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ch\d\Мои документы\2018 г\1 Бюджет округа 2018 - 2020\2 Уточнения бюджета округа 2018\14 Уточнение октябрь 2 2018\"/>
    </mc:Choice>
  </mc:AlternateContent>
  <xr:revisionPtr revIDLastSave="0" documentId="13_ncr:1_{11FFFD24-42D5-4B93-883A-DC4ADEFD53D1}" xr6:coauthVersionLast="37" xr6:coauthVersionMax="37" xr10:uidLastSave="{00000000-0000-0000-0000-000000000000}"/>
  <bookViews>
    <workbookView xWindow="135" yWindow="1740" windowWidth="15165" windowHeight="7215" xr2:uid="{00000000-000D-0000-FFFF-FFFF00000000}"/>
  </bookViews>
  <sheets>
    <sheet name="2018" sheetId="1" r:id="rId1"/>
  </sheets>
  <definedNames>
    <definedName name="_xlnm._FilterDatabase" localSheetId="0" hidden="1">'2018'!$A$5:$P$1454</definedName>
    <definedName name="_xlnm.Print_Titles" localSheetId="0">'2018'!$5:$5</definedName>
    <definedName name="_xlnm.Print_Area" localSheetId="0">'2018'!$A$1:$E$1457</definedName>
  </definedNames>
  <calcPr calcId="162913"/>
  <fileRecoveryPr autoRecover="0"/>
</workbook>
</file>

<file path=xl/calcChain.xml><?xml version="1.0" encoding="utf-8"?>
<calcChain xmlns="http://schemas.openxmlformats.org/spreadsheetml/2006/main">
  <c r="E353" i="1" l="1"/>
  <c r="E1318" i="1"/>
  <c r="D1318" i="1"/>
  <c r="E1308" i="1"/>
  <c r="D1308" i="1"/>
  <c r="E1301" i="1"/>
  <c r="D1301" i="1"/>
  <c r="E1068" i="1"/>
  <c r="D1068" i="1"/>
  <c r="E1053" i="1"/>
  <c r="D1053" i="1"/>
  <c r="E1008" i="1"/>
  <c r="D1008" i="1"/>
  <c r="E634" i="1"/>
  <c r="D634" i="1"/>
  <c r="E618" i="1"/>
  <c r="D618" i="1"/>
  <c r="E445" i="1"/>
  <c r="D445" i="1"/>
  <c r="D312" i="1"/>
  <c r="E228" i="1"/>
  <c r="E223" i="1" s="1"/>
  <c r="D228" i="1"/>
  <c r="D223" i="1"/>
  <c r="E109" i="1"/>
  <c r="E108" i="1" s="1"/>
  <c r="D109" i="1"/>
  <c r="E17" i="1"/>
  <c r="D17" i="1"/>
  <c r="E1438" i="1"/>
  <c r="D1438" i="1"/>
  <c r="D1434" i="1" s="1"/>
  <c r="E1434" i="1"/>
  <c r="E1425" i="1"/>
  <c r="D1425" i="1"/>
  <c r="E1421" i="1"/>
  <c r="D1421" i="1"/>
  <c r="E1389" i="1"/>
  <c r="D1389" i="1"/>
  <c r="E1374" i="1"/>
  <c r="D1374" i="1"/>
  <c r="E1370" i="1"/>
  <c r="E1365" i="1" s="1"/>
  <c r="D1370" i="1"/>
  <c r="D1365" i="1"/>
  <c r="E1326" i="1"/>
  <c r="D1326" i="1"/>
  <c r="E1313" i="1"/>
  <c r="D1313" i="1"/>
  <c r="E1275" i="1"/>
  <c r="D1275" i="1"/>
  <c r="D1274" i="1" s="1"/>
  <c r="D1273" i="1" s="1"/>
  <c r="E1274" i="1"/>
  <c r="E1273" i="1" s="1"/>
  <c r="E1205" i="1"/>
  <c r="D1205" i="1"/>
  <c r="E1193" i="1"/>
  <c r="D1193" i="1"/>
  <c r="D1192" i="1" s="1"/>
  <c r="E1192" i="1"/>
  <c r="E1183" i="1"/>
  <c r="D1183" i="1"/>
  <c r="E1177" i="1"/>
  <c r="D1177" i="1"/>
  <c r="E1167" i="1"/>
  <c r="D1167" i="1"/>
  <c r="E1155" i="1"/>
  <c r="D1155" i="1"/>
  <c r="E1146" i="1"/>
  <c r="D1146" i="1"/>
  <c r="D1145" i="1" s="1"/>
  <c r="E1145" i="1"/>
  <c r="E1115" i="1"/>
  <c r="D1115" i="1"/>
  <c r="E1059" i="1"/>
  <c r="D1059" i="1"/>
  <c r="E1028" i="1"/>
  <c r="D1028" i="1"/>
  <c r="E1025" i="1"/>
  <c r="D1025" i="1"/>
  <c r="E948" i="1"/>
  <c r="D948" i="1"/>
  <c r="E839" i="1"/>
  <c r="D839" i="1"/>
  <c r="E803" i="1"/>
  <c r="D803" i="1"/>
  <c r="E787" i="1"/>
  <c r="E774" i="1" s="1"/>
  <c r="D787" i="1"/>
  <c r="D774" i="1"/>
  <c r="E706" i="1"/>
  <c r="D706" i="1"/>
  <c r="E664" i="1"/>
  <c r="D664" i="1"/>
  <c r="E596" i="1"/>
  <c r="D596" i="1"/>
  <c r="E497" i="1"/>
  <c r="D497" i="1"/>
  <c r="E457" i="1"/>
  <c r="D457" i="1"/>
  <c r="E428" i="1"/>
  <c r="D428" i="1"/>
  <c r="D427" i="1" s="1"/>
  <c r="E427" i="1"/>
  <c r="D353" i="1"/>
  <c r="E287" i="1"/>
  <c r="D287" i="1"/>
  <c r="E252" i="1"/>
  <c r="D252" i="1"/>
  <c r="D108" i="1"/>
  <c r="E102" i="1"/>
  <c r="D102" i="1"/>
  <c r="E26" i="1"/>
  <c r="D26" i="1"/>
  <c r="D1162" i="1" l="1"/>
  <c r="D1149" i="1"/>
  <c r="D1322" i="1"/>
  <c r="D142" i="1" l="1"/>
  <c r="D138" i="1"/>
  <c r="D404" i="1" l="1"/>
  <c r="D146" i="1" l="1"/>
  <c r="E617" i="1" l="1"/>
  <c r="D617" i="1"/>
  <c r="E620" i="1"/>
  <c r="D620" i="1"/>
  <c r="E626" i="1"/>
  <c r="E625" i="1" s="1"/>
  <c r="D626" i="1"/>
  <c r="D625" i="1" s="1"/>
  <c r="E623" i="1"/>
  <c r="E622" i="1" s="1"/>
  <c r="D623" i="1"/>
  <c r="D622" i="1" s="1"/>
  <c r="E621" i="1" l="1"/>
  <c r="D621" i="1"/>
  <c r="E383" i="1" l="1"/>
  <c r="D383" i="1"/>
  <c r="E352" i="1"/>
  <c r="E351" i="1" s="1"/>
  <c r="E330" i="1" s="1"/>
  <c r="E312" i="1" s="1"/>
  <c r="D352" i="1"/>
  <c r="D351" i="1" s="1"/>
  <c r="D330" i="1" s="1"/>
  <c r="D388" i="1" l="1"/>
  <c r="E388" i="1"/>
  <c r="D642" i="1" l="1"/>
  <c r="D25" i="1" l="1"/>
  <c r="D451" i="1" l="1"/>
  <c r="D455" i="1"/>
  <c r="D201" i="1" l="1"/>
  <c r="E197" i="1"/>
  <c r="E138" i="1"/>
  <c r="D20" i="1" l="1"/>
  <c r="D19" i="1" s="1"/>
  <c r="D18" i="1" s="1"/>
  <c r="D24" i="1"/>
  <c r="D23" i="1" s="1"/>
  <c r="D22" i="1" s="1"/>
  <c r="D461" i="1" l="1"/>
  <c r="D1312" i="1" l="1"/>
  <c r="D1311" i="1" s="1"/>
  <c r="D1310" i="1" s="1"/>
  <c r="D1309" i="1" s="1"/>
  <c r="E1311" i="1"/>
  <c r="E1310" i="1" s="1"/>
  <c r="E1309" i="1" s="1"/>
  <c r="D1088" i="1" l="1"/>
  <c r="D1084" i="1"/>
  <c r="D650" i="1" l="1"/>
  <c r="D1441" i="1" l="1"/>
  <c r="D239" i="1" l="1"/>
  <c r="D150" i="1"/>
  <c r="D134" i="1" l="1"/>
  <c r="E450" i="1" l="1"/>
  <c r="E449" i="1" s="1"/>
  <c r="E448" i="1" s="1"/>
  <c r="D450" i="1"/>
  <c r="D449" i="1" s="1"/>
  <c r="D448" i="1" s="1"/>
  <c r="E20" i="1" l="1"/>
  <c r="E19" i="1" s="1"/>
  <c r="E18" i="1" s="1"/>
  <c r="E1013" i="1" l="1"/>
  <c r="D1013" i="1"/>
  <c r="E1026" i="1" l="1"/>
  <c r="D1026" i="1"/>
  <c r="E129" i="1" l="1"/>
  <c r="D129" i="1"/>
  <c r="E112" i="1"/>
  <c r="D112" i="1"/>
  <c r="E201" i="1"/>
  <c r="E142" i="1"/>
  <c r="E1045" i="1" l="1"/>
  <c r="D1045" i="1"/>
  <c r="E1043" i="1"/>
  <c r="D1043" i="1"/>
  <c r="D1042" i="1" l="1"/>
  <c r="D1041" i="1" s="1"/>
  <c r="D1040" i="1" s="1"/>
  <c r="E1042" i="1"/>
  <c r="E1041" i="1" s="1"/>
  <c r="E1040" i="1" s="1"/>
  <c r="D196" i="1" l="1"/>
  <c r="D195" i="1" s="1"/>
  <c r="D194" i="1" s="1"/>
  <c r="E196" i="1"/>
  <c r="E195" i="1" s="1"/>
  <c r="E194" i="1" s="1"/>
  <c r="E1056" i="1" l="1"/>
  <c r="E1055" i="1" s="1"/>
  <c r="E1054" i="1" s="1"/>
  <c r="D1056" i="1"/>
  <c r="D1055" i="1" s="1"/>
  <c r="D1054" i="1" s="1"/>
  <c r="B610" i="1" l="1"/>
  <c r="B609" i="1" s="1"/>
  <c r="B608" i="1" s="1"/>
  <c r="E610" i="1"/>
  <c r="E609" i="1" s="1"/>
  <c r="E608" i="1" s="1"/>
  <c r="D610" i="1"/>
  <c r="D609" i="1" s="1"/>
  <c r="D608" i="1" s="1"/>
  <c r="D1165" i="1" l="1"/>
  <c r="D1164" i="1" s="1"/>
  <c r="D1163" i="1" s="1"/>
  <c r="E1165" i="1"/>
  <c r="E1164" i="1" s="1"/>
  <c r="E1163" i="1" s="1"/>
  <c r="E955" i="1" l="1"/>
  <c r="D955" i="1"/>
  <c r="E953" i="1"/>
  <c r="D953" i="1"/>
  <c r="E1009" i="1" l="1"/>
  <c r="D1009" i="1"/>
  <c r="E1329" i="1" l="1"/>
  <c r="D1329" i="1"/>
  <c r="E1332" i="1"/>
  <c r="D1332" i="1"/>
  <c r="E1342" i="1" l="1"/>
  <c r="D1342" i="1"/>
  <c r="E1341" i="1"/>
  <c r="D1341" i="1"/>
  <c r="E1340" i="1"/>
  <c r="D1340" i="1"/>
  <c r="E1350" i="1"/>
  <c r="D1350" i="1"/>
  <c r="E1346" i="1"/>
  <c r="D1346" i="1"/>
  <c r="D657" i="1" l="1"/>
  <c r="D656" i="1" s="1"/>
  <c r="D655" i="1" s="1"/>
  <c r="E657" i="1"/>
  <c r="E656" i="1" s="1"/>
  <c r="E655" i="1" s="1"/>
  <c r="D472" i="1" l="1"/>
  <c r="E472" i="1"/>
  <c r="D1362" i="1" l="1"/>
  <c r="D1361" i="1" s="1"/>
  <c r="D1360" i="1" s="1"/>
  <c r="E1362" i="1"/>
  <c r="E1361" i="1" s="1"/>
  <c r="E1360" i="1" s="1"/>
  <c r="E1368" i="1" l="1"/>
  <c r="E1367" i="1" s="1"/>
  <c r="E1366" i="1" s="1"/>
  <c r="D1368" i="1"/>
  <c r="D1367" i="1" s="1"/>
  <c r="D1366" i="1" s="1"/>
  <c r="E1380" i="1"/>
  <c r="E1379" i="1" s="1"/>
  <c r="E1378" i="1" s="1"/>
  <c r="D1380" i="1"/>
  <c r="D1379" i="1" s="1"/>
  <c r="D1378" i="1" s="1"/>
  <c r="E1376" i="1"/>
  <c r="E1375" i="1" s="1"/>
  <c r="D1376" i="1"/>
  <c r="D1375" i="1" s="1"/>
  <c r="E1372" i="1"/>
  <c r="E1371" i="1" s="1"/>
  <c r="D1372" i="1"/>
  <c r="D1371" i="1" s="1"/>
  <c r="E1358" i="1"/>
  <c r="E1357" i="1" s="1"/>
  <c r="D1358" i="1"/>
  <c r="D1357" i="1" s="1"/>
  <c r="E1353" i="1"/>
  <c r="E1352" i="1" s="1"/>
  <c r="D1353" i="1"/>
  <c r="D1352" i="1" s="1"/>
  <c r="E1349" i="1"/>
  <c r="D1349" i="1"/>
  <c r="E1345" i="1"/>
  <c r="D1345" i="1"/>
  <c r="E1339" i="1"/>
  <c r="E1338" i="1" s="1"/>
  <c r="D1339" i="1"/>
  <c r="D1338" i="1" s="1"/>
  <c r="E1335" i="1"/>
  <c r="E1334" i="1" s="1"/>
  <c r="E1333" i="1" s="1"/>
  <c r="D1335" i="1"/>
  <c r="D1334" i="1" s="1"/>
  <c r="D1333" i="1" s="1"/>
  <c r="D1331" i="1"/>
  <c r="D1330" i="1" s="1"/>
  <c r="E1331" i="1"/>
  <c r="E1330" i="1" s="1"/>
  <c r="D1328" i="1"/>
  <c r="D1327" i="1" s="1"/>
  <c r="E1328" i="1"/>
  <c r="E1327" i="1" s="1"/>
  <c r="D1324" i="1"/>
  <c r="D1323" i="1" s="1"/>
  <c r="E1324" i="1"/>
  <c r="E1323" i="1" s="1"/>
  <c r="D1321" i="1"/>
  <c r="D1320" i="1" s="1"/>
  <c r="E1321" i="1"/>
  <c r="E1320" i="1" s="1"/>
  <c r="D1316" i="1"/>
  <c r="D1315" i="1" s="1"/>
  <c r="D1314" i="1" s="1"/>
  <c r="E1316" i="1"/>
  <c r="E1315" i="1" s="1"/>
  <c r="E1314" i="1" s="1"/>
  <c r="E1319" i="1" l="1"/>
  <c r="E1348" i="1"/>
  <c r="E1347" i="1" s="1"/>
  <c r="E1344" i="1"/>
  <c r="E1343" i="1" s="1"/>
  <c r="D1319" i="1"/>
  <c r="D1351" i="1"/>
  <c r="E1351" i="1"/>
  <c r="D1348" i="1"/>
  <c r="D1347" i="1" s="1"/>
  <c r="D1344" i="1"/>
  <c r="D1343" i="1" s="1"/>
  <c r="D1337" i="1" l="1"/>
  <c r="E1337" i="1"/>
  <c r="D1401" i="1" l="1"/>
  <c r="D1400" i="1" s="1"/>
  <c r="D1399" i="1" s="1"/>
  <c r="E1401" i="1"/>
  <c r="E1400" i="1" s="1"/>
  <c r="E1399" i="1" s="1"/>
  <c r="D1397" i="1"/>
  <c r="D1396" i="1" s="1"/>
  <c r="D1395" i="1" s="1"/>
  <c r="E1397" i="1"/>
  <c r="E1396" i="1" s="1"/>
  <c r="E1395" i="1" s="1"/>
  <c r="D1393" i="1"/>
  <c r="D1392" i="1" s="1"/>
  <c r="D1391" i="1" s="1"/>
  <c r="E1393" i="1"/>
  <c r="E1392" i="1" s="1"/>
  <c r="E1391" i="1" s="1"/>
  <c r="D1385" i="1"/>
  <c r="D1384" i="1" s="1"/>
  <c r="D1383" i="1" s="1"/>
  <c r="E1385" i="1"/>
  <c r="E1384" i="1" s="1"/>
  <c r="E1383" i="1" s="1"/>
  <c r="D1388" i="1" l="1"/>
  <c r="D1387" i="1" s="1"/>
  <c r="D1382" i="1" s="1"/>
  <c r="E1388" i="1"/>
  <c r="E1387" i="1" s="1"/>
  <c r="E1382" i="1" s="1"/>
  <c r="E1307" i="1" l="1"/>
  <c r="D1307" i="1"/>
  <c r="D487" i="1"/>
  <c r="D486" i="1" s="1"/>
  <c r="E487" i="1"/>
  <c r="E486" i="1" s="1"/>
  <c r="D494" i="1"/>
  <c r="D493" i="1" s="1"/>
  <c r="D492" i="1" s="1"/>
  <c r="E494" i="1"/>
  <c r="E493" i="1" s="1"/>
  <c r="E492" i="1" s="1"/>
  <c r="D490" i="1" l="1"/>
  <c r="D489" i="1" s="1"/>
  <c r="D485" i="1" s="1"/>
  <c r="E490" i="1"/>
  <c r="E489" i="1" s="1"/>
  <c r="E485" i="1" s="1"/>
  <c r="D481" i="1"/>
  <c r="E481" i="1"/>
  <c r="D483" i="1"/>
  <c r="E483" i="1"/>
  <c r="D480" i="1" l="1"/>
  <c r="D479" i="1" s="1"/>
  <c r="D478" i="1" s="1"/>
  <c r="D477" i="1" s="1"/>
  <c r="E480" i="1"/>
  <c r="E479" i="1" s="1"/>
  <c r="E478" i="1" s="1"/>
  <c r="E477" i="1" s="1"/>
  <c r="D471" i="1" l="1"/>
  <c r="E471" i="1"/>
  <c r="D475" i="1"/>
  <c r="D474" i="1" s="1"/>
  <c r="E475" i="1"/>
  <c r="E474" i="1" s="1"/>
  <c r="D468" i="1"/>
  <c r="D467" i="1" s="1"/>
  <c r="D466" i="1" s="1"/>
  <c r="E468" i="1"/>
  <c r="E467" i="1" s="1"/>
  <c r="E466" i="1" s="1"/>
  <c r="E470" i="1" l="1"/>
  <c r="D470" i="1"/>
  <c r="D464" i="1" l="1"/>
  <c r="D463" i="1" s="1"/>
  <c r="D462" i="1" s="1"/>
  <c r="E464" i="1"/>
  <c r="E463" i="1" s="1"/>
  <c r="E462" i="1" s="1"/>
  <c r="D460" i="1"/>
  <c r="D459" i="1" s="1"/>
  <c r="D458" i="1" s="1"/>
  <c r="E460" i="1"/>
  <c r="E459" i="1" s="1"/>
  <c r="E458" i="1" s="1"/>
  <c r="D454" i="1"/>
  <c r="D453" i="1" s="1"/>
  <c r="D452" i="1" s="1"/>
  <c r="D447" i="1" s="1"/>
  <c r="E454" i="1"/>
  <c r="E453" i="1" s="1"/>
  <c r="E452" i="1" s="1"/>
  <c r="E447" i="1" s="1"/>
  <c r="E456" i="1" l="1"/>
  <c r="D456" i="1"/>
  <c r="D446" i="1"/>
  <c r="E446" i="1"/>
  <c r="E790" i="1" l="1"/>
  <c r="D790" i="1"/>
  <c r="E251" i="1" l="1"/>
  <c r="D251" i="1"/>
  <c r="E247" i="1"/>
  <c r="D247" i="1"/>
  <c r="E208" i="1"/>
  <c r="D208" i="1"/>
  <c r="D190" i="1" l="1"/>
  <c r="E190" i="1"/>
  <c r="E181" i="1"/>
  <c r="E180" i="1" s="1"/>
  <c r="E179" i="1" s="1"/>
  <c r="E178" i="1" s="1"/>
  <c r="D181" i="1"/>
  <c r="D180" i="1" s="1"/>
  <c r="D179" i="1" s="1"/>
  <c r="D178" i="1" s="1"/>
  <c r="D177" i="1"/>
  <c r="E177" i="1"/>
  <c r="D173" i="1"/>
  <c r="E173" i="1"/>
  <c r="D171" i="1"/>
  <c r="E171" i="1"/>
  <c r="D167" i="1"/>
  <c r="E167" i="1"/>
  <c r="D163" i="1"/>
  <c r="E163" i="1"/>
  <c r="E120" i="1"/>
  <c r="E119" i="1" s="1"/>
  <c r="E118" i="1" s="1"/>
  <c r="E117" i="1" s="1"/>
  <c r="D120" i="1"/>
  <c r="D119" i="1" s="1"/>
  <c r="D118" i="1" s="1"/>
  <c r="D117" i="1" s="1"/>
  <c r="E158" i="1" l="1"/>
  <c r="E157" i="1" s="1"/>
  <c r="D158" i="1"/>
  <c r="D157" i="1" s="1"/>
  <c r="E153" i="1"/>
  <c r="E152" i="1" s="1"/>
  <c r="D153" i="1"/>
  <c r="D152" i="1" s="1"/>
  <c r="D151" i="1" l="1"/>
  <c r="E151" i="1"/>
  <c r="E1007" i="1" l="1"/>
  <c r="D1007" i="1"/>
  <c r="E1003" i="1"/>
  <c r="E1002" i="1" s="1"/>
  <c r="D1003" i="1"/>
  <c r="D1002" i="1" s="1"/>
  <c r="E1228" i="1" l="1"/>
  <c r="E1227" i="1" s="1"/>
  <c r="E1226" i="1" s="1"/>
  <c r="D1228" i="1"/>
  <c r="D1227" i="1" s="1"/>
  <c r="D1226" i="1" s="1"/>
  <c r="E1224" i="1"/>
  <c r="E1223" i="1" s="1"/>
  <c r="E1222" i="1" s="1"/>
  <c r="D1224" i="1"/>
  <c r="D1223" i="1" s="1"/>
  <c r="D1222" i="1" s="1"/>
  <c r="D599" i="1" l="1"/>
  <c r="D598" i="1" s="1"/>
  <c r="E599" i="1"/>
  <c r="E598" i="1" s="1"/>
  <c r="D602" i="1"/>
  <c r="E602" i="1"/>
  <c r="E632" i="1" l="1"/>
  <c r="D632" i="1"/>
  <c r="E1011" i="1" l="1"/>
  <c r="E1010" i="1" s="1"/>
  <c r="D1011" i="1"/>
  <c r="D1010" i="1" s="1"/>
  <c r="D1001" i="1" l="1"/>
  <c r="E1001" i="1"/>
  <c r="E944" i="1" l="1"/>
  <c r="E943" i="1" s="1"/>
  <c r="E942" i="1" s="1"/>
  <c r="D944" i="1"/>
  <c r="D943" i="1" s="1"/>
  <c r="D942" i="1" s="1"/>
  <c r="E591" i="1"/>
  <c r="E590" i="1" s="1"/>
  <c r="E589" i="1" s="1"/>
  <c r="D591" i="1"/>
  <c r="D590" i="1" s="1"/>
  <c r="D589" i="1" s="1"/>
  <c r="E1203" i="1" l="1"/>
  <c r="D1203" i="1"/>
  <c r="E588" i="1" l="1"/>
  <c r="D588" i="1"/>
  <c r="E585" i="1"/>
  <c r="D585" i="1"/>
  <c r="E246" i="1" l="1"/>
  <c r="E245" i="1" s="1"/>
  <c r="E244" i="1" s="1"/>
  <c r="D246" i="1"/>
  <c r="D245" i="1" s="1"/>
  <c r="D244" i="1" s="1"/>
  <c r="E13" i="1" l="1"/>
  <c r="D13" i="1"/>
  <c r="E16" i="1"/>
  <c r="D16" i="1"/>
  <c r="E61" i="1" l="1"/>
  <c r="D61" i="1"/>
  <c r="E50" i="1"/>
  <c r="D50" i="1"/>
  <c r="E51" i="1"/>
  <c r="D51" i="1"/>
  <c r="E54" i="1"/>
  <c r="D54" i="1"/>
  <c r="E57" i="1"/>
  <c r="D57" i="1"/>
  <c r="E46" i="1"/>
  <c r="D46" i="1"/>
  <c r="E42" i="1"/>
  <c r="D42" i="1"/>
  <c r="E38" i="1"/>
  <c r="D38" i="1"/>
  <c r="E1023" i="1" l="1"/>
  <c r="D1023" i="1"/>
  <c r="E1049" i="1" l="1"/>
  <c r="D1049" i="1"/>
  <c r="E1018" i="1"/>
  <c r="D1018" i="1"/>
  <c r="E90" i="1" l="1"/>
  <c r="E89" i="1" s="1"/>
  <c r="D90" i="1"/>
  <c r="D89" i="1" s="1"/>
  <c r="E87" i="1"/>
  <c r="E86" i="1" s="1"/>
  <c r="D87" i="1"/>
  <c r="D86" i="1" s="1"/>
  <c r="E82" i="1"/>
  <c r="E81" i="1" s="1"/>
  <c r="D82" i="1"/>
  <c r="D81" i="1" s="1"/>
  <c r="E101" i="1"/>
  <c r="D101" i="1"/>
  <c r="E99" i="1"/>
  <c r="E98" i="1" s="1"/>
  <c r="D99" i="1"/>
  <c r="D98" i="1" s="1"/>
  <c r="E94" i="1"/>
  <c r="E93" i="1" s="1"/>
  <c r="D94" i="1"/>
  <c r="D93" i="1" s="1"/>
  <c r="D80" i="1" l="1"/>
  <c r="E80" i="1"/>
  <c r="E92" i="1"/>
  <c r="D92" i="1"/>
  <c r="D79" i="1" l="1"/>
  <c r="D78" i="1" s="1"/>
  <c r="E79" i="1"/>
  <c r="E78" i="1" s="1"/>
  <c r="E678" i="1"/>
  <c r="E677" i="1" s="1"/>
  <c r="D678" i="1"/>
  <c r="D677" i="1" s="1"/>
  <c r="D207" i="1" l="1"/>
  <c r="D206" i="1" s="1"/>
  <c r="E207" i="1"/>
  <c r="E206" i="1" s="1"/>
  <c r="E1038" i="1" l="1"/>
  <c r="E1037" i="1" s="1"/>
  <c r="E1036" i="1" s="1"/>
  <c r="D1038" i="1"/>
  <c r="D1037" i="1" s="1"/>
  <c r="D1036" i="1" s="1"/>
  <c r="E1034" i="1"/>
  <c r="E1033" i="1" s="1"/>
  <c r="E1032" i="1" s="1"/>
  <c r="D1034" i="1"/>
  <c r="D1033" i="1" s="1"/>
  <c r="D1032" i="1" s="1"/>
  <c r="E1031" i="1"/>
  <c r="E1030" i="1" s="1"/>
  <c r="E1029" i="1" s="1"/>
  <c r="D1031" i="1"/>
  <c r="D1030" i="1" s="1"/>
  <c r="D1029" i="1" s="1"/>
  <c r="E1019" i="1" l="1"/>
  <c r="E1017" i="1"/>
  <c r="D1019" i="1"/>
  <c r="D1017" i="1"/>
  <c r="E993" i="1" l="1"/>
  <c r="E992" i="1" s="1"/>
  <c r="D993" i="1"/>
  <c r="D992" i="1" s="1"/>
  <c r="E989" i="1"/>
  <c r="E988" i="1" s="1"/>
  <c r="D989" i="1"/>
  <c r="D988" i="1" s="1"/>
  <c r="E987" i="1"/>
  <c r="D987" i="1"/>
  <c r="E985" i="1"/>
  <c r="D985" i="1"/>
  <c r="E984" i="1" l="1"/>
  <c r="E983" i="1" s="1"/>
  <c r="E982" i="1" s="1"/>
  <c r="D984" i="1"/>
  <c r="D983" i="1" s="1"/>
  <c r="D982" i="1" s="1"/>
  <c r="E1024" i="1" l="1"/>
  <c r="D1024" i="1"/>
  <c r="E1021" i="1"/>
  <c r="E1020" i="1" s="1"/>
  <c r="D1021" i="1"/>
  <c r="D1020" i="1" s="1"/>
  <c r="E1418" i="1" l="1"/>
  <c r="D1418" i="1"/>
  <c r="D1051" i="1" l="1"/>
  <c r="D1050" i="1" s="1"/>
  <c r="E1051" i="1"/>
  <c r="E1050" i="1" s="1"/>
  <c r="D934" i="1" l="1"/>
  <c r="D933" i="1" s="1"/>
  <c r="D932" i="1" s="1"/>
  <c r="E934" i="1"/>
  <c r="E933" i="1" s="1"/>
  <c r="E932" i="1" s="1"/>
  <c r="E974" i="1" l="1"/>
  <c r="E973" i="1" s="1"/>
  <c r="D974" i="1"/>
  <c r="D973" i="1" s="1"/>
  <c r="E971" i="1"/>
  <c r="E970" i="1" s="1"/>
  <c r="D971" i="1"/>
  <c r="D970" i="1" s="1"/>
  <c r="D959" i="1"/>
  <c r="E959" i="1"/>
  <c r="E969" i="1" l="1"/>
  <c r="D969" i="1"/>
  <c r="D1131" i="1" l="1"/>
  <c r="E1131" i="1"/>
  <c r="D1134" i="1"/>
  <c r="D1133" i="1" s="1"/>
  <c r="D1132" i="1" s="1"/>
  <c r="E1134" i="1"/>
  <c r="E1133" i="1" s="1"/>
  <c r="E1132" i="1" s="1"/>
  <c r="E1123" i="1"/>
  <c r="D1123" i="1"/>
  <c r="E1119" i="1"/>
  <c r="D1119" i="1"/>
  <c r="E1154" i="1"/>
  <c r="D1154" i="1"/>
  <c r="E1269" i="1" l="1"/>
  <c r="E1268" i="1" s="1"/>
  <c r="D1269" i="1"/>
  <c r="D1268" i="1" s="1"/>
  <c r="E1265" i="1"/>
  <c r="E1264" i="1" s="1"/>
  <c r="D1265" i="1"/>
  <c r="D1264" i="1" s="1"/>
  <c r="E1260" i="1"/>
  <c r="E1259" i="1" s="1"/>
  <c r="D1260" i="1"/>
  <c r="D1259" i="1" s="1"/>
  <c r="E1256" i="1"/>
  <c r="E1255" i="1" s="1"/>
  <c r="E1254" i="1" s="1"/>
  <c r="D1256" i="1"/>
  <c r="D1255" i="1" s="1"/>
  <c r="D1254" i="1" s="1"/>
  <c r="E1252" i="1"/>
  <c r="E1251" i="1" s="1"/>
  <c r="E1250" i="1" s="1"/>
  <c r="D1252" i="1"/>
  <c r="D1251" i="1" s="1"/>
  <c r="D1250" i="1" s="1"/>
  <c r="E1248" i="1"/>
  <c r="E1247" i="1" s="1"/>
  <c r="E1246" i="1" s="1"/>
  <c r="D1248" i="1"/>
  <c r="D1247" i="1" s="1"/>
  <c r="D1246" i="1" s="1"/>
  <c r="E1243" i="1"/>
  <c r="E1242" i="1" s="1"/>
  <c r="E1241" i="1" s="1"/>
  <c r="E1240" i="1" s="1"/>
  <c r="D1243" i="1"/>
  <c r="D1242" i="1" s="1"/>
  <c r="D1241" i="1" s="1"/>
  <c r="D1240" i="1" s="1"/>
  <c r="E1111" i="1"/>
  <c r="E1110" i="1" s="1"/>
  <c r="D1111" i="1"/>
  <c r="D1110" i="1" s="1"/>
  <c r="E1108" i="1"/>
  <c r="E1107" i="1" s="1"/>
  <c r="D1108" i="1"/>
  <c r="D1107" i="1" s="1"/>
  <c r="E1104" i="1"/>
  <c r="E1103" i="1" s="1"/>
  <c r="E1102" i="1" s="1"/>
  <c r="D1104" i="1"/>
  <c r="D1103" i="1" s="1"/>
  <c r="D1102" i="1" s="1"/>
  <c r="E1099" i="1"/>
  <c r="E1098" i="1" s="1"/>
  <c r="E1097" i="1" s="1"/>
  <c r="D1099" i="1"/>
  <c r="D1098" i="1" s="1"/>
  <c r="D1097" i="1" s="1"/>
  <c r="E1095" i="1"/>
  <c r="E1094" i="1" s="1"/>
  <c r="E1093" i="1" s="1"/>
  <c r="D1095" i="1"/>
  <c r="D1094" i="1" s="1"/>
  <c r="D1093" i="1" s="1"/>
  <c r="E1091" i="1"/>
  <c r="E1090" i="1" s="1"/>
  <c r="E1089" i="1" s="1"/>
  <c r="D1091" i="1"/>
  <c r="D1090" i="1" s="1"/>
  <c r="D1089" i="1" s="1"/>
  <c r="E1087" i="1"/>
  <c r="E1086" i="1" s="1"/>
  <c r="E1085" i="1" s="1"/>
  <c r="D1087" i="1"/>
  <c r="D1086" i="1" s="1"/>
  <c r="D1085" i="1" s="1"/>
  <c r="E1083" i="1"/>
  <c r="E1082" i="1" s="1"/>
  <c r="E1081" i="1" s="1"/>
  <c r="D1083" i="1"/>
  <c r="D1082" i="1" s="1"/>
  <c r="D1081" i="1" s="1"/>
  <c r="E1079" i="1"/>
  <c r="E1078" i="1" s="1"/>
  <c r="E1077" i="1" s="1"/>
  <c r="D1079" i="1"/>
  <c r="D1078" i="1" s="1"/>
  <c r="D1077" i="1" s="1"/>
  <c r="E1075" i="1"/>
  <c r="E1074" i="1" s="1"/>
  <c r="E1073" i="1" s="1"/>
  <c r="D1075" i="1"/>
  <c r="D1074" i="1" s="1"/>
  <c r="D1073" i="1" s="1"/>
  <c r="E1071" i="1"/>
  <c r="E1070" i="1" s="1"/>
  <c r="E1069" i="1" s="1"/>
  <c r="D1071" i="1"/>
  <c r="D1070" i="1" s="1"/>
  <c r="D1069" i="1" s="1"/>
  <c r="E1066" i="1"/>
  <c r="E1065" i="1" s="1"/>
  <c r="E1064" i="1" s="1"/>
  <c r="D1066" i="1"/>
  <c r="D1065" i="1" s="1"/>
  <c r="D1064" i="1" s="1"/>
  <c r="E1062" i="1"/>
  <c r="E1061" i="1" s="1"/>
  <c r="E1060" i="1" s="1"/>
  <c r="D1062" i="1"/>
  <c r="D1061" i="1" s="1"/>
  <c r="D1060" i="1" s="1"/>
  <c r="D1106" i="1" l="1"/>
  <c r="D1101" i="1" s="1"/>
  <c r="D1258" i="1"/>
  <c r="D1245" i="1" s="1"/>
  <c r="D1239" i="1" s="1"/>
  <c r="E1258" i="1"/>
  <c r="E1245" i="1" s="1"/>
  <c r="E1239" i="1" s="1"/>
  <c r="E1106" i="1"/>
  <c r="E1101" i="1" s="1"/>
  <c r="D1058" i="1" l="1"/>
  <c r="E1058" i="1"/>
  <c r="E443" i="1" l="1"/>
  <c r="E442" i="1" s="1"/>
  <c r="E441" i="1" s="1"/>
  <c r="E439" i="1"/>
  <c r="E438" i="1" s="1"/>
  <c r="E437" i="1" s="1"/>
  <c r="E435" i="1"/>
  <c r="E434" i="1" s="1"/>
  <c r="E433" i="1" s="1"/>
  <c r="E431" i="1"/>
  <c r="E430" i="1" s="1"/>
  <c r="E429" i="1" s="1"/>
  <c r="E425" i="1"/>
  <c r="E424" i="1" s="1"/>
  <c r="E421" i="1"/>
  <c r="E420" i="1" s="1"/>
  <c r="E416" i="1"/>
  <c r="E415" i="1" s="1"/>
  <c r="E411" i="1"/>
  <c r="E410" i="1" s="1"/>
  <c r="E409" i="1" s="1"/>
  <c r="E407" i="1"/>
  <c r="E406" i="1" s="1"/>
  <c r="E405" i="1" s="1"/>
  <c r="E403" i="1"/>
  <c r="E402" i="1" s="1"/>
  <c r="E401" i="1" s="1"/>
  <c r="E399" i="1"/>
  <c r="E398" i="1" s="1"/>
  <c r="E397" i="1" s="1"/>
  <c r="E394" i="1"/>
  <c r="E393" i="1" s="1"/>
  <c r="E391" i="1"/>
  <c r="E390" i="1" s="1"/>
  <c r="E387" i="1"/>
  <c r="E386" i="1" s="1"/>
  <c r="E384" i="1"/>
  <c r="E382" i="1"/>
  <c r="E381" i="1" s="1"/>
  <c r="E376" i="1"/>
  <c r="E374" i="1"/>
  <c r="E370" i="1"/>
  <c r="E369" i="1" s="1"/>
  <c r="E367" i="1"/>
  <c r="E365" i="1"/>
  <c r="E361" i="1"/>
  <c r="E360" i="1" s="1"/>
  <c r="E357" i="1"/>
  <c r="E356" i="1" s="1"/>
  <c r="E349" i="1"/>
  <c r="E348" i="1" s="1"/>
  <c r="E347" i="1" s="1"/>
  <c r="E345" i="1"/>
  <c r="E343" i="1"/>
  <c r="E339" i="1"/>
  <c r="E338" i="1" s="1"/>
  <c r="E337" i="1" s="1"/>
  <c r="E335" i="1"/>
  <c r="E333" i="1"/>
  <c r="E328" i="1"/>
  <c r="E327" i="1" s="1"/>
  <c r="E326" i="1" s="1"/>
  <c r="E324" i="1"/>
  <c r="E323" i="1" s="1"/>
  <c r="E322" i="1" s="1"/>
  <c r="E320" i="1"/>
  <c r="E319" i="1" s="1"/>
  <c r="E318" i="1" s="1"/>
  <c r="E316" i="1"/>
  <c r="E315" i="1" s="1"/>
  <c r="E314" i="1" s="1"/>
  <c r="D443" i="1"/>
  <c r="E396" i="1" l="1"/>
  <c r="E313" i="1"/>
  <c r="E342" i="1"/>
  <c r="E341" i="1" s="1"/>
  <c r="E373" i="1"/>
  <c r="E372" i="1" s="1"/>
  <c r="E364" i="1"/>
  <c r="E355" i="1" s="1"/>
  <c r="E380" i="1"/>
  <c r="E332" i="1"/>
  <c r="E331" i="1" s="1"/>
  <c r="E414" i="1"/>
  <c r="E413" i="1" s="1"/>
  <c r="E389" i="1"/>
  <c r="D370" i="1"/>
  <c r="D369" i="1" s="1"/>
  <c r="D367" i="1"/>
  <c r="D365" i="1"/>
  <c r="D361" i="1"/>
  <c r="D360" i="1" s="1"/>
  <c r="D357" i="1"/>
  <c r="D356" i="1" s="1"/>
  <c r="D425" i="1"/>
  <c r="D424" i="1" s="1"/>
  <c r="D421" i="1"/>
  <c r="D420" i="1" s="1"/>
  <c r="D416" i="1"/>
  <c r="D415" i="1" s="1"/>
  <c r="D411" i="1"/>
  <c r="D410" i="1" s="1"/>
  <c r="D409" i="1" s="1"/>
  <c r="D349" i="1"/>
  <c r="D348" i="1" s="1"/>
  <c r="D347" i="1" s="1"/>
  <c r="D345" i="1"/>
  <c r="D343" i="1"/>
  <c r="D335" i="1"/>
  <c r="D333" i="1"/>
  <c r="D342" i="1" l="1"/>
  <c r="D341" i="1" s="1"/>
  <c r="D414" i="1"/>
  <c r="D413" i="1" s="1"/>
  <c r="E379" i="1"/>
  <c r="E378" i="1" s="1"/>
  <c r="D332" i="1"/>
  <c r="D331" i="1" s="1"/>
  <c r="D364" i="1"/>
  <c r="D355" i="1" s="1"/>
  <c r="E311" i="1" l="1"/>
  <c r="D394" i="1"/>
  <c r="D393" i="1" s="1"/>
  <c r="E1196" i="1" l="1"/>
  <c r="E1195" i="1" s="1"/>
  <c r="E1194" i="1" s="1"/>
  <c r="D1196" i="1"/>
  <c r="D1195" i="1" s="1"/>
  <c r="D1194" i="1" s="1"/>
  <c r="E1190" i="1"/>
  <c r="E1189" i="1" s="1"/>
  <c r="E1188" i="1" s="1"/>
  <c r="D1190" i="1"/>
  <c r="D1189" i="1" s="1"/>
  <c r="D1188" i="1" s="1"/>
  <c r="E574" i="1"/>
  <c r="E573" i="1" s="1"/>
  <c r="D574" i="1"/>
  <c r="D573" i="1" s="1"/>
  <c r="E571" i="1"/>
  <c r="E570" i="1" s="1"/>
  <c r="D571" i="1"/>
  <c r="D570" i="1" s="1"/>
  <c r="E568" i="1"/>
  <c r="E567" i="1" s="1"/>
  <c r="E566" i="1" s="1"/>
  <c r="D568" i="1"/>
  <c r="D567" i="1" s="1"/>
  <c r="D566" i="1" s="1"/>
  <c r="E565" i="1"/>
  <c r="E564" i="1" s="1"/>
  <c r="E563" i="1" s="1"/>
  <c r="D565" i="1"/>
  <c r="D564" i="1" s="1"/>
  <c r="D563" i="1" s="1"/>
  <c r="D569" i="1" l="1"/>
  <c r="E569" i="1"/>
  <c r="D562" i="1"/>
  <c r="E562" i="1"/>
  <c r="E902" i="1" l="1"/>
  <c r="E901" i="1" s="1"/>
  <c r="E900" i="1" s="1"/>
  <c r="E899" i="1" s="1"/>
  <c r="E898" i="1" s="1"/>
  <c r="D902" i="1"/>
  <c r="D901" i="1" s="1"/>
  <c r="D900" i="1" s="1"/>
  <c r="D899" i="1" s="1"/>
  <c r="D898" i="1" s="1"/>
  <c r="E896" i="1"/>
  <c r="E895" i="1" s="1"/>
  <c r="E894" i="1" s="1"/>
  <c r="D896" i="1"/>
  <c r="D895" i="1" s="1"/>
  <c r="D894" i="1" s="1"/>
  <c r="E892" i="1"/>
  <c r="D892" i="1"/>
  <c r="E890" i="1"/>
  <c r="D890" i="1"/>
  <c r="E887" i="1"/>
  <c r="E886" i="1" s="1"/>
  <c r="D887" i="1"/>
  <c r="D886" i="1" s="1"/>
  <c r="E881" i="1"/>
  <c r="E880" i="1" s="1"/>
  <c r="E879" i="1" s="1"/>
  <c r="E878" i="1" s="1"/>
  <c r="D881" i="1"/>
  <c r="D880" i="1" s="1"/>
  <c r="D879" i="1" s="1"/>
  <c r="D878" i="1" s="1"/>
  <c r="E875" i="1"/>
  <c r="E874" i="1" s="1"/>
  <c r="E873" i="1" s="1"/>
  <c r="E872" i="1" s="1"/>
  <c r="D875" i="1"/>
  <c r="D874" i="1" s="1"/>
  <c r="D873" i="1" s="1"/>
  <c r="D872" i="1" s="1"/>
  <c r="E867" i="1"/>
  <c r="E866" i="1" s="1"/>
  <c r="D867" i="1"/>
  <c r="D866" i="1" s="1"/>
  <c r="E863" i="1"/>
  <c r="E862" i="1" s="1"/>
  <c r="D863" i="1"/>
  <c r="D862" i="1" s="1"/>
  <c r="E858" i="1"/>
  <c r="E857" i="1" s="1"/>
  <c r="D858" i="1"/>
  <c r="D857" i="1" s="1"/>
  <c r="E853" i="1"/>
  <c r="E852" i="1" s="1"/>
  <c r="E851" i="1" s="1"/>
  <c r="D853" i="1"/>
  <c r="D852" i="1" s="1"/>
  <c r="D851" i="1" s="1"/>
  <c r="E849" i="1"/>
  <c r="E848" i="1" s="1"/>
  <c r="E847" i="1" s="1"/>
  <c r="D849" i="1"/>
  <c r="D848" i="1" s="1"/>
  <c r="D847" i="1" s="1"/>
  <c r="E844" i="1"/>
  <c r="E843" i="1" s="1"/>
  <c r="D844" i="1"/>
  <c r="D843" i="1" s="1"/>
  <c r="E841" i="1"/>
  <c r="E840" i="1" s="1"/>
  <c r="D841" i="1"/>
  <c r="D840" i="1" s="1"/>
  <c r="E836" i="1"/>
  <c r="E835" i="1" s="1"/>
  <c r="D836" i="1"/>
  <c r="D835" i="1" s="1"/>
  <c r="E834" i="1"/>
  <c r="E833" i="1" s="1"/>
  <c r="D834" i="1"/>
  <c r="D833" i="1" s="1"/>
  <c r="E830" i="1"/>
  <c r="E829" i="1" s="1"/>
  <c r="D830" i="1"/>
  <c r="D829" i="1" s="1"/>
  <c r="E825" i="1"/>
  <c r="E824" i="1" s="1"/>
  <c r="D825" i="1"/>
  <c r="D824" i="1" s="1"/>
  <c r="E822" i="1"/>
  <c r="E821" i="1" s="1"/>
  <c r="D822" i="1"/>
  <c r="D821" i="1" s="1"/>
  <c r="E818" i="1"/>
  <c r="E817" i="1" s="1"/>
  <c r="D818" i="1"/>
  <c r="D817" i="1" s="1"/>
  <c r="E816" i="1"/>
  <c r="E815" i="1" s="1"/>
  <c r="D816" i="1"/>
  <c r="D815" i="1" s="1"/>
  <c r="E813" i="1"/>
  <c r="E812" i="1" s="1"/>
  <c r="E811" i="1" s="1"/>
  <c r="D813" i="1"/>
  <c r="D812" i="1" s="1"/>
  <c r="D811" i="1" s="1"/>
  <c r="E807" i="1"/>
  <c r="E806" i="1" s="1"/>
  <c r="E805" i="1" s="1"/>
  <c r="E804" i="1" s="1"/>
  <c r="D807" i="1"/>
  <c r="D806" i="1" s="1"/>
  <c r="D805" i="1" s="1"/>
  <c r="D804" i="1" s="1"/>
  <c r="E717" i="1"/>
  <c r="E716" i="1" s="1"/>
  <c r="E715" i="1" s="1"/>
  <c r="D717" i="1"/>
  <c r="D716" i="1" s="1"/>
  <c r="D715" i="1" s="1"/>
  <c r="E713" i="1"/>
  <c r="E712" i="1" s="1"/>
  <c r="E711" i="1" s="1"/>
  <c r="D713" i="1"/>
  <c r="D712" i="1" s="1"/>
  <c r="D711" i="1" s="1"/>
  <c r="E709" i="1"/>
  <c r="E708" i="1" s="1"/>
  <c r="E707" i="1" s="1"/>
  <c r="D709" i="1"/>
  <c r="D708" i="1" s="1"/>
  <c r="D707" i="1" s="1"/>
  <c r="E704" i="1"/>
  <c r="E703" i="1" s="1"/>
  <c r="E702" i="1" s="1"/>
  <c r="D704" i="1"/>
  <c r="D703" i="1" s="1"/>
  <c r="D702" i="1" s="1"/>
  <c r="E700" i="1"/>
  <c r="D700" i="1"/>
  <c r="E698" i="1"/>
  <c r="D698" i="1"/>
  <c r="E695" i="1"/>
  <c r="E694" i="1" s="1"/>
  <c r="D695" i="1"/>
  <c r="D694" i="1" s="1"/>
  <c r="E690" i="1"/>
  <c r="E689" i="1" s="1"/>
  <c r="E688" i="1" s="1"/>
  <c r="E687" i="1" s="1"/>
  <c r="D690" i="1"/>
  <c r="D689" i="1" s="1"/>
  <c r="D688" i="1" s="1"/>
  <c r="D687" i="1" s="1"/>
  <c r="E685" i="1"/>
  <c r="D685" i="1"/>
  <c r="E683" i="1"/>
  <c r="D683" i="1"/>
  <c r="E675" i="1"/>
  <c r="D675" i="1"/>
  <c r="E673" i="1"/>
  <c r="D673" i="1"/>
  <c r="E669" i="1"/>
  <c r="E668" i="1" s="1"/>
  <c r="E667" i="1" s="1"/>
  <c r="D669" i="1"/>
  <c r="D668" i="1" s="1"/>
  <c r="D667" i="1" s="1"/>
  <c r="E665" i="1"/>
  <c r="D665" i="1"/>
  <c r="E662" i="1"/>
  <c r="E661" i="1" s="1"/>
  <c r="D662" i="1"/>
  <c r="D661" i="1" s="1"/>
  <c r="E653" i="1"/>
  <c r="E652" i="1" s="1"/>
  <c r="E651" i="1" s="1"/>
  <c r="D653" i="1"/>
  <c r="D652" i="1" s="1"/>
  <c r="D651" i="1" s="1"/>
  <c r="E649" i="1"/>
  <c r="E648" i="1" s="1"/>
  <c r="E647" i="1" s="1"/>
  <c r="D649" i="1"/>
  <c r="D648" i="1" s="1"/>
  <c r="D647" i="1" s="1"/>
  <c r="E645" i="1"/>
  <c r="E644" i="1" s="1"/>
  <c r="E643" i="1" s="1"/>
  <c r="D645" i="1"/>
  <c r="D644" i="1" s="1"/>
  <c r="D643" i="1" s="1"/>
  <c r="E641" i="1"/>
  <c r="E640" i="1" s="1"/>
  <c r="E639" i="1" s="1"/>
  <c r="D641" i="1"/>
  <c r="D640" i="1" s="1"/>
  <c r="D639" i="1" s="1"/>
  <c r="E637" i="1"/>
  <c r="E636" i="1" s="1"/>
  <c r="E635" i="1" s="1"/>
  <c r="D637" i="1"/>
  <c r="D636" i="1" s="1"/>
  <c r="D635" i="1" s="1"/>
  <c r="E871" i="1" l="1"/>
  <c r="E814" i="1"/>
  <c r="E810" i="1" s="1"/>
  <c r="E809" i="1" s="1"/>
  <c r="E832" i="1"/>
  <c r="E828" i="1" s="1"/>
  <c r="E827" i="1" s="1"/>
  <c r="D697" i="1"/>
  <c r="D693" i="1" s="1"/>
  <c r="D692" i="1" s="1"/>
  <c r="E672" i="1"/>
  <c r="E671" i="1" s="1"/>
  <c r="D820" i="1"/>
  <c r="D819" i="1" s="1"/>
  <c r="D871" i="1"/>
  <c r="E682" i="1"/>
  <c r="E681" i="1" s="1"/>
  <c r="E680" i="1" s="1"/>
  <c r="E838" i="1"/>
  <c r="D846" i="1"/>
  <c r="D889" i="1"/>
  <c r="D885" i="1" s="1"/>
  <c r="D884" i="1" s="1"/>
  <c r="D883" i="1" s="1"/>
  <c r="E820" i="1"/>
  <c r="E819" i="1" s="1"/>
  <c r="D856" i="1"/>
  <c r="D855" i="1" s="1"/>
  <c r="E856" i="1"/>
  <c r="E855" i="1" s="1"/>
  <c r="E660" i="1"/>
  <c r="E659" i="1" s="1"/>
  <c r="D832" i="1"/>
  <c r="D828" i="1" s="1"/>
  <c r="D827" i="1" s="1"/>
  <c r="E697" i="1"/>
  <c r="E693" i="1" s="1"/>
  <c r="E692" i="1" s="1"/>
  <c r="D814" i="1"/>
  <c r="D810" i="1" s="1"/>
  <c r="D809" i="1" s="1"/>
  <c r="D682" i="1"/>
  <c r="D681" i="1" s="1"/>
  <c r="D680" i="1" s="1"/>
  <c r="D838" i="1"/>
  <c r="E889" i="1"/>
  <c r="E885" i="1" s="1"/>
  <c r="E884" i="1" s="1"/>
  <c r="E883" i="1" s="1"/>
  <c r="E846" i="1"/>
  <c r="D660" i="1"/>
  <c r="D659" i="1" s="1"/>
  <c r="D672" i="1"/>
  <c r="D671" i="1" s="1"/>
  <c r="E633" i="1" l="1"/>
  <c r="D633" i="1"/>
  <c r="E837" i="1"/>
  <c r="D837" i="1"/>
  <c r="E802" i="1" l="1"/>
  <c r="D802" i="1"/>
  <c r="E1179" i="1" l="1"/>
  <c r="E1178" i="1" s="1"/>
  <c r="D1179" i="1"/>
  <c r="D1178" i="1" s="1"/>
  <c r="E1157" i="1"/>
  <c r="E1156" i="1" s="1"/>
  <c r="D1157" i="1"/>
  <c r="D1156" i="1" s="1"/>
  <c r="E1169" i="1"/>
  <c r="E1168" i="1" s="1"/>
  <c r="D1169" i="1"/>
  <c r="D1168" i="1" s="1"/>
  <c r="E1161" i="1"/>
  <c r="E1160" i="1" s="1"/>
  <c r="E1159" i="1" s="1"/>
  <c r="D1161" i="1"/>
  <c r="D1160" i="1" s="1"/>
  <c r="D1159" i="1" s="1"/>
  <c r="E1148" i="1"/>
  <c r="E1147" i="1" s="1"/>
  <c r="D1148" i="1"/>
  <c r="D1147" i="1" s="1"/>
  <c r="D1176" i="1" l="1"/>
  <c r="E1176" i="1"/>
  <c r="D407" i="1" l="1"/>
  <c r="D406" i="1" s="1"/>
  <c r="D405" i="1" s="1"/>
  <c r="D403" i="1" l="1"/>
  <c r="D402" i="1" s="1"/>
  <c r="D401" i="1" s="1"/>
  <c r="D1138" i="1" l="1"/>
  <c r="E1138" i="1"/>
  <c r="D1142" i="1"/>
  <c r="E1142" i="1"/>
  <c r="D1422" i="1" l="1"/>
  <c r="E1422" i="1"/>
  <c r="D1419" i="1"/>
  <c r="E1419" i="1"/>
  <c r="D1415" i="1"/>
  <c r="E1415" i="1"/>
  <c r="D1413" i="1"/>
  <c r="E1413" i="1"/>
  <c r="D1412" i="1"/>
  <c r="E1412" i="1"/>
  <c r="D431" i="1" l="1"/>
  <c r="D430" i="1" s="1"/>
  <c r="D429" i="1" s="1"/>
  <c r="D439" i="1" l="1"/>
  <c r="D438" i="1" s="1"/>
  <c r="D437" i="1" s="1"/>
  <c r="D1420" i="1" l="1"/>
  <c r="E1420" i="1"/>
  <c r="D1417" i="1" l="1"/>
  <c r="D1416" i="1" s="1"/>
  <c r="E1417" i="1"/>
  <c r="E1416" i="1" s="1"/>
  <c r="D435" i="1" l="1"/>
  <c r="D434" i="1" s="1"/>
  <c r="D433" i="1" s="1"/>
  <c r="D442" i="1" l="1"/>
  <c r="D441" i="1" s="1"/>
  <c r="E1293" i="1" l="1"/>
  <c r="E1292" i="1" s="1"/>
  <c r="D1293" i="1"/>
  <c r="D1292" i="1" s="1"/>
  <c r="E1289" i="1"/>
  <c r="E1288" i="1" s="1"/>
  <c r="D1289" i="1"/>
  <c r="D1288" i="1" s="1"/>
  <c r="E1283" i="1"/>
  <c r="E1282" i="1" s="1"/>
  <c r="E1281" i="1" s="1"/>
  <c r="D1283" i="1"/>
  <c r="D1282" i="1" s="1"/>
  <c r="D1281" i="1" s="1"/>
  <c r="E1278" i="1"/>
  <c r="E1277" i="1" s="1"/>
  <c r="E1276" i="1" s="1"/>
  <c r="D1278" i="1"/>
  <c r="D1277" i="1" s="1"/>
  <c r="D1276" i="1" s="1"/>
  <c r="E1287" i="1" l="1"/>
  <c r="D1287" i="1"/>
  <c r="E1448" i="1" l="1"/>
  <c r="E1447" i="1" s="1"/>
  <c r="E1446" i="1" s="1"/>
  <c r="D1448" i="1"/>
  <c r="D1447" i="1" s="1"/>
  <c r="D1446" i="1" s="1"/>
  <c r="D339" i="1" l="1"/>
  <c r="D338" i="1" s="1"/>
  <c r="D337" i="1" s="1"/>
  <c r="D204" i="1" l="1"/>
  <c r="E204" i="1"/>
  <c r="E929" i="1" l="1"/>
  <c r="E928" i="1" s="1"/>
  <c r="E927" i="1" s="1"/>
  <c r="D929" i="1"/>
  <c r="D928" i="1" s="1"/>
  <c r="D927" i="1" s="1"/>
  <c r="E925" i="1"/>
  <c r="E924" i="1" s="1"/>
  <c r="E923" i="1" s="1"/>
  <c r="D925" i="1"/>
  <c r="D924" i="1" s="1"/>
  <c r="D923" i="1" s="1"/>
  <c r="E921" i="1"/>
  <c r="E920" i="1" s="1"/>
  <c r="E919" i="1" s="1"/>
  <c r="D921" i="1"/>
  <c r="D920" i="1" s="1"/>
  <c r="D919" i="1" s="1"/>
  <c r="E916" i="1"/>
  <c r="E915" i="1" s="1"/>
  <c r="E914" i="1" s="1"/>
  <c r="D916" i="1"/>
  <c r="D915" i="1" s="1"/>
  <c r="D914" i="1" s="1"/>
  <c r="E912" i="1"/>
  <c r="E911" i="1" s="1"/>
  <c r="D912" i="1"/>
  <c r="D911" i="1" s="1"/>
  <c r="E908" i="1"/>
  <c r="E907" i="1" s="1"/>
  <c r="D908" i="1"/>
  <c r="D907" i="1" s="1"/>
  <c r="D918" i="1" l="1"/>
  <c r="D906" i="1"/>
  <c r="D905" i="1" s="1"/>
  <c r="E906" i="1"/>
  <c r="E905" i="1" s="1"/>
  <c r="E918" i="1"/>
  <c r="D904" i="1" l="1"/>
  <c r="E904" i="1"/>
  <c r="E1450" i="1" l="1"/>
  <c r="E1444" i="1"/>
  <c r="E1443" i="1" s="1"/>
  <c r="E1442" i="1" s="1"/>
  <c r="E1440" i="1"/>
  <c r="E1439" i="1" s="1"/>
  <c r="E1436" i="1"/>
  <c r="E1435" i="1" s="1"/>
  <c r="E1430" i="1"/>
  <c r="E1429" i="1" s="1"/>
  <c r="E1428" i="1" s="1"/>
  <c r="E1424" i="1"/>
  <c r="E1423" i="1" s="1"/>
  <c r="E1411" i="1"/>
  <c r="E1410" i="1" s="1"/>
  <c r="E1409" i="1" s="1"/>
  <c r="E1407" i="1"/>
  <c r="E1406" i="1" s="1"/>
  <c r="E1405" i="1" s="1"/>
  <c r="E1305" i="1"/>
  <c r="E1304" i="1" s="1"/>
  <c r="E1303" i="1" s="1"/>
  <c r="E1302" i="1" s="1"/>
  <c r="E1299" i="1"/>
  <c r="E1298" i="1" s="1"/>
  <c r="E1297" i="1" s="1"/>
  <c r="E1296" i="1" s="1"/>
  <c r="E1295" i="1" s="1"/>
  <c r="E1272" i="1" s="1"/>
  <c r="E1237" i="1"/>
  <c r="E1236" i="1" s="1"/>
  <c r="E1232" i="1"/>
  <c r="E1231" i="1" s="1"/>
  <c r="E1230" i="1" s="1"/>
  <c r="E1220" i="1"/>
  <c r="E1219" i="1" s="1"/>
  <c r="E1218" i="1" s="1"/>
  <c r="E1216" i="1"/>
  <c r="E1215" i="1" s="1"/>
  <c r="E1214" i="1" s="1"/>
  <c r="E1212" i="1"/>
  <c r="E1211" i="1" s="1"/>
  <c r="E1210" i="1" s="1"/>
  <c r="E1208" i="1"/>
  <c r="E1207" i="1" s="1"/>
  <c r="E1206" i="1" s="1"/>
  <c r="E1202" i="1"/>
  <c r="E1201" i="1" s="1"/>
  <c r="E1200" i="1" s="1"/>
  <c r="E1199" i="1" s="1"/>
  <c r="E1186" i="1"/>
  <c r="E1185" i="1" s="1"/>
  <c r="E1184" i="1" s="1"/>
  <c r="E1174" i="1"/>
  <c r="E1173" i="1" s="1"/>
  <c r="E1172" i="1" s="1"/>
  <c r="E1171" i="1" s="1"/>
  <c r="E1153" i="1"/>
  <c r="E1152" i="1" s="1"/>
  <c r="E1151" i="1" s="1"/>
  <c r="E1150" i="1" s="1"/>
  <c r="E1144" i="1" s="1"/>
  <c r="E1141" i="1"/>
  <c r="E1140" i="1" s="1"/>
  <c r="E1137" i="1"/>
  <c r="E1136" i="1" s="1"/>
  <c r="E1130" i="1"/>
  <c r="E1129" i="1" s="1"/>
  <c r="E1128" i="1" s="1"/>
  <c r="E1126" i="1"/>
  <c r="E1125" i="1" s="1"/>
  <c r="E1124" i="1" s="1"/>
  <c r="E1122" i="1"/>
  <c r="E1121" i="1" s="1"/>
  <c r="E1120" i="1" s="1"/>
  <c r="E1118" i="1"/>
  <c r="E1117" i="1" s="1"/>
  <c r="E1116" i="1" s="1"/>
  <c r="E1048" i="1"/>
  <c r="E1047" i="1" s="1"/>
  <c r="E1016" i="1"/>
  <c r="E1015" i="1" s="1"/>
  <c r="E1014" i="1" s="1"/>
  <c r="E981" i="1" s="1"/>
  <c r="E963" i="1" s="1"/>
  <c r="E998" i="1"/>
  <c r="E997" i="1" s="1"/>
  <c r="E996" i="1" s="1"/>
  <c r="E979" i="1"/>
  <c r="E978" i="1" s="1"/>
  <c r="E977" i="1" s="1"/>
  <c r="E976" i="1" s="1"/>
  <c r="E967" i="1"/>
  <c r="E966" i="1" s="1"/>
  <c r="E965" i="1" s="1"/>
  <c r="E964" i="1" s="1"/>
  <c r="E961" i="1"/>
  <c r="E960" i="1" s="1"/>
  <c r="E957" i="1"/>
  <c r="E956" i="1" s="1"/>
  <c r="E952" i="1"/>
  <c r="E951" i="1" s="1"/>
  <c r="E940" i="1"/>
  <c r="E939" i="1" s="1"/>
  <c r="E938" i="1" s="1"/>
  <c r="E800" i="1"/>
  <c r="E799" i="1" s="1"/>
  <c r="E798" i="1" s="1"/>
  <c r="E796" i="1"/>
  <c r="E795" i="1" s="1"/>
  <c r="E793" i="1"/>
  <c r="E792" i="1" s="1"/>
  <c r="E789" i="1"/>
  <c r="E788" i="1" s="1"/>
  <c r="E785" i="1"/>
  <c r="E783" i="1"/>
  <c r="E780" i="1"/>
  <c r="E779" i="1" s="1"/>
  <c r="E777" i="1"/>
  <c r="E776" i="1" s="1"/>
  <c r="E771" i="1"/>
  <c r="E770" i="1" s="1"/>
  <c r="E769" i="1" s="1"/>
  <c r="E767" i="1"/>
  <c r="E766" i="1" s="1"/>
  <c r="E765" i="1" s="1"/>
  <c r="E763" i="1"/>
  <c r="E761" i="1"/>
  <c r="E759" i="1"/>
  <c r="E756" i="1"/>
  <c r="E755" i="1" s="1"/>
  <c r="E752" i="1"/>
  <c r="E750" i="1"/>
  <c r="E747" i="1"/>
  <c r="E746" i="1" s="1"/>
  <c r="E743" i="1"/>
  <c r="E741" i="1"/>
  <c r="E739" i="1"/>
  <c r="E736" i="1"/>
  <c r="E735" i="1" s="1"/>
  <c r="E731" i="1"/>
  <c r="E729" i="1"/>
  <c r="E727" i="1"/>
  <c r="E724" i="1"/>
  <c r="E723" i="1" s="1"/>
  <c r="E631" i="1"/>
  <c r="E630" i="1" s="1"/>
  <c r="E629" i="1" s="1"/>
  <c r="E628" i="1" s="1"/>
  <c r="E619" i="1"/>
  <c r="E616" i="1"/>
  <c r="E615" i="1" s="1"/>
  <c r="E606" i="1"/>
  <c r="E604" i="1"/>
  <c r="E587" i="1"/>
  <c r="E586" i="1" s="1"/>
  <c r="E584" i="1"/>
  <c r="E583" i="1" s="1"/>
  <c r="E579" i="1"/>
  <c r="E578" i="1" s="1"/>
  <c r="E577" i="1" s="1"/>
  <c r="E576" i="1" s="1"/>
  <c r="E560" i="1"/>
  <c r="E559" i="1" s="1"/>
  <c r="E557" i="1"/>
  <c r="E556" i="1" s="1"/>
  <c r="E553" i="1"/>
  <c r="E552" i="1"/>
  <c r="E550" i="1"/>
  <c r="E549" i="1" s="1"/>
  <c r="E546" i="1"/>
  <c r="E545" i="1" s="1"/>
  <c r="E544" i="1" s="1"/>
  <c r="E542" i="1"/>
  <c r="E541" i="1" s="1"/>
  <c r="E539" i="1"/>
  <c r="E538" i="1" s="1"/>
  <c r="E536" i="1"/>
  <c r="E535" i="1" s="1"/>
  <c r="E533" i="1"/>
  <c r="E530" i="1"/>
  <c r="E529" i="1" s="1"/>
  <c r="E526" i="1"/>
  <c r="E525" i="1" s="1"/>
  <c r="E523" i="1"/>
  <c r="E522" i="1" s="1"/>
  <c r="E518" i="1"/>
  <c r="E517" i="1" s="1"/>
  <c r="E515" i="1"/>
  <c r="E514" i="1" s="1"/>
  <c r="E511" i="1"/>
  <c r="E510" i="1" s="1"/>
  <c r="E508" i="1"/>
  <c r="E507" i="1" s="1"/>
  <c r="E504" i="1"/>
  <c r="E503" i="1" s="1"/>
  <c r="E501" i="1"/>
  <c r="E500" i="1" s="1"/>
  <c r="E308" i="1"/>
  <c r="E307" i="1" s="1"/>
  <c r="E304" i="1"/>
  <c r="E303" i="1" s="1"/>
  <c r="E299" i="1"/>
  <c r="E298" i="1" s="1"/>
  <c r="E295" i="1"/>
  <c r="E294" i="1" s="1"/>
  <c r="E292" i="1"/>
  <c r="E291" i="1" s="1"/>
  <c r="E286" i="1"/>
  <c r="E283" i="1"/>
  <c r="E282" i="1" s="1"/>
  <c r="E278" i="1"/>
  <c r="E277" i="1" s="1"/>
  <c r="E272" i="1"/>
  <c r="E271" i="1" s="1"/>
  <c r="E269" i="1"/>
  <c r="E268" i="1" s="1"/>
  <c r="E263" i="1"/>
  <c r="E262" i="1" s="1"/>
  <c r="E261" i="1" s="1"/>
  <c r="E259" i="1"/>
  <c r="E258" i="1" s="1"/>
  <c r="E257" i="1" s="1"/>
  <c r="E255" i="1"/>
  <c r="E254" i="1" s="1"/>
  <c r="E253" i="1" s="1"/>
  <c r="E250" i="1"/>
  <c r="E249" i="1" s="1"/>
  <c r="E248" i="1" s="1"/>
  <c r="E242" i="1"/>
  <c r="E241" i="1" s="1"/>
  <c r="E240" i="1" s="1"/>
  <c r="E238" i="1"/>
  <c r="E237" i="1" s="1"/>
  <c r="E236" i="1" s="1"/>
  <c r="E234" i="1"/>
  <c r="E233" i="1" s="1"/>
  <c r="E231" i="1"/>
  <c r="E230" i="1" s="1"/>
  <c r="E227" i="1"/>
  <c r="E226" i="1" s="1"/>
  <c r="E225" i="1" s="1"/>
  <c r="E224" i="1" s="1"/>
  <c r="E220" i="1"/>
  <c r="E219" i="1" s="1"/>
  <c r="E218" i="1" s="1"/>
  <c r="E216" i="1"/>
  <c r="E215" i="1" s="1"/>
  <c r="E213" i="1"/>
  <c r="E212" i="1" s="1"/>
  <c r="E203" i="1"/>
  <c r="E202" i="1" s="1"/>
  <c r="E200" i="1"/>
  <c r="E199" i="1" s="1"/>
  <c r="E198" i="1" s="1"/>
  <c r="E192" i="1"/>
  <c r="E191" i="1" s="1"/>
  <c r="E189" i="1"/>
  <c r="E188" i="1" s="1"/>
  <c r="E184" i="1"/>
  <c r="E183" i="1" s="1"/>
  <c r="E176" i="1"/>
  <c r="E175" i="1" s="1"/>
  <c r="E174" i="1" s="1"/>
  <c r="E172" i="1"/>
  <c r="E170" i="1"/>
  <c r="E166" i="1"/>
  <c r="E165" i="1" s="1"/>
  <c r="E164" i="1" s="1"/>
  <c r="E162" i="1"/>
  <c r="E161" i="1"/>
  <c r="E160" i="1" s="1"/>
  <c r="E149" i="1"/>
  <c r="E148" i="1" s="1"/>
  <c r="E147" i="1" s="1"/>
  <c r="E145" i="1"/>
  <c r="E144" i="1" s="1"/>
  <c r="E143" i="1" s="1"/>
  <c r="E141" i="1"/>
  <c r="E140" i="1" s="1"/>
  <c r="E139" i="1" s="1"/>
  <c r="E137" i="1"/>
  <c r="E136" i="1" s="1"/>
  <c r="E135" i="1" s="1"/>
  <c r="E133" i="1"/>
  <c r="E132" i="1" s="1"/>
  <c r="E131" i="1" s="1"/>
  <c r="E128" i="1"/>
  <c r="E127" i="1" s="1"/>
  <c r="E126" i="1"/>
  <c r="E125" i="1" s="1"/>
  <c r="E123" i="1"/>
  <c r="E122" i="1" s="1"/>
  <c r="E115" i="1"/>
  <c r="E114" i="1" s="1"/>
  <c r="E113" i="1" s="1"/>
  <c r="E111" i="1"/>
  <c r="E110" i="1" s="1"/>
  <c r="E106" i="1"/>
  <c r="E105" i="1" s="1"/>
  <c r="E104" i="1" s="1"/>
  <c r="E75" i="1"/>
  <c r="E74" i="1" s="1"/>
  <c r="E72" i="1"/>
  <c r="E71" i="1" s="1"/>
  <c r="E67" i="1"/>
  <c r="E66" i="1" s="1"/>
  <c r="E64" i="1"/>
  <c r="E63" i="1" s="1"/>
  <c r="E62" i="1" s="1"/>
  <c r="E60" i="1"/>
  <c r="E59" i="1" s="1"/>
  <c r="E58" i="1" s="1"/>
  <c r="E56" i="1"/>
  <c r="E55" i="1" s="1"/>
  <c r="E53" i="1"/>
  <c r="E52" i="1" s="1"/>
  <c r="E49" i="1"/>
  <c r="E48" i="1" s="1"/>
  <c r="E45" i="1"/>
  <c r="E44" i="1" s="1"/>
  <c r="E43" i="1" s="1"/>
  <c r="E41" i="1"/>
  <c r="E40" i="1" s="1"/>
  <c r="E39" i="1" s="1"/>
  <c r="E37" i="1"/>
  <c r="E36" i="1" s="1"/>
  <c r="E35" i="1" s="1"/>
  <c r="E33" i="1"/>
  <c r="E32" i="1" s="1"/>
  <c r="E31" i="1" s="1"/>
  <c r="E29" i="1"/>
  <c r="E28" i="1" s="1"/>
  <c r="E27" i="1" s="1"/>
  <c r="E15" i="1"/>
  <c r="E14" i="1" s="1"/>
  <c r="E12" i="1"/>
  <c r="E11" i="1" s="1"/>
  <c r="D1450" i="1"/>
  <c r="D1444" i="1"/>
  <c r="D1443" i="1" s="1"/>
  <c r="D1442" i="1" s="1"/>
  <c r="D1440" i="1"/>
  <c r="D1439" i="1" s="1"/>
  <c r="D1436" i="1"/>
  <c r="D1435" i="1" s="1"/>
  <c r="D1430" i="1"/>
  <c r="D1429" i="1" s="1"/>
  <c r="D1428" i="1" s="1"/>
  <c r="D1424" i="1"/>
  <c r="D1423" i="1" s="1"/>
  <c r="D1411" i="1"/>
  <c r="D1410" i="1" s="1"/>
  <c r="D1409" i="1" s="1"/>
  <c r="D1407" i="1"/>
  <c r="D1406" i="1" s="1"/>
  <c r="D1405" i="1" s="1"/>
  <c r="D1305" i="1"/>
  <c r="D1304" i="1" s="1"/>
  <c r="D1303" i="1" s="1"/>
  <c r="D1302" i="1" s="1"/>
  <c r="D1299" i="1"/>
  <c r="D1298" i="1" s="1"/>
  <c r="D1297" i="1" s="1"/>
  <c r="D1296" i="1" s="1"/>
  <c r="D1295" i="1" s="1"/>
  <c r="D1272" i="1" s="1"/>
  <c r="D1237" i="1"/>
  <c r="D1235" i="1" s="1"/>
  <c r="D1234" i="1" s="1"/>
  <c r="D1232" i="1"/>
  <c r="D1231" i="1" s="1"/>
  <c r="D1230" i="1" s="1"/>
  <c r="D1220" i="1"/>
  <c r="D1219" i="1" s="1"/>
  <c r="D1218" i="1" s="1"/>
  <c r="D1216" i="1"/>
  <c r="D1215" i="1" s="1"/>
  <c r="D1214" i="1" s="1"/>
  <c r="D1212" i="1"/>
  <c r="D1211" i="1" s="1"/>
  <c r="D1210" i="1" s="1"/>
  <c r="D1208" i="1"/>
  <c r="D1207" i="1" s="1"/>
  <c r="D1206" i="1" s="1"/>
  <c r="D1202" i="1"/>
  <c r="D1201" i="1" s="1"/>
  <c r="D1200" i="1" s="1"/>
  <c r="D1199" i="1" s="1"/>
  <c r="D1186" i="1"/>
  <c r="D1185" i="1" s="1"/>
  <c r="D1184" i="1" s="1"/>
  <c r="D1174" i="1"/>
  <c r="D1173" i="1" s="1"/>
  <c r="D1172" i="1" s="1"/>
  <c r="D1171" i="1" s="1"/>
  <c r="D1153" i="1"/>
  <c r="D1152" i="1" s="1"/>
  <c r="D1151" i="1" s="1"/>
  <c r="D1150" i="1" s="1"/>
  <c r="D1144" i="1" s="1"/>
  <c r="D1141" i="1"/>
  <c r="D1140" i="1" s="1"/>
  <c r="D1137" i="1"/>
  <c r="D1136" i="1" s="1"/>
  <c r="D1130" i="1"/>
  <c r="D1129" i="1" s="1"/>
  <c r="D1128" i="1" s="1"/>
  <c r="D1126" i="1"/>
  <c r="D1125" i="1" s="1"/>
  <c r="D1124" i="1" s="1"/>
  <c r="D1122" i="1"/>
  <c r="D1121" i="1" s="1"/>
  <c r="D1120" i="1" s="1"/>
  <c r="D1118" i="1"/>
  <c r="D1117" i="1" s="1"/>
  <c r="D1116" i="1" s="1"/>
  <c r="D1048" i="1"/>
  <c r="D1047" i="1" s="1"/>
  <c r="D1016" i="1"/>
  <c r="D1015" i="1" s="1"/>
  <c r="D1014" i="1" s="1"/>
  <c r="D981" i="1" s="1"/>
  <c r="D963" i="1" s="1"/>
  <c r="D998" i="1"/>
  <c r="D997" i="1" s="1"/>
  <c r="D996" i="1" s="1"/>
  <c r="D979" i="1"/>
  <c r="D978" i="1" s="1"/>
  <c r="D977" i="1" s="1"/>
  <c r="D976" i="1" s="1"/>
  <c r="D967" i="1"/>
  <c r="D966" i="1" s="1"/>
  <c r="D965" i="1" s="1"/>
  <c r="D964" i="1" s="1"/>
  <c r="D961" i="1"/>
  <c r="D960" i="1" s="1"/>
  <c r="D957" i="1"/>
  <c r="D956" i="1" s="1"/>
  <c r="D952" i="1"/>
  <c r="D951" i="1" s="1"/>
  <c r="D940" i="1"/>
  <c r="D939" i="1" s="1"/>
  <c r="D938" i="1" s="1"/>
  <c r="D800" i="1"/>
  <c r="D799" i="1" s="1"/>
  <c r="D798" i="1" s="1"/>
  <c r="D796" i="1"/>
  <c r="D795" i="1" s="1"/>
  <c r="D793" i="1"/>
  <c r="D792" i="1" s="1"/>
  <c r="D789" i="1"/>
  <c r="D788" i="1" s="1"/>
  <c r="D785" i="1"/>
  <c r="D783" i="1"/>
  <c r="D780" i="1"/>
  <c r="D779" i="1" s="1"/>
  <c r="D777" i="1"/>
  <c r="D776" i="1" s="1"/>
  <c r="D771" i="1"/>
  <c r="D770" i="1" s="1"/>
  <c r="D769" i="1" s="1"/>
  <c r="D767" i="1"/>
  <c r="D766" i="1" s="1"/>
  <c r="D765" i="1" s="1"/>
  <c r="D763" i="1"/>
  <c r="D761" i="1"/>
  <c r="D759" i="1"/>
  <c r="D756" i="1"/>
  <c r="D755" i="1" s="1"/>
  <c r="D752" i="1"/>
  <c r="D750" i="1"/>
  <c r="D747" i="1"/>
  <c r="D746" i="1" s="1"/>
  <c r="D743" i="1"/>
  <c r="D741" i="1"/>
  <c r="D739" i="1"/>
  <c r="D736" i="1"/>
  <c r="D735" i="1" s="1"/>
  <c r="D731" i="1"/>
  <c r="D729" i="1"/>
  <c r="D727" i="1"/>
  <c r="D724" i="1"/>
  <c r="D723" i="1" s="1"/>
  <c r="D631" i="1"/>
  <c r="D630" i="1" s="1"/>
  <c r="D629" i="1" s="1"/>
  <c r="D628" i="1" s="1"/>
  <c r="D619" i="1"/>
  <c r="D616" i="1"/>
  <c r="D615" i="1" s="1"/>
  <c r="D606" i="1"/>
  <c r="D604" i="1"/>
  <c r="D587" i="1"/>
  <c r="D586" i="1" s="1"/>
  <c r="D584" i="1"/>
  <c r="D583" i="1" s="1"/>
  <c r="D579" i="1"/>
  <c r="D578" i="1" s="1"/>
  <c r="D577" i="1" s="1"/>
  <c r="D576" i="1" s="1"/>
  <c r="D560" i="1"/>
  <c r="D559" i="1" s="1"/>
  <c r="D557" i="1"/>
  <c r="D556" i="1" s="1"/>
  <c r="D553" i="1"/>
  <c r="D552" i="1"/>
  <c r="D550" i="1"/>
  <c r="D549" i="1" s="1"/>
  <c r="D546" i="1"/>
  <c r="D545" i="1" s="1"/>
  <c r="D544" i="1" s="1"/>
  <c r="D542" i="1"/>
  <c r="D541" i="1" s="1"/>
  <c r="D539" i="1"/>
  <c r="D538" i="1" s="1"/>
  <c r="D536" i="1"/>
  <c r="D535" i="1" s="1"/>
  <c r="D533" i="1"/>
  <c r="D530" i="1"/>
  <c r="D529" i="1" s="1"/>
  <c r="D526" i="1"/>
  <c r="D525" i="1" s="1"/>
  <c r="D523" i="1"/>
  <c r="D522" i="1" s="1"/>
  <c r="D518" i="1"/>
  <c r="D517" i="1" s="1"/>
  <c r="D515" i="1"/>
  <c r="D514" i="1" s="1"/>
  <c r="D511" i="1"/>
  <c r="D510" i="1" s="1"/>
  <c r="D508" i="1"/>
  <c r="D507" i="1" s="1"/>
  <c r="D504" i="1"/>
  <c r="D503" i="1" s="1"/>
  <c r="D501" i="1"/>
  <c r="D500" i="1" s="1"/>
  <c r="D399" i="1"/>
  <c r="D398" i="1" s="1"/>
  <c r="D397" i="1" s="1"/>
  <c r="D396" i="1" s="1"/>
  <c r="D391" i="1"/>
  <c r="D390" i="1" s="1"/>
  <c r="D389" i="1" s="1"/>
  <c r="D387" i="1"/>
  <c r="D386" i="1" s="1"/>
  <c r="D384" i="1"/>
  <c r="D382" i="1"/>
  <c r="D381" i="1" s="1"/>
  <c r="D376" i="1"/>
  <c r="D374" i="1"/>
  <c r="D328" i="1"/>
  <c r="D327" i="1" s="1"/>
  <c r="D326" i="1" s="1"/>
  <c r="D324" i="1" s="1"/>
  <c r="D323" i="1" s="1"/>
  <c r="D322" i="1" s="1"/>
  <c r="D320" i="1"/>
  <c r="D319" i="1" s="1"/>
  <c r="D318" i="1" s="1"/>
  <c r="D316" i="1"/>
  <c r="D315" i="1" s="1"/>
  <c r="D314" i="1" s="1"/>
  <c r="D308" i="1"/>
  <c r="D307" i="1" s="1"/>
  <c r="D304" i="1"/>
  <c r="D303" i="1" s="1"/>
  <c r="D299" i="1"/>
  <c r="D298" i="1" s="1"/>
  <c r="D295" i="1"/>
  <c r="D294" i="1" s="1"/>
  <c r="D292" i="1"/>
  <c r="D291" i="1" s="1"/>
  <c r="D286" i="1"/>
  <c r="D283" i="1"/>
  <c r="D282" i="1" s="1"/>
  <c r="D278" i="1"/>
  <c r="D277" i="1" s="1"/>
  <c r="D272" i="1"/>
  <c r="D271" i="1" s="1"/>
  <c r="D269" i="1"/>
  <c r="D268" i="1" s="1"/>
  <c r="D263" i="1"/>
  <c r="D262" i="1" s="1"/>
  <c r="D261" i="1" s="1"/>
  <c r="D259" i="1"/>
  <c r="D258" i="1" s="1"/>
  <c r="D257" i="1" s="1"/>
  <c r="D255" i="1"/>
  <c r="D254" i="1" s="1"/>
  <c r="D253" i="1" s="1"/>
  <c r="D250" i="1"/>
  <c r="D249" i="1" s="1"/>
  <c r="D248" i="1" s="1"/>
  <c r="D242" i="1"/>
  <c r="D241" i="1" s="1"/>
  <c r="D240" i="1" s="1"/>
  <c r="D238" i="1"/>
  <c r="D237" i="1" s="1"/>
  <c r="D236" i="1" s="1"/>
  <c r="D234" i="1"/>
  <c r="D233" i="1" s="1"/>
  <c r="D231" i="1"/>
  <c r="D230" i="1" s="1"/>
  <c r="D227" i="1"/>
  <c r="D226" i="1" s="1"/>
  <c r="D225" i="1" s="1"/>
  <c r="D224" i="1" s="1"/>
  <c r="D220" i="1"/>
  <c r="D219" i="1" s="1"/>
  <c r="D218" i="1" s="1"/>
  <c r="D216" i="1"/>
  <c r="D215" i="1" s="1"/>
  <c r="D213" i="1"/>
  <c r="D212" i="1" s="1"/>
  <c r="D203" i="1"/>
  <c r="D202" i="1" s="1"/>
  <c r="D200" i="1"/>
  <c r="D199" i="1" s="1"/>
  <c r="D198" i="1" s="1"/>
  <c r="D192" i="1"/>
  <c r="D191" i="1" s="1"/>
  <c r="D189" i="1"/>
  <c r="D188" i="1" s="1"/>
  <c r="D184" i="1"/>
  <c r="D183" i="1" s="1"/>
  <c r="D176" i="1"/>
  <c r="D175" i="1" s="1"/>
  <c r="D174" i="1" s="1"/>
  <c r="D172" i="1"/>
  <c r="D170" i="1"/>
  <c r="D166" i="1"/>
  <c r="D165" i="1" s="1"/>
  <c r="D164" i="1" s="1"/>
  <c r="D162" i="1"/>
  <c r="D161" i="1"/>
  <c r="D160" i="1" s="1"/>
  <c r="D149" i="1"/>
  <c r="D148" i="1" s="1"/>
  <c r="D147" i="1" s="1"/>
  <c r="D145" i="1"/>
  <c r="D144" i="1" s="1"/>
  <c r="D143" i="1" s="1"/>
  <c r="D141" i="1"/>
  <c r="D140" i="1" s="1"/>
  <c r="D139" i="1" s="1"/>
  <c r="D137" i="1"/>
  <c r="D136" i="1" s="1"/>
  <c r="D135" i="1" s="1"/>
  <c r="D133" i="1"/>
  <c r="D132" i="1" s="1"/>
  <c r="D131" i="1" s="1"/>
  <c r="D128" i="1"/>
  <c r="D127" i="1" s="1"/>
  <c r="D126" i="1"/>
  <c r="D125" i="1" s="1"/>
  <c r="D123" i="1"/>
  <c r="D122" i="1" s="1"/>
  <c r="D115" i="1"/>
  <c r="D114" i="1" s="1"/>
  <c r="D113" i="1" s="1"/>
  <c r="D111" i="1"/>
  <c r="D110" i="1" s="1"/>
  <c r="D106" i="1"/>
  <c r="D105" i="1" s="1"/>
  <c r="D104" i="1" s="1"/>
  <c r="D75" i="1"/>
  <c r="D74" i="1" s="1"/>
  <c r="D72" i="1"/>
  <c r="D71" i="1" s="1"/>
  <c r="D67" i="1"/>
  <c r="D66" i="1" s="1"/>
  <c r="D64" i="1"/>
  <c r="D63" i="1" s="1"/>
  <c r="D62" i="1" s="1"/>
  <c r="D60" i="1"/>
  <c r="D59" i="1" s="1"/>
  <c r="D58" i="1" s="1"/>
  <c r="D56" i="1"/>
  <c r="D55" i="1" s="1"/>
  <c r="D53" i="1"/>
  <c r="D52" i="1" s="1"/>
  <c r="D49" i="1"/>
  <c r="D48" i="1" s="1"/>
  <c r="D45" i="1"/>
  <c r="D44" i="1" s="1"/>
  <c r="D43" i="1" s="1"/>
  <c r="D41" i="1"/>
  <c r="D40" i="1" s="1"/>
  <c r="D39" i="1" s="1"/>
  <c r="D37" i="1"/>
  <c r="D36" i="1" s="1"/>
  <c r="D35" i="1" s="1"/>
  <c r="D33" i="1"/>
  <c r="D32" i="1" s="1"/>
  <c r="D31" i="1" s="1"/>
  <c r="D29" i="1"/>
  <c r="D28" i="1" s="1"/>
  <c r="D27" i="1" s="1"/>
  <c r="D15" i="1"/>
  <c r="D14" i="1" s="1"/>
  <c r="D12" i="1"/>
  <c r="D11" i="1" s="1"/>
  <c r="D1114" i="1" l="1"/>
  <c r="E1114" i="1"/>
  <c r="D1433" i="1"/>
  <c r="E1433" i="1"/>
  <c r="D1182" i="1"/>
  <c r="E1182" i="1"/>
  <c r="D1204" i="1"/>
  <c r="D601" i="1"/>
  <c r="D597" i="1" s="1"/>
  <c r="E601" i="1"/>
  <c r="E597" i="1" s="1"/>
  <c r="D937" i="1"/>
  <c r="D936" i="1" s="1"/>
  <c r="E937" i="1"/>
  <c r="E936" i="1" s="1"/>
  <c r="E1404" i="1"/>
  <c r="D1404" i="1"/>
  <c r="D313" i="1"/>
  <c r="E211" i="1"/>
  <c r="E210" i="1" s="1"/>
  <c r="E209" i="1" s="1"/>
  <c r="D211" i="1"/>
  <c r="D210" i="1" s="1"/>
  <c r="D209" i="1" s="1"/>
  <c r="D373" i="1"/>
  <c r="D372" i="1" s="1"/>
  <c r="D380" i="1"/>
  <c r="D379" i="1" s="1"/>
  <c r="D1236" i="1"/>
  <c r="E749" i="1"/>
  <c r="E745" i="1" s="1"/>
  <c r="D749" i="1"/>
  <c r="D745" i="1" s="1"/>
  <c r="E290" i="1"/>
  <c r="E289" i="1" s="1"/>
  <c r="E614" i="1"/>
  <c r="E613" i="1" s="1"/>
  <c r="E612" i="1" s="1"/>
  <c r="E1046" i="1"/>
  <c r="D521" i="1"/>
  <c r="D791" i="1"/>
  <c r="E782" i="1"/>
  <c r="E775" i="1" s="1"/>
  <c r="E47" i="1"/>
  <c r="D1198" i="1"/>
  <c r="D537" i="1"/>
  <c r="D548" i="1"/>
  <c r="E70" i="1"/>
  <c r="E69" i="1" s="1"/>
  <c r="E1235" i="1"/>
  <c r="E1234" i="1" s="1"/>
  <c r="D758" i="1"/>
  <c r="D754" i="1" s="1"/>
  <c r="E506" i="1"/>
  <c r="D506" i="1"/>
  <c r="E267" i="1"/>
  <c r="E266" i="1" s="1"/>
  <c r="E265" i="1" s="1"/>
  <c r="E555" i="1"/>
  <c r="E738" i="1"/>
  <c r="E734" i="1" s="1"/>
  <c r="D276" i="1"/>
  <c r="D121" i="1"/>
  <c r="D182" i="1"/>
  <c r="D70" i="1"/>
  <c r="D69" i="1" s="1"/>
  <c r="D614" i="1"/>
  <c r="D613" i="1" s="1"/>
  <c r="D612" i="1" s="1"/>
  <c r="D10" i="1"/>
  <c r="D9" i="1" s="1"/>
  <c r="D8" i="1" s="1"/>
  <c r="D297" i="1"/>
  <c r="D169" i="1"/>
  <c r="D168" i="1" s="1"/>
  <c r="D229" i="1"/>
  <c r="D267" i="1"/>
  <c r="D266" i="1" s="1"/>
  <c r="D265" i="1" s="1"/>
  <c r="D582" i="1"/>
  <c r="D581" i="1" s="1"/>
  <c r="E726" i="1"/>
  <c r="E722" i="1" s="1"/>
  <c r="E721" i="1" s="1"/>
  <c r="E791" i="1"/>
  <c r="D555" i="1"/>
  <c r="D513" i="1"/>
  <c r="D532" i="1"/>
  <c r="D528" i="1" s="1"/>
  <c r="D782" i="1"/>
  <c r="D775" i="1" s="1"/>
  <c r="E513" i="1"/>
  <c r="E121" i="1"/>
  <c r="E169" i="1"/>
  <c r="E168" i="1" s="1"/>
  <c r="E229" i="1"/>
  <c r="E499" i="1"/>
  <c r="E532" i="1"/>
  <c r="E528" i="1" s="1"/>
  <c r="E548" i="1"/>
  <c r="E758" i="1"/>
  <c r="E754" i="1" s="1"/>
  <c r="E10" i="1"/>
  <c r="E9" i="1" s="1"/>
  <c r="E8" i="1" s="1"/>
  <c r="E182" i="1"/>
  <c r="E582" i="1"/>
  <c r="E581" i="1" s="1"/>
  <c r="E276" i="1"/>
  <c r="E297" i="1"/>
  <c r="E521" i="1"/>
  <c r="E537" i="1"/>
  <c r="E950" i="1"/>
  <c r="E1198" i="1"/>
  <c r="E130" i="1"/>
  <c r="D130" i="1"/>
  <c r="D290" i="1"/>
  <c r="D289" i="1" s="1"/>
  <c r="D499" i="1"/>
  <c r="D47" i="1"/>
  <c r="D738" i="1"/>
  <c r="D734" i="1" s="1"/>
  <c r="D950" i="1"/>
  <c r="D1046" i="1"/>
  <c r="D726" i="1"/>
  <c r="D722" i="1" s="1"/>
  <c r="D721" i="1" s="1"/>
  <c r="E222" i="1" l="1"/>
  <c r="D222" i="1"/>
  <c r="D77" i="1"/>
  <c r="E77" i="1"/>
  <c r="E1453" i="1"/>
  <c r="D1453" i="1"/>
  <c r="E595" i="1"/>
  <c r="D595" i="1"/>
  <c r="D773" i="1"/>
  <c r="E773" i="1"/>
  <c r="E949" i="1"/>
  <c r="E1204" i="1"/>
  <c r="D1181" i="1"/>
  <c r="E1181" i="1"/>
  <c r="E520" i="1"/>
  <c r="D520" i="1"/>
  <c r="E498" i="1"/>
  <c r="D498" i="1"/>
  <c r="E1113" i="1"/>
  <c r="D378" i="1"/>
  <c r="E7" i="1"/>
  <c r="E275" i="1"/>
  <c r="E274" i="1"/>
  <c r="E733" i="1"/>
  <c r="E720" i="1" s="1"/>
  <c r="D7" i="1"/>
  <c r="D1113" i="1"/>
  <c r="D733" i="1"/>
  <c r="D720" i="1" s="1"/>
  <c r="D275" i="1"/>
  <c r="D274" i="1"/>
  <c r="D949" i="1"/>
  <c r="D931" i="1" l="1"/>
  <c r="E931" i="1"/>
  <c r="D311" i="1"/>
  <c r="D719" i="1"/>
  <c r="E719" i="1"/>
  <c r="E6" i="1"/>
  <c r="D6" i="1"/>
  <c r="D496" i="1" l="1"/>
  <c r="D1403" i="1" s="1"/>
  <c r="D1454" i="1" s="1"/>
  <c r="E496" i="1"/>
  <c r="E1403" i="1" s="1"/>
  <c r="E1454" i="1" s="1"/>
</calcChain>
</file>

<file path=xl/sharedStrings.xml><?xml version="1.0" encoding="utf-8"?>
<sst xmlns="http://schemas.openxmlformats.org/spreadsheetml/2006/main" count="3702" uniqueCount="871">
  <si>
    <t>630</t>
  </si>
  <si>
    <t>Центральный аппарат</t>
  </si>
  <si>
    <t>Резервные средства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</si>
  <si>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</si>
  <si>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Организация предоставления гражданам субсидий на оплату жилого помещения и коммунальных услуг</t>
  </si>
  <si>
    <t>Обеспечение предоставления гражданам субсидий на оплату жилого помещения и коммунальных услуг</t>
  </si>
  <si>
    <t>Подпрограмма  "Дошкольное образование"</t>
  </si>
  <si>
    <t>310</t>
  </si>
  <si>
    <t>Расходы на выплаты персоналу государственных (муниципальных) органов</t>
  </si>
  <si>
    <t xml:space="preserve">Наименования </t>
  </si>
  <si>
    <t>ЦСР</t>
  </si>
  <si>
    <t>ВР</t>
  </si>
  <si>
    <t>810</t>
  </si>
  <si>
    <t>Иные бюджетные ассигнования</t>
  </si>
  <si>
    <t>800</t>
  </si>
  <si>
    <t>200</t>
  </si>
  <si>
    <t>240</t>
  </si>
  <si>
    <t>Иные закупки товаров, работ и услуг для обеспечения государственных (муниципальных) нужд</t>
  </si>
  <si>
    <t>Предоставление субсидий бюджетным, автономным учреждениям и иным некоммерческим организациям</t>
  </si>
  <si>
    <t xml:space="preserve">Субсидии автономным учреждениям </t>
  </si>
  <si>
    <t>600</t>
  </si>
  <si>
    <t>620</t>
  </si>
  <si>
    <t>Социальное обеспечение и иные выплаты населению</t>
  </si>
  <si>
    <t>300</t>
  </si>
  <si>
    <t xml:space="preserve">Субсидии бюджетным учреждениям </t>
  </si>
  <si>
    <t>610</t>
  </si>
  <si>
    <t xml:space="preserve">Обеспечение деятельности библиотек </t>
  </si>
  <si>
    <t>Субсидии некоммерческим организациям (за исключением государственных (муниципальных) учреждений)</t>
  </si>
  <si>
    <t>Стипендии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</si>
  <si>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</si>
  <si>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</si>
  <si>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110</t>
  </si>
  <si>
    <t>Расходы на выплаты персоналу казенных учреждений</t>
  </si>
  <si>
    <t>850</t>
  </si>
  <si>
    <t>Уплата налогов, сборов и иных платежей</t>
  </si>
  <si>
    <t xml:space="preserve">Бюджетные инвестиции </t>
  </si>
  <si>
    <t>400</t>
  </si>
  <si>
    <t>340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</si>
  <si>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</si>
  <si>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Публичные нормативные социальные выплаты гражданам</t>
  </si>
  <si>
    <t xml:space="preserve">В С Е Г О   Р А С Х О Д О В </t>
  </si>
  <si>
    <t>Обеспечение деятельности дворцов и домов культуры</t>
  </si>
  <si>
    <t>Комплектование книжных фондов</t>
  </si>
  <si>
    <t>Совершенствование и развитие библиотечного дела</t>
  </si>
  <si>
    <t xml:space="preserve">Мероприятия в сфере культуры </t>
  </si>
  <si>
    <t>Оказание финансовой поддержки социально-ориентированным некоммерческим организациям</t>
  </si>
  <si>
    <t>Руководство и управление в сфере установленных функций органов местного самоуправления</t>
  </si>
  <si>
    <t>Глава муниципального образования</t>
  </si>
  <si>
    <t xml:space="preserve">Председатель Контрольно-счетной палаты </t>
  </si>
  <si>
    <t xml:space="preserve">Итого по муниципальным программам </t>
  </si>
  <si>
    <t>Мероприятия по мобилизационной подготовке</t>
  </si>
  <si>
    <t xml:space="preserve">Мероприятия в рамках реализации наказов избирателей </t>
  </si>
  <si>
    <t>Поддержка субъектов малого и среднего предпринимательства в области подготовки, переподготовки и повышения квалификации кадров</t>
  </si>
  <si>
    <t>Организация и проведение мероприятий в сфере культуры</t>
  </si>
  <si>
    <t>Обеспечение деятельности МКУ "Многофункциональный центр предоставления государственных и муниципальных услуг"</t>
  </si>
  <si>
    <t>Техническая инвентаризация и оценка рыночной стоимости объектов и права аренды нежилых помещений</t>
  </si>
  <si>
    <t>Организация безопасности детского и молодёжного отдыха</t>
  </si>
  <si>
    <t>Подпрограмма "Молодое поколение"</t>
  </si>
  <si>
    <t>Единовременное пособие при рождении ребёнка</t>
  </si>
  <si>
    <t>Бюджетные инвестиции</t>
  </si>
  <si>
    <t>Организация отдыха детей и молодежи</t>
  </si>
  <si>
    <t>Организация занятости детей и молодежи</t>
  </si>
  <si>
    <t xml:space="preserve">Другие непрограммные расходы  </t>
  </si>
  <si>
    <t>Субсидии некоммерческих организациям (за исключением государственных (муниципальных) учреждений)</t>
  </si>
  <si>
    <t>120</t>
  </si>
  <si>
    <t>Создание и обеспечение условий для деятельности организаций, образующих инфраструктуру поддержки субъектов малого и среднего предпринимательства</t>
  </si>
  <si>
    <t>Премии и гранты</t>
  </si>
  <si>
    <t>350</t>
  </si>
  <si>
    <t>Доплаты к пенсии неработающим гражданам, занимавшим высшие руководящие должности в исполкоме Красногорского горсовета более 5 лет, ушедшим на пенсию по старости до 01.09.1995г.</t>
  </si>
  <si>
    <t>Кадровое обеспечение учреждений,  организовывающих отдых, оздоровление, занятость детей и молодёжи, подготовка специалистов по организации отдыха, оздоровления, занятости детей и молодёжи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</si>
  <si>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</si>
  <si>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Начальник финансового управления</t>
  </si>
  <si>
    <t>Приобретение, формирование, постановка на государственный кадастровый учет земельных участков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</si>
  <si>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</si>
  <si>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</si>
  <si>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</si>
  <si>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</si>
  <si>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244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</si>
  <si>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</si>
  <si>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</si>
  <si>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</si>
  <si>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</si>
  <si>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Субсидии бюджетным учреждениям на иные цели</t>
  </si>
  <si>
    <t>612</t>
  </si>
  <si>
    <t>Субсидии автономным учреждениям на иные цели</t>
  </si>
  <si>
    <t>622</t>
  </si>
  <si>
    <t>Подпрограмма "Развитие архивного дела"</t>
  </si>
  <si>
    <t>111</t>
  </si>
  <si>
    <t>112</t>
  </si>
  <si>
    <t>Иные выплаты персоналу казенных учреждений, за исключением фонда оплаты труда</t>
  </si>
  <si>
    <t>870</t>
  </si>
  <si>
    <t>Подпрограмма "Управление муниципальным имуществом и земельными ресурсами"</t>
  </si>
  <si>
    <t>Содержание кладбищ</t>
  </si>
  <si>
    <t>Ремонт зданий, благоустройство территорий и укрепление материально-технической базы  муниципальных дошкольных образовательных учреждений</t>
  </si>
  <si>
    <t>Прочие мероприятия в области образования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</si>
  <si>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</si>
  <si>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</si>
  <si>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Финансовое обеспечение получения гражданами дошкольного образования в частных дошкольных образовательных организациях 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</si>
  <si>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Обеспечение деятельности дошкольных образовательных учреждений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</si>
  <si>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</si>
  <si>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</si>
  <si>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Итого внепрограммных расходов</t>
  </si>
  <si>
    <t xml:space="preserve">Прочая закупка товаров, работ и услуг для обеспечения государственных (муниципальных) нужд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</si>
  <si>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</si>
  <si>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</si>
  <si>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Уплата налогов на имущество организаций и земельного налога</t>
  </si>
  <si>
    <t>Иные выплаты персоналу государственных (муниципальных) органов за исключением фонда оплаты труда</t>
  </si>
  <si>
    <t xml:space="preserve">Фонд оплаты труда государственных (муниципальных) органов и взносы по обязательному социальному страхованию </t>
  </si>
  <si>
    <t>Обеспечение деятельности объектов культурного наследия</t>
  </si>
  <si>
    <t>Подпрограмма  "Общее образование"</t>
  </si>
  <si>
    <t>Мероприятия в области общего образования</t>
  </si>
  <si>
    <t>Ремонт зданий, благоустройство территорий и укрепление материально-технической базы  муниципальных образовательных учреждений</t>
  </si>
  <si>
    <t xml:space="preserve">Обеспечение учащихся питанием </t>
  </si>
  <si>
    <t>Прочие мероприятия в области общего образования</t>
  </si>
  <si>
    <t xml:space="preserve">Обеспечение деятельности школ-детских садов, школ начальных, неполных средних и средних     </t>
  </si>
  <si>
    <t>Подпрограмма "Дополнительное образование, воспитание и социализация детей в сфере образования"</t>
  </si>
  <si>
    <t>Мероприятия в области дополнительного образования</t>
  </si>
  <si>
    <t>Прочие мероприятия в области дополнительного образования</t>
  </si>
  <si>
    <t>Обеспечение деятельности учреждений по внешкольной работе с детьми, подведомственных Управлению образования</t>
  </si>
  <si>
    <t>Подпрограмма "Обеспечение реализации программы"</t>
  </si>
  <si>
    <t>Мероприятия в области образования</t>
  </si>
  <si>
    <t>Иные пенсии, социальные доплаты к пенсиям</t>
  </si>
  <si>
    <t>Оказание материальной помощи отдельным категориям граждан на возмещение расходов по зубопротезированию</t>
  </si>
  <si>
    <t>Социальные выплаты гражданам, кроме публичных нормативных социальных выплат</t>
  </si>
  <si>
    <t>313</t>
  </si>
  <si>
    <t>Размещение информации о деятельности органов местного самоуправления в СМИ</t>
  </si>
  <si>
    <t>Социальная реклама</t>
  </si>
  <si>
    <t>Обеспечение деятельности  МКУ "ЕДДС"</t>
  </si>
  <si>
    <t>Подпрограмма "Обеспечение жильём детей-сирот и детей, оставшихся без попечения родителей, а также лиц из их числа"</t>
  </si>
  <si>
    <t>Бюджетные инвестиции на приобретение объектов недвижимого имущества в государственную (муниципальную) собственность</t>
  </si>
  <si>
    <t>Субсидии автономным учреждениям</t>
  </si>
  <si>
    <t>Мероприятия в рамках реализации наказов избирателей</t>
  </si>
  <si>
    <t>Пособия, компенсации и иные социальные выплаты гражданам, кроме публичных нормативных обязательств</t>
  </si>
  <si>
    <t>Подпрограмма "Профилактика преступлений и иных правонарушений"</t>
  </si>
  <si>
    <t>Содержание автомобильных дорог общего пользования</t>
  </si>
  <si>
    <t>Содержание внутриквартальных дорог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</si>
  <si>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</si>
  <si>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Пособия, компенсации, меры социальной поддержки по публичным нормативным обязательствам</t>
  </si>
  <si>
    <t>Использование и сохранение объектов культурного наследия</t>
  </si>
  <si>
    <t>Мероприятия по развитию информационно-коммуникационных технологий</t>
  </si>
  <si>
    <t>НДС с сумм оплаты права на установку и эксплуатацию рекламных конструкций и платы за установку и эксплуатацию рекламных конструкций</t>
  </si>
  <si>
    <t>Бюджетные инвестиции в строительство общеобразовательных учреждений муниципальной собственности</t>
  </si>
  <si>
    <t>Мероприятия по предупреждению чрезвычайных ситуаций</t>
  </si>
  <si>
    <t>320</t>
  </si>
  <si>
    <t>321</t>
  </si>
  <si>
    <t xml:space="preserve">Осуществление государственных полномочий в соответствии с Законом МО №107/2014-ОЗ </t>
  </si>
  <si>
    <t>410</t>
  </si>
  <si>
    <t>Социальная поддержка беременных женщин, кормящих матерей, детей в  возрасте до трех лет</t>
  </si>
  <si>
    <t>Подпрограмма "Содействие развитию предпринимательства и привлечению инвестиций"</t>
  </si>
  <si>
    <t>Нормативно-правовое и организационное обеспечение развития малого и среднего предпринимательства</t>
  </si>
  <si>
    <t>Обеспечение деятельности МКУ "Красногорский центр торгов"</t>
  </si>
  <si>
    <t>10 2 00 00000</t>
  </si>
  <si>
    <t>Транспортировка умерших в морг</t>
  </si>
  <si>
    <t>119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</si>
  <si>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</si>
  <si>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Основное мероприятие "Совершенствование профессионального развития сотрудников"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</si>
  <si>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</si>
  <si>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</si>
  <si>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11 0 00 00000</t>
  </si>
  <si>
    <t>11 0 01 00000</t>
  </si>
  <si>
    <t>11 0 01 00010</t>
  </si>
  <si>
    <t>11 0 02 00000</t>
  </si>
  <si>
    <t>11 0 02 00020</t>
  </si>
  <si>
    <t>11 0 02 00030</t>
  </si>
  <si>
    <t>11 0 02 00040</t>
  </si>
  <si>
    <t>11 0 03 00000</t>
  </si>
  <si>
    <t>11 0 03 00010</t>
  </si>
  <si>
    <t>Мероприятия по обеспечению безопасности дорожного движения</t>
  </si>
  <si>
    <t>11 0 03 00020</t>
  </si>
  <si>
    <t>Организация транспортного обслуживания по маршрутам регулярных перевозок</t>
  </si>
  <si>
    <t>11 0 01 00030</t>
  </si>
  <si>
    <t>Предоставление транспортных услуг по перевозке организованных групп населения для участия в общественных, праздничных мероприятиях</t>
  </si>
  <si>
    <t>10 0 00 00000</t>
  </si>
  <si>
    <t>95 0 00 00000</t>
  </si>
  <si>
    <t>95 0 00 04000</t>
  </si>
  <si>
    <t>95 0 00 05000</t>
  </si>
  <si>
    <t>95 0 00 10000</t>
  </si>
  <si>
    <t>99 0 00 00000</t>
  </si>
  <si>
    <t>99 0 00 02000</t>
  </si>
  <si>
    <t>99 0 00 20000</t>
  </si>
  <si>
    <t>08 0 00 00000</t>
  </si>
  <si>
    <t>08 0 01 00000</t>
  </si>
  <si>
    <t>08 0 01 00010</t>
  </si>
  <si>
    <t>08 0 02 00000</t>
  </si>
  <si>
    <t>08 0 02 00020</t>
  </si>
  <si>
    <t>08 0 02 00030</t>
  </si>
  <si>
    <t>13 0 00 00000</t>
  </si>
  <si>
    <t>Основное мероприятие "Мониторинг окружающей среды"</t>
  </si>
  <si>
    <t>Основное мероприятие "Экологическое образование, воспитание и информирование населения о состоянии окружающей среды"</t>
  </si>
  <si>
    <t>10 3 00 00000</t>
  </si>
  <si>
    <t>Основное мероприятие "Внедрение и использование информационно-коммуникационных технологий"</t>
  </si>
  <si>
    <t>Основное мероприятие "Повышение качества использования муниципального имущества и земельных ресурсов"</t>
  </si>
  <si>
    <t>14 0 00 00000</t>
  </si>
  <si>
    <t>Основное мероприятие "Предоставление жилых помещений детям-сиротам и детям, оставшимся без попечения родителей, а также лиц из их числа"</t>
  </si>
  <si>
    <t>14 4 01 00000</t>
  </si>
  <si>
    <t>14 4 00 00000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</si>
  <si>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</si>
  <si>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99 0 00 01000</t>
  </si>
  <si>
    <t xml:space="preserve">Финансово - имущественная поддержка субъектов малого и среднего предпринимательства </t>
  </si>
  <si>
    <t>04 0 00 00000</t>
  </si>
  <si>
    <t>02 0 00 00000</t>
  </si>
  <si>
    <t>06 0 00 00000</t>
  </si>
  <si>
    <t>06 1 00 00000</t>
  </si>
  <si>
    <t>06 2 00 00000</t>
  </si>
  <si>
    <t>06 2 01 00000</t>
  </si>
  <si>
    <t>06 1 01 00010</t>
  </si>
  <si>
    <t>Основное мероприятие "Поддержка молодёжных творческих инициатив "</t>
  </si>
  <si>
    <t>Мероприятия по поддержке молодёжных творческих инициатив</t>
  </si>
  <si>
    <t>06 2 01 00010</t>
  </si>
  <si>
    <t>06 2 01 00040</t>
  </si>
  <si>
    <t>Основное мероприятие "Организация свободного времени детей и молодёжи через различные формы отдыха и занятости"</t>
  </si>
  <si>
    <t>06 2 01 00030</t>
  </si>
  <si>
    <t>06 2 01 00020</t>
  </si>
  <si>
    <t>Основное мероприятие "Организация досуга и предоставление услуг в сфере культуры"</t>
  </si>
  <si>
    <t>02 0 01 01000</t>
  </si>
  <si>
    <t>02 0 01 01010</t>
  </si>
  <si>
    <t>02 0 01 01020</t>
  </si>
  <si>
    <t>02 0 01 01590</t>
  </si>
  <si>
    <t>02 0 01 02000</t>
  </si>
  <si>
    <t>02 0 01 02590</t>
  </si>
  <si>
    <t>Основное мероприятие "Сохранение и развитие народной культуры, использование и популяризация объектов культурного наследия"</t>
  </si>
  <si>
    <t>02 0 02 00000</t>
  </si>
  <si>
    <t>02 0 01 00000</t>
  </si>
  <si>
    <t>Создание условий для обеспечения населения услугами культуры и организация досуга</t>
  </si>
  <si>
    <t>Развитие библиотечного дела</t>
  </si>
  <si>
    <t>02 0 02 03000</t>
  </si>
  <si>
    <t>02 0 02 03010</t>
  </si>
  <si>
    <t>02 0 02 05000</t>
  </si>
  <si>
    <t>02 0 02 05010</t>
  </si>
  <si>
    <t>02 0 02 05890</t>
  </si>
  <si>
    <t>02 0 01 20000</t>
  </si>
  <si>
    <t>06 1 01 00000</t>
  </si>
  <si>
    <t>15 0 00 00000</t>
  </si>
  <si>
    <t>15 0 01 00000</t>
  </si>
  <si>
    <t>15 0 01 00010</t>
  </si>
  <si>
    <t>15 0 02 00000</t>
  </si>
  <si>
    <t>06 1 02 00000</t>
  </si>
  <si>
    <t>01 0 00 00000</t>
  </si>
  <si>
    <t>01 1 00 00000</t>
  </si>
  <si>
    <t>01 1 01 00000</t>
  </si>
  <si>
    <t>01 1 01 21020</t>
  </si>
  <si>
    <t>01 1 01 40000</t>
  </si>
  <si>
    <t xml:space="preserve"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</t>
  </si>
  <si>
    <t>01 1 02 00000</t>
  </si>
  <si>
    <t>01 1 02 20000</t>
  </si>
  <si>
    <t>01 1 02 21010</t>
  </si>
  <si>
    <t>01 1 02 21020</t>
  </si>
  <si>
    <t>01 1 02 62110</t>
  </si>
  <si>
    <t>01 1 02 62120</t>
  </si>
  <si>
    <t>01 1 02 62330</t>
  </si>
  <si>
    <t>01 1 02 71590</t>
  </si>
  <si>
    <t>01 1 03 21110</t>
  </si>
  <si>
    <t>Основное мероприятие: "Развитие сети дошкольных образовательных учреждений и создание условий для реализации федерального государственного образовательного стандарта"</t>
  </si>
  <si>
    <t>Основное мероприятие: " Повышение эффективности деятельности дошкольных образовательных учреждений"</t>
  </si>
  <si>
    <t>01 1 02 62140</t>
  </si>
  <si>
    <t>Основное мероприятие "Ликвидация очередности в дошкольные образовательные учреждения и развитие инфраструктуры дошкольного образования"</t>
  </si>
  <si>
    <t>Фонд оплаты труда казенных учреждений</t>
  </si>
  <si>
    <t>Фонд оплаты труда государственных (муниципальных) органов</t>
  </si>
  <si>
    <t>Основное мероприятие "Обеспечение реализации федеральных государственных образовательных стандартов общего образования и повышение эффективности деятельности муниципальных образовательных учреждений"</t>
  </si>
  <si>
    <t>01 2 01 00000</t>
  </si>
  <si>
    <t>01 2 01 20000</t>
  </si>
  <si>
    <t>01 2 01 21000</t>
  </si>
  <si>
    <t>01 2 01 21010</t>
  </si>
  <si>
    <t>01 2 01 21020</t>
  </si>
  <si>
    <t>01 2 01 21110</t>
  </si>
  <si>
    <t>01 2 01 40010</t>
  </si>
  <si>
    <t>01 2 01 62200</t>
  </si>
  <si>
    <t>01 2 01 62210</t>
  </si>
  <si>
    <t>01 2 01 62220</t>
  </si>
  <si>
    <t>01 2 01 72590</t>
  </si>
  <si>
    <t>01 2 02 00000</t>
  </si>
  <si>
    <t>01 2 02 21000</t>
  </si>
  <si>
    <t>01 2 02 21110</t>
  </si>
  <si>
    <t>01 3 00 00000</t>
  </si>
  <si>
    <t>Основное мероприятие "Развитие инфраструктуры, кадрового потенциала учреждений дополнительного образования и повышение охвата детей услугами дополнительного образования "</t>
  </si>
  <si>
    <t>01 3 01 00000</t>
  </si>
  <si>
    <t>01 3 01 20000</t>
  </si>
  <si>
    <t>01 3 01 21000</t>
  </si>
  <si>
    <t>01 3 01 21110</t>
  </si>
  <si>
    <t xml:space="preserve">Фонд оплаты труда казенных учреждений </t>
  </si>
  <si>
    <t>01 3 01 73590</t>
  </si>
  <si>
    <t>Содержание учреждений по внешкольной работе с детьми в области культуры</t>
  </si>
  <si>
    <t>01 3 01 77000</t>
  </si>
  <si>
    <t>Мероприятия в учреждениях по внешкольной работе с детьми в области культуры</t>
  </si>
  <si>
    <t>01 3 01 77010</t>
  </si>
  <si>
    <t>Обеспечение деятельности учреждений по внешкольной работе с детьми в области культуры</t>
  </si>
  <si>
    <t>01 3 01 77590</t>
  </si>
  <si>
    <t>01 3 02 00000</t>
  </si>
  <si>
    <t xml:space="preserve">Фонд оплаты труда государственных (муниципальных) органов </t>
  </si>
  <si>
    <t>01 3 02 21000</t>
  </si>
  <si>
    <t>01 3 02 21110</t>
  </si>
  <si>
    <t>01 4 00 00000</t>
  </si>
  <si>
    <t>Основное мероприятие "Повышение качества и эффективности муниципальных услуг в системе образования"</t>
  </si>
  <si>
    <t>01 4 01 04000</t>
  </si>
  <si>
    <t>01 4 01 21100</t>
  </si>
  <si>
    <t>01 4 01 21110</t>
  </si>
  <si>
    <t>01 4 01 75590</t>
  </si>
  <si>
    <t>01 2 00 00000</t>
  </si>
  <si>
    <t>Основное мероприятие "Социальная поддержка беременных женщин, кормящих матерей, детей в возрасте до трех лет"</t>
  </si>
  <si>
    <t>05 0 00 00000</t>
  </si>
  <si>
    <t>Основное мероприятие "Укрепление материально-технической базы для занятий физической культурой и спортом"</t>
  </si>
  <si>
    <t>05 0 01 00000</t>
  </si>
  <si>
    <t>05 0 01 20000</t>
  </si>
  <si>
    <t>Основное мероприятие "Создание условий для привлечения жителей к занятиям физической культуры и спортом"</t>
  </si>
  <si>
    <t>05 0 02 00000</t>
  </si>
  <si>
    <t>05 0 02 00010</t>
  </si>
  <si>
    <t>05 0 02 00590</t>
  </si>
  <si>
    <t>Основное мероприятие "Создание условий для занятий физической культурой и спортом для граждан с ограниченными возможностями здоровья"</t>
  </si>
  <si>
    <t>05 0 03 00000</t>
  </si>
  <si>
    <t>Поддержка и обеспечение подготовки спортивных команд, проведение соревнований для граждан с ограниченными возможностями здоровья</t>
  </si>
  <si>
    <t>05 0 03 00010</t>
  </si>
  <si>
    <t>Основное мероприятие "Содействие развитию спорта высших достижений"</t>
  </si>
  <si>
    <t>05 0 05 00000</t>
  </si>
  <si>
    <t>Поддержка и обеспечение подготовки спортивных команд, поддержка спортсменов, участие в областных, российских, международных соревнованиях</t>
  </si>
  <si>
    <t>05 0 05 00010</t>
  </si>
  <si>
    <t>07 0 00 00000</t>
  </si>
  <si>
    <t xml:space="preserve">07 1 00 00000 </t>
  </si>
  <si>
    <t>Основное мероприятие "Профилактика преступлений и иных правонарушений"</t>
  </si>
  <si>
    <t>07 1 01 00000</t>
  </si>
  <si>
    <t>Внедрение современных средств наблюдения и оповещения, обеспечение оперативного принятия решения</t>
  </si>
  <si>
    <t>07 1 01 00010</t>
  </si>
  <si>
    <t>Основное мероприятие "Профилактика безнадзорности, наркомании, токсикомании, алкоголизма, правонарушений, преступлений среди несовершеннолетних"</t>
  </si>
  <si>
    <t>07 1 03 00000</t>
  </si>
  <si>
    <t>Обеспечение занятости и проведение профилактических мероприятий среди несовершеннолетних</t>
  </si>
  <si>
    <t>07 1 03 00010</t>
  </si>
  <si>
    <t>07 1 04 00000</t>
  </si>
  <si>
    <t>Обеспечение антитеррористической защищенности объектов с массовым пребыванием людей</t>
  </si>
  <si>
    <t>07 1 04 00010</t>
  </si>
  <si>
    <t>07 2 00 00000</t>
  </si>
  <si>
    <t>07 2 01 00000</t>
  </si>
  <si>
    <t>07 2 01 00010</t>
  </si>
  <si>
    <t>07 2 01 00020</t>
  </si>
  <si>
    <t>07 2 02 00000</t>
  </si>
  <si>
    <t>07 2 03 00000</t>
  </si>
  <si>
    <t>01 4 01 00000</t>
  </si>
  <si>
    <t>Разработка проектов организации дорожного движения на дорогах общего пользования</t>
  </si>
  <si>
    <t>Выплата компенсации родителям в связи со снятием с очереди в дошкольные образовательные учреждения</t>
  </si>
  <si>
    <t>Обеспечение деятельности учреждений в области физической культуры и спорта</t>
  </si>
  <si>
    <t>Основное мероприятие "Гражданско-патриотическое и духовно-нравственное воспитание детей и молодёжи "</t>
  </si>
  <si>
    <t>Основное мероприятие "Профилактика терроризма и экстремизма"</t>
  </si>
  <si>
    <t>01 1 03 00000</t>
  </si>
  <si>
    <t>Ремонт внутриквартальных дорог</t>
  </si>
  <si>
    <t>11 0 02 00060</t>
  </si>
  <si>
    <t>Обеспечение деятельности МКУ "Красногорская похоронная служба"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</si>
  <si>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 (выполнение работ)</t>
  </si>
  <si>
    <t>07 2 02 00010</t>
  </si>
  <si>
    <t xml:space="preserve"> Капитальные вложения в объекты государственной (муниципальной) собственности</t>
  </si>
  <si>
    <t>Субсидии юридическим лицам (кроме некоммерческих организаций), индивидуальным предпринимателям, физическим лицам -  производителям товаров, работ, услуг</t>
  </si>
  <si>
    <t>Капитальные вложения в объекты недвижимого имущества муниципальной собственности</t>
  </si>
  <si>
    <t>123</t>
  </si>
  <si>
    <t>Представительские расходы</t>
  </si>
  <si>
    <t>95 0 00 02000</t>
  </si>
  <si>
    <t>Обеспечение безопасности людей на водных объектах</t>
  </si>
  <si>
    <t>01 2 01 62230</t>
  </si>
  <si>
    <t>01 2 02 21200</t>
  </si>
  <si>
    <t xml:space="preserve">Пособия, компенсации и иные социальные выплаты гражданам, кроме публичных нормативных обязательств </t>
  </si>
  <si>
    <t>Компенсация части арендной платы за наем жилых помещений педагогическим работникам</t>
  </si>
  <si>
    <t>01 3 01 21200</t>
  </si>
  <si>
    <t>Бюджетные инвестиции в строительство и приобретение детских дошкольных учреждений муниципальной собственности</t>
  </si>
  <si>
    <t>853</t>
  </si>
  <si>
    <t>Уплата иных платежей</t>
  </si>
  <si>
    <t>Погребение по гарантированному перечню услуг</t>
  </si>
  <si>
    <t>Основное мероприятие "Оказание материальной помощи гражданам"</t>
  </si>
  <si>
    <t>04 1 00 00000</t>
  </si>
  <si>
    <t>04 1 01 00000</t>
  </si>
  <si>
    <t>04 1 01 00010</t>
  </si>
  <si>
    <t>04 1 01 00020</t>
  </si>
  <si>
    <t>04 1 01 00030</t>
  </si>
  <si>
    <t>04 1 02 00000</t>
  </si>
  <si>
    <t>Основное мероприятие "Предоставление мер социальной поддержки"</t>
  </si>
  <si>
    <t>04 1 02 00010</t>
  </si>
  <si>
    <t>04 1 02 00020</t>
  </si>
  <si>
    <t>04 1 02 00030</t>
  </si>
  <si>
    <t>04 1 02 00040</t>
  </si>
  <si>
    <t>04 1 02 00050</t>
  </si>
  <si>
    <t>04 1 02 00060</t>
  </si>
  <si>
    <t>Основное мероприятие "Поддержка общественных организаций, объединяющих граждан социально незащищенных категорий"</t>
  </si>
  <si>
    <t>04 1 04 00000</t>
  </si>
  <si>
    <t>04 1 05 00000</t>
  </si>
  <si>
    <t>Основное мероприятие "Предоставление субсидий по оплате жилого помещения и коммунальных услуг"</t>
  </si>
  <si>
    <t>04 1 05 61410</t>
  </si>
  <si>
    <t>04 1 05 61420</t>
  </si>
  <si>
    <t>Подпрограмма "Доступная среда"</t>
  </si>
  <si>
    <t>04 2 01 00000</t>
  </si>
  <si>
    <t>04 2 00 00000</t>
  </si>
  <si>
    <t>Основное мероприятие "Повышение уровня доступности и качества приоритетных объектов и услуг в приоритетных сферах жизнедеятельности инвалидов и других маломобильных групп населения"</t>
  </si>
  <si>
    <t>04 2 01 00010</t>
  </si>
  <si>
    <t>04 3 00 00000</t>
  </si>
  <si>
    <t>04 1 04 00010</t>
  </si>
  <si>
    <t>06 1 02 00010</t>
  </si>
  <si>
    <t>Мероприятия по вовлечению молодых граждан в работу молодёжных общественных организаций и добровольческую деятельность</t>
  </si>
  <si>
    <t>Обеспечение деятельности учреждения по работе с молодёжью</t>
  </si>
  <si>
    <t>Мероприятия по увеличению числа специалистов занятых в сфере работы с молодёжью</t>
  </si>
  <si>
    <t>16 0 00 00000</t>
  </si>
  <si>
    <t>17 0 00 00000</t>
  </si>
  <si>
    <t>18 0 00 00000</t>
  </si>
  <si>
    <t>Обеспечение деятельности архивного отдела</t>
  </si>
  <si>
    <t>10 2 01 00000</t>
  </si>
  <si>
    <t>10 2 01 00010</t>
  </si>
  <si>
    <t>10 2 01 60690</t>
  </si>
  <si>
    <t>10 3 05 00000</t>
  </si>
  <si>
    <t>10 3 05 00590</t>
  </si>
  <si>
    <t>Подпрограмма "Муниципальное управление"</t>
  </si>
  <si>
    <t>10 4 00 00000</t>
  </si>
  <si>
    <t>Основное мероприятие "Повышение мотивации муниципальных служащих"</t>
  </si>
  <si>
    <t>Организация работы по проведению диспансеризации муниципальных служащих,  специальной оценке условий труда и медицинских осмотров работников на работах с вредными и опасными производственными факторами</t>
  </si>
  <si>
    <t>10 4 04 00000</t>
  </si>
  <si>
    <t>10 4 03 00000</t>
  </si>
  <si>
    <t>10 4 03 00010</t>
  </si>
  <si>
    <t>Организация работы по повышению квалификации кадров</t>
  </si>
  <si>
    <t>10 4 03 00020</t>
  </si>
  <si>
    <t>10 4 04 00010</t>
  </si>
  <si>
    <t>10 4 06 00000</t>
  </si>
  <si>
    <t>10 4 06 01000</t>
  </si>
  <si>
    <t>10 4 06 04000</t>
  </si>
  <si>
    <t>10 4 06 60700</t>
  </si>
  <si>
    <t>10 4 06 70000</t>
  </si>
  <si>
    <t>Развитие социального партнерства</t>
  </si>
  <si>
    <t>Основное мероприятие "Обеспечение деятельности органов местного самоуправления"</t>
  </si>
  <si>
    <t>Центральный аппарат администрации</t>
  </si>
  <si>
    <t>06 1 02 00020</t>
  </si>
  <si>
    <t>06 1 02 00030</t>
  </si>
  <si>
    <t>06 1 02 01590</t>
  </si>
  <si>
    <t>06 1 02 20000</t>
  </si>
  <si>
    <t>Основное мероприятие "Развитие кадрового потенциала"</t>
  </si>
  <si>
    <t>Подпрограмма "Содействие развитию здравоохранения"</t>
  </si>
  <si>
    <t>Закупка товаров, работ и услуг в сфере информационно-коммуникационных технологий</t>
  </si>
  <si>
    <t>242</t>
  </si>
  <si>
    <t>13 1 00 00000</t>
  </si>
  <si>
    <t>13 1 01 00000</t>
  </si>
  <si>
    <t>13 1 01 00010</t>
  </si>
  <si>
    <t>Содержание жилых помещений, состоящих на учете в муниципальной казне</t>
  </si>
  <si>
    <t>Содержание нежилых помещений, состоящих на учете в муниципальной казне</t>
  </si>
  <si>
    <t>13 1 01 00020</t>
  </si>
  <si>
    <t>13 1 01 00040</t>
  </si>
  <si>
    <t>13 1 01 00050</t>
  </si>
  <si>
    <t>04 3 02 00000</t>
  </si>
  <si>
    <t>04 3 03 00000</t>
  </si>
  <si>
    <t>04 3 03 62080</t>
  </si>
  <si>
    <t>04 3 02 00010</t>
  </si>
  <si>
    <t>Основное мероприятие "Увеличение количества субъектов малого и среднего предпринимательства, осуществляющих деятельность в сфере обрабатывающих производств и технологических инноваций"</t>
  </si>
  <si>
    <t>08 0 01 00020</t>
  </si>
  <si>
    <t>Основное мероприятие "Увеличение доли оборота малых и средних предприятий в общем обороте по полному кругу предприятий"</t>
  </si>
  <si>
    <t>08 0 02 00010</t>
  </si>
  <si>
    <t>Информационно-консультационная поддержка субъектов малого и среднего предпринимательства</t>
  </si>
  <si>
    <t>Основное мероприятие "Хранение , комплектование учет  и использование документов архивного фонда Московской области и других архивных документов архивного отдела"</t>
  </si>
  <si>
    <t>13 1 01 00060</t>
  </si>
  <si>
    <t>13 1 01 00070</t>
  </si>
  <si>
    <t>13 2 00 00000</t>
  </si>
  <si>
    <t>13 2 01 00000</t>
  </si>
  <si>
    <t>13 2 01 00010</t>
  </si>
  <si>
    <t>Исследование воздуха, воды, почв</t>
  </si>
  <si>
    <t>13 2 02 00000</t>
  </si>
  <si>
    <t>13 2 02 00010</t>
  </si>
  <si>
    <t>Актуализация схем</t>
  </si>
  <si>
    <t>Основное мероприятие "Профилактика экстремизма и национализма"</t>
  </si>
  <si>
    <t>07 1 02 00000</t>
  </si>
  <si>
    <t>Профилактика и предупреждение проявлений экстремизма, расовой и национальной неприязни</t>
  </si>
  <si>
    <t>07 1 02 00010</t>
  </si>
  <si>
    <t>Подпрограмма "Снижение рисков и смягчение последствий чрезвычайных ситуаций природного и техногенного характера "</t>
  </si>
  <si>
    <t>Основное мероприятие "Повышение уровня готовности сил и средств муниципального звена системы предупреждения и ликвидации чрезвычайных ситуаций"</t>
  </si>
  <si>
    <t>Основное мероприятие "Создание комфортного и безопасного отдыха людей в местах массового отдыха на водных объектах"</t>
  </si>
  <si>
    <t>Обеспечение безаварийной эксплуатации гидротехнических сооружений</t>
  </si>
  <si>
    <t>07 2 02 00020</t>
  </si>
  <si>
    <t>Основное мероприятие "Совершенствование механизма реагирования экстренных оперативных служб на обращения населения"</t>
  </si>
  <si>
    <t>07 2 03 00590</t>
  </si>
  <si>
    <t>Закупка товаров, работ, услуг в сфере информационно-коммуникационных технологий</t>
  </si>
  <si>
    <t>Подпрограмма "Развитие и совершенствование систем оповещения и информирования населения"</t>
  </si>
  <si>
    <t>07 3 00 00000</t>
  </si>
  <si>
    <t>Основное мероприятие "Оповещения населения техническими средствами системы централизованного оповещения и информирования"</t>
  </si>
  <si>
    <t>07 3 01 00000</t>
  </si>
  <si>
    <t>Создание и поддержание в постоянной готовности системы оповещения и информирования</t>
  </si>
  <si>
    <t>07 3 01 00010</t>
  </si>
  <si>
    <t>Основное мероприятие "Создание и развитие аппаратно-программного комплекса "Безопасный город""</t>
  </si>
  <si>
    <t>07 3 02 00000</t>
  </si>
  <si>
    <t>Создание, содержание аппаратно-программного комплекса и мониторинг видеонаблюдения</t>
  </si>
  <si>
    <t>07 3 02 00010</t>
  </si>
  <si>
    <t>Подпрограмма "Обеспечение пожарной безопасности"</t>
  </si>
  <si>
    <t>07 4 00 00000</t>
  </si>
  <si>
    <t>Основное мероприятие "Профилактика и ликвидация пожаров"</t>
  </si>
  <si>
    <t>07 4 01 00000</t>
  </si>
  <si>
    <t>Обеспечение пожарной безопасности</t>
  </si>
  <si>
    <t>07 4 01 00010</t>
  </si>
  <si>
    <t>Развитие добровольной пожарной охраны</t>
  </si>
  <si>
    <t>07 4 01 00020</t>
  </si>
  <si>
    <t>Подпрограмма "Обеспечение мероприятий гражданской обороны"</t>
  </si>
  <si>
    <t>07 5 00 00000</t>
  </si>
  <si>
    <t>Основное мероприятие "Реализация задач гражданской обороны"</t>
  </si>
  <si>
    <t>07 5 01 00010</t>
  </si>
  <si>
    <t>Мероприятия в области  гражданской обороны</t>
  </si>
  <si>
    <t>05 0 01 00040</t>
  </si>
  <si>
    <t>Проведение массовых мероприятий в области физической культуры и спорта</t>
  </si>
  <si>
    <t>Основное мероприятие "Подготовка спортивного резерва"</t>
  </si>
  <si>
    <t>05 0 06 00000</t>
  </si>
  <si>
    <t>Обеспечение деятельности учреждений по спортивной подготовки</t>
  </si>
  <si>
    <t>05 0 06 00010</t>
  </si>
  <si>
    <t>Мероприятия в учреждениях по спортивной подготовки</t>
  </si>
  <si>
    <t>05 0 06 00020</t>
  </si>
  <si>
    <t>05 0 06 20000</t>
  </si>
  <si>
    <t>Основное мероприятие "Обеспечение деятельности по развитию культуры"</t>
  </si>
  <si>
    <t>02 0 03 00000</t>
  </si>
  <si>
    <t>Аппарат управления по культуре, делам молодежи, физической культуры и спорта</t>
  </si>
  <si>
    <t>02 0 03 04000</t>
  </si>
  <si>
    <t>17 2 00 00000</t>
  </si>
  <si>
    <t>17 2 01 00000</t>
  </si>
  <si>
    <t>17 2 01 00010</t>
  </si>
  <si>
    <t>18 0 04 00000</t>
  </si>
  <si>
    <t>17 1 00 00000</t>
  </si>
  <si>
    <t>17 1 02 00000</t>
  </si>
  <si>
    <t>17 1 02 00590</t>
  </si>
  <si>
    <t>Обеспечение деятельности АУП</t>
  </si>
  <si>
    <t>17 1 02 01590</t>
  </si>
  <si>
    <t>Обеспечение деятельности отделений и ТОСП(УРМ)</t>
  </si>
  <si>
    <t>17 1 02 02590</t>
  </si>
  <si>
    <t>Общехозяйственные расходы</t>
  </si>
  <si>
    <t>17 1 02 03590</t>
  </si>
  <si>
    <t>Закупка товаров, работ и услуг для обеспечения государственных (муниципальных) нужд</t>
  </si>
  <si>
    <t>Резерв на функционирование новой сети дошкольных образовательных учреждений</t>
  </si>
  <si>
    <t>Подпрограмма "Социальная поддержка "</t>
  </si>
  <si>
    <t>Ежемесячное вознаграждение лицам, имеющим почётные звания Российской Федерации и ушедшим на заслуженный отдых из учреждений бюджетной сферы</t>
  </si>
  <si>
    <t>Единовременная выплата учащимся и выпускникам общеобразовательных, начальных, средних и высших профессиональных учебных заведений, в отношении которых прекращена опека(попечительство) по возрасту; детям-сиротам, детям, оставшимся без попечения родителей, а также лицам из числа детей-сирот и детей оставшимся без попечения родителей, в возрасте от 18 до 23 лет, являющихся учащимися начальных, средних и высших  профессиональных учебных заведений и выпускниками государственных, учреждений (детских домов, интернатов, приютов, ГОУ НПО и СПО и т.д., прибывших на территорию Красногорского муниципального района для постоянного проживания на обустройство по месту жительства</t>
  </si>
  <si>
    <t>Создание безбарьерной среды на объектах социальной, инженерной и транспортной инфраструктур, повышение доступности и качества образовательных услуг для детей инвалидов и детей с ОВЗ, повышение социокультурной и спортивной реабилитации инвалидов</t>
  </si>
  <si>
    <t>Мероприятия по гражданско-патриотическому и духовно-нравственному воспитанию детей и молодёжи</t>
  </si>
  <si>
    <t xml:space="preserve">Выплата пенсии за выслугу лет </t>
  </si>
  <si>
    <t>Ежемесячный взнос на капитальный ремонт общего имущества в многоквартирных домах</t>
  </si>
  <si>
    <t>Подпрограмма "Охрана окружающей среды и совершенствование системы обращения с отходами производства и потребления"</t>
  </si>
  <si>
    <t>16 0 02 00000</t>
  </si>
  <si>
    <t>16 0 02 00010</t>
  </si>
  <si>
    <t>16 0 02 00020</t>
  </si>
  <si>
    <t>16 0 02 00040</t>
  </si>
  <si>
    <t>16 0 02 00590</t>
  </si>
  <si>
    <t>Подписка, доставка и распространение тиражей печатных изданий</t>
  </si>
  <si>
    <t>15 0 01 00020</t>
  </si>
  <si>
    <t>Аппарат управления образования</t>
  </si>
  <si>
    <t>Реконструкция стадиона "Машиностроитель"</t>
  </si>
  <si>
    <t>01 1 02 79000</t>
  </si>
  <si>
    <t>360</t>
  </si>
  <si>
    <t>Иные выплаты населению</t>
  </si>
  <si>
    <t>18 0 04 00020</t>
  </si>
  <si>
    <t>Мероприятия в области дошкольного образования</t>
  </si>
  <si>
    <t>01 1 01 20000</t>
  </si>
  <si>
    <t>Муниципальные стипендии для учащихся дополнительного образования детей в области культуры</t>
  </si>
  <si>
    <t>01 3 01 77020</t>
  </si>
  <si>
    <t>243</t>
  </si>
  <si>
    <t>01 2 01 64480</t>
  </si>
  <si>
    <t>99 0 00 01010</t>
  </si>
  <si>
    <t xml:space="preserve">11 0 02 00070 </t>
  </si>
  <si>
    <t>Другие мероприятия в области государственного и муниципального управления</t>
  </si>
  <si>
    <t>Оплата судебных исков</t>
  </si>
  <si>
    <t xml:space="preserve">Исполнение судебных актов </t>
  </si>
  <si>
    <t>830</t>
  </si>
  <si>
    <t>Исполнение судебных актов РФ и мировых соглашений</t>
  </si>
  <si>
    <t>831</t>
  </si>
  <si>
    <t>Подпрограмма "Комплексное освоение земельных участков в целях жилищного строительства и развития застроенных территорий"</t>
  </si>
  <si>
    <t>14 1 00 00000</t>
  </si>
  <si>
    <t>14 1 01 00000</t>
  </si>
  <si>
    <t>14 1 01 00010</t>
  </si>
  <si>
    <t>Основное мероприятие "Развитие застроенных территорий"</t>
  </si>
  <si>
    <t>Ремонт объектов муниципальной казны</t>
  </si>
  <si>
    <t>13 1 01 00030</t>
  </si>
  <si>
    <t>05 0 01 00060</t>
  </si>
  <si>
    <t>Реконструкция лыжного стадиона МАСОУ "Зоркий"</t>
  </si>
  <si>
    <t>15 0 01 01590</t>
  </si>
  <si>
    <t>Обеспечение деятельности телевидения</t>
  </si>
  <si>
    <t>14 4 01 60820</t>
  </si>
  <si>
    <t>01 3 01 21300</t>
  </si>
  <si>
    <t>99 0 00 01050</t>
  </si>
  <si>
    <t>Закупка электроэнергии для объектов наружного освещения</t>
  </si>
  <si>
    <t>Эксплуатация наружного освещения</t>
  </si>
  <si>
    <t>Техническое присоединение энергопринимающих устройств</t>
  </si>
  <si>
    <t>Обеспечение деятельности МКУ "ЕСЗ ГО Красногорск"</t>
  </si>
  <si>
    <t>Муниципальная программа городского округа Красногорск на 2017-2021 годы "Земельно-имущественные отношения и охрана окружающей среды"</t>
  </si>
  <si>
    <t>Муниципальная программа  городского округа Красногорск на 2017-2021 годы "Территориальное развитие"</t>
  </si>
  <si>
    <t>01 2 01 40000</t>
  </si>
  <si>
    <t>01 2 01 40020</t>
  </si>
  <si>
    <t>01 2 01 40030</t>
  </si>
  <si>
    <t>01 2 01 40040</t>
  </si>
  <si>
    <t>01 2 01 40050</t>
  </si>
  <si>
    <t>Муниципальная программа городского округа Красногорск на 2017-2021 годы "Образование"</t>
  </si>
  <si>
    <t xml:space="preserve">Обеспечение деятельности методических центров                                  </t>
  </si>
  <si>
    <t>01 2 01 00590</t>
  </si>
  <si>
    <t>01 2 01 62270</t>
  </si>
  <si>
    <t>15 0 01 00050</t>
  </si>
  <si>
    <t>15 0 01 00060</t>
  </si>
  <si>
    <t>Ремонтные работы МБУ "Красногорское телевидение"</t>
  </si>
  <si>
    <t xml:space="preserve">Муниципальная программа городского округа Красногорск на 2019-2021 годы "Развитие малого и среднего предпринимательства"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</si>
  <si>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</si>
  <si>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</si>
  <si>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631</t>
  </si>
  <si>
    <t>632</t>
  </si>
  <si>
    <t>812</t>
  </si>
  <si>
    <t>811</t>
  </si>
  <si>
    <t>2019 год</t>
  </si>
  <si>
    <t>2020 год</t>
  </si>
  <si>
    <t>02 0 01 01040</t>
  </si>
  <si>
    <t>Повышение квалификации работников библиотек</t>
  </si>
  <si>
    <t>Повышение квалификации работников дворцов и домов культуры</t>
  </si>
  <si>
    <t>02 0 01 02040</t>
  </si>
  <si>
    <t>02 0 01 02030</t>
  </si>
  <si>
    <t>Основное мероприятие "Подготовка градостроительной документации для обеспечения территориального развития городского округа Красногорск"</t>
  </si>
  <si>
    <t>99 0 00 03000</t>
  </si>
  <si>
    <t>Оплата услуг специальной связи по приему, обработке, хранению, доставке и вручению отправлений специальной корреспонденции</t>
  </si>
  <si>
    <t>02 0 01 02010</t>
  </si>
  <si>
    <t>02 0 01 02050</t>
  </si>
  <si>
    <t>Муниципальная программа  городского округа Красногорск на 2017-2021 годы "Снижение административных барьеров и развитие информационно-коммуникационных технологий"</t>
  </si>
  <si>
    <t>Основное мероприятие "Развитие парковых территорий, парков культуры и отдыха"</t>
  </si>
  <si>
    <t>02 0 04 00000</t>
  </si>
  <si>
    <t>Обеспечение деятельности парковых территорий, парков культуры и отдыха</t>
  </si>
  <si>
    <t>02 0 04 06010</t>
  </si>
  <si>
    <t>Аренда помещения и переменная плата за коммунальные услуги для МБУ "Центр культуры и досуга"</t>
  </si>
  <si>
    <t>Повышение квалификации работников парковых территорий</t>
  </si>
  <si>
    <t>02 0 04 06040</t>
  </si>
  <si>
    <t>02 0 04 06050</t>
  </si>
  <si>
    <t>Организация и проведение культурно-досуговых мероприятий в сфере культуры</t>
  </si>
  <si>
    <t>Реконструкция площади МАУК "Красногорский культурно-досуговый комплекс "Подмосковье"</t>
  </si>
  <si>
    <t>Реставрация объекта культурного наследия федерального значения «Усадьба Знаменское - Губайлово», Главный дом и его приспособление для предоставления услуг МБУДО «Центр творчества»   по адресу: Московская область, городской округ Красногорск, г. Красногорск, ул. Райцентр, д.8</t>
  </si>
  <si>
    <t>Основное мероприятие "Снижение административных барьеров, повышение качества и доступности предоставления муниципальных услуг, в том числе  по принципу "одного окна""</t>
  </si>
  <si>
    <t>Проведение обследования и строительство филиала МУДО "КДМШ" в мкр. Павшинская пойма, кор. К-16</t>
  </si>
  <si>
    <t>Капитальные вложения в объекты государственной (муниципальной) собственности</t>
  </si>
  <si>
    <t>Модернизация и укрепление материально-технической базы МАУК "Знаменское-Губайлово"</t>
  </si>
  <si>
    <t>02 0 02 05020</t>
  </si>
  <si>
    <t>02 0 02 05050</t>
  </si>
  <si>
    <t>Популяризация объектов культурного наследия и музейных ценностей</t>
  </si>
  <si>
    <t>02 0 04 06000</t>
  </si>
  <si>
    <t>Создание условий для развития парковых территорий</t>
  </si>
  <si>
    <t xml:space="preserve">Муниципальная программа городского округа Красногорск на 2017-2021 годы "Культура" </t>
  </si>
  <si>
    <t>Муниципальная программа городского округа Красногорск на 2017-2021 годы "Дети и молодёжь"</t>
  </si>
  <si>
    <t>Муниципальная программа  городского округа Красногорск на 2017-2021 годы "Информирование населения о деятельности органов местного самоуправления городского округа Красногорск  Московской области"</t>
  </si>
  <si>
    <t>13 2 03 00000</t>
  </si>
  <si>
    <t>Противоклещевая обработка зеленых насаждений</t>
  </si>
  <si>
    <t>Мероприятия по озеленению территории городского округа</t>
  </si>
  <si>
    <t>Устройство площадок для выгула собак</t>
  </si>
  <si>
    <t>Содержание береговых линий водоемов, организация пляжного отдыха</t>
  </si>
  <si>
    <t>13 2 03 00010</t>
  </si>
  <si>
    <t>Подпрограмма "Организация отдыха, оздоровления, занятости детей и молодёжи городского округа Красногорск в свободное от учёбы время в 2017-2021 годах"</t>
  </si>
  <si>
    <t>Закупка товаров, работ, услуг в целях капитального ремонта государственного (муниципального) имущества</t>
  </si>
  <si>
    <t>Исполнение муниципальных гарантий</t>
  </si>
  <si>
    <t>840</t>
  </si>
  <si>
    <t>843</t>
  </si>
  <si>
    <t>Капитальный ремонт общего имущества многоквартирных домов</t>
  </si>
  <si>
    <t>Покрытие убытков управляющих организаций по содержанию домов пониженной капитальности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</si>
  <si>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</si>
  <si>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Муниципальная программа городского округа Красногорск  на 2017-2021 годы "Физическая культура и спорт"</t>
  </si>
  <si>
    <t>05 0 01 00090</t>
  </si>
  <si>
    <t>05 0 01 00110</t>
  </si>
  <si>
    <t>Компенсация затрат по оказанию услуг льготным категориям граждан</t>
  </si>
  <si>
    <t>05 0 02 00020</t>
  </si>
  <si>
    <t>Основное мероприятие "Создание условий для обеспечения квалифицированными кадрами муниципальных спортивно-оздоровительных учреждений"</t>
  </si>
  <si>
    <t>05 0 04 00000</t>
  </si>
  <si>
    <t>Специальная оценка рабочих мест(аттестация)в муниципальных спортивно-оздоровительных учреждениях</t>
  </si>
  <si>
    <t>05 0 04 00010</t>
  </si>
  <si>
    <t>Проведение инспекционного обследования объектов спорта для продления сертификатов соответствия</t>
  </si>
  <si>
    <t>05 0 05 00020</t>
  </si>
  <si>
    <t xml:space="preserve">Муниципальная программа городского округа Красногорск на 2017-2021 годы "Безопасность населения" </t>
  </si>
  <si>
    <t>Обеспечение государственной поддержки негосударственных частных дошкольных образовательных организаций в городском округе  Красногорск с целью возмещения расходов на присмотр и уход, содержание имущества и арендную плату за использование помещений</t>
  </si>
  <si>
    <t>02 0 04 06590</t>
  </si>
  <si>
    <t xml:space="preserve"> Материальная помощь детям-инвалидам на частичное возмещение расходов по реабилитации</t>
  </si>
  <si>
    <t>04 1 02 00070</t>
  </si>
  <si>
    <t>Единовременные выплаты детям-инвалидам (до 18 лет) ко Дню защиты детей</t>
  </si>
  <si>
    <t>04 1 02 00080</t>
  </si>
  <si>
    <t>Проектирование муниципального многоэтажного жилого дома по адресу: Красногорск, мкр.№10 "Брусчатый поселок", корп.2</t>
  </si>
  <si>
    <t xml:space="preserve"> Технологическое присоединение к эл. сетям муниципального многоэтажного жилого дома</t>
  </si>
  <si>
    <t>14 1 01 00030</t>
  </si>
  <si>
    <t>Подпрограмма  «Обеспечение жильем молодых семей»</t>
  </si>
  <si>
    <t xml:space="preserve">14 3 00 00000 </t>
  </si>
  <si>
    <t>Основное мероприятие "Предоставление молодым семьям социальных выплат на приобретение жилья или строительство индивидуального жилого дома"</t>
  </si>
  <si>
    <t xml:space="preserve">14 3 01 00000 </t>
  </si>
  <si>
    <t>Мероприятия по обеспечению жильем молодых семей</t>
  </si>
  <si>
    <t xml:space="preserve">14 3 01 00010 </t>
  </si>
  <si>
    <t>Содержание детских игровых площадок, воркаутов</t>
  </si>
  <si>
    <t>Текущее содержание объектов благоустройства</t>
  </si>
  <si>
    <t>Муниципальная программа  городского округа Красногорск на 2017-2021 годы "Развитие транспортной системы"</t>
  </si>
  <si>
    <t>Основное мероприятие "Развитие пассажирского транспорта общего пользования"</t>
  </si>
  <si>
    <t>Основное мероприятие "Увеличение пропускной способности и улучшение функционирования сети автомобильных дорог местного значения"</t>
  </si>
  <si>
    <t>Устройство парковок общего пользования</t>
  </si>
  <si>
    <t>Проектирование, строительство и реконструкция сетей ливневой канализации</t>
  </si>
  <si>
    <t>11 0 02 00090</t>
  </si>
  <si>
    <t>Обеспечение деятельности (оказание услуг) МБУ "КГС" в области дорожного хозяйства</t>
  </si>
  <si>
    <t>11 0 02 00110</t>
  </si>
  <si>
    <t>Выполнение работ по перемещению и эвакуации транспортных средств</t>
  </si>
  <si>
    <t>11 0 02 00120</t>
  </si>
  <si>
    <t>Основное мероприятие "Обеспечение безопасности дорожного движения, снижение смертности от дорожно-транспортных происшествий"</t>
  </si>
  <si>
    <t>Муниципальная программа  городского округа Красногорск на 2017-2021 годы "Развитие потребительского рынка и услуг"</t>
  </si>
  <si>
    <t>Основное мероприятие "Развитие инфраструктуры потребительского рынка и услуг городского округа"</t>
  </si>
  <si>
    <t>16 0 01 00000</t>
  </si>
  <si>
    <t>16 0 01 00010</t>
  </si>
  <si>
    <t>Основное мероприятие "Развитие похоронного дела в городском округе"</t>
  </si>
  <si>
    <t>Основное мероприятие "Выявление и ликвидация несанкционированных свалок"</t>
  </si>
  <si>
    <t>Организация сбора и вывоза бытовых отходов и мусора</t>
  </si>
  <si>
    <t>Мероприятия в области охраны окружающей среды, информирование населения о мероприятиях экологической направленности</t>
  </si>
  <si>
    <t>13 2 02 00020</t>
  </si>
  <si>
    <t>13 2 02 00030</t>
  </si>
  <si>
    <t>13 2 02 00040</t>
  </si>
  <si>
    <t>13 2 02 00050</t>
  </si>
  <si>
    <t>Основное мероприятие "Охрана водных объектов"</t>
  </si>
  <si>
    <t>13 2 04 00000</t>
  </si>
  <si>
    <t>13 2 04 00060</t>
  </si>
  <si>
    <t>Подпрограмма "Управление муниципальными финансами"</t>
  </si>
  <si>
    <t>10 1 00 00000</t>
  </si>
  <si>
    <t>Основное мероприятие «Управление муниципальным долгом городского округа Красногорск"</t>
  </si>
  <si>
    <t>10 1 00 00010</t>
  </si>
  <si>
    <t>Обслуживание муниципального долга</t>
  </si>
  <si>
    <t>Обслуживание государственного (муниципального) долга</t>
  </si>
  <si>
    <t xml:space="preserve">ПИР и строительство общеобразовательной школы на 550 мест по адресу: Московская область, городской округ Красногорск, р.п. Нахабино, ул. Молодёжная, д.1 </t>
  </si>
  <si>
    <t>ПИР и строительство пристройки к МБОУ СОШ №15 на 300 мест по адресу: Московская область, городской округ Красногорск, г. Красногорск, ул. Успенская, д.20</t>
  </si>
  <si>
    <t xml:space="preserve">ПИР и строительство общеобразовательной школы на 825 мест по адресу: Московская область, городской округ Красногорск, р.п. Нахабино, ул. 11 Саперов, д.6      </t>
  </si>
  <si>
    <t>Расходы на обеспечение деятельности (оказание услуг) МКУ "ЦБ го Красногорск"</t>
  </si>
  <si>
    <t>10 4 06 00590</t>
  </si>
  <si>
    <t>10 4 08 00000</t>
  </si>
  <si>
    <t>Участие в социальных программах Московской области</t>
  </si>
  <si>
    <t>10 4 06 14000</t>
  </si>
  <si>
    <t>Расходы на содержание прилегающей территории к зданиям администрации</t>
  </si>
  <si>
    <t>10 4 06 24000</t>
  </si>
  <si>
    <t>Типографские расходы на нужды органов местного самоуправления администрации</t>
  </si>
  <si>
    <t>10 4 06 34000</t>
  </si>
  <si>
    <t>Подпрограмма "Развитие информационно-коммуникационных технологий для повышения эффективности процессов управления и создания благоприятных условий жизни и ведения бизнеса в городском округе Красногорск"</t>
  </si>
  <si>
    <t>Подпрограмма "Снижение административных барьеров, повышение качества и доступности предоставления муниципальных услуг, в том числе организация работы МФЦ"</t>
  </si>
  <si>
    <t>Резерв на функционирование новой сети общеобразовательных учреждений</t>
  </si>
  <si>
    <t>01 2 01 79000</t>
  </si>
  <si>
    <t>05 0 02 00690</t>
  </si>
  <si>
    <t>Резерв на функционирование новой сети  учреждений в области физической культуры и спорта</t>
  </si>
  <si>
    <t>ПИР и строительство пристройки к МБОУ СОШ №15 на 300 мест по адресу: Московская область, городской округ Красногорск, г. Красногорск, ул. Успенская, д.20 за счет средств ОБ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</si>
  <si>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</si>
  <si>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Валка сухих и аварийных деревьев</t>
  </si>
  <si>
    <t>Муниципальная программа городского округа Красногорск на 2017-2021 годы "Эффективное управление"</t>
  </si>
  <si>
    <t>01 2 01 00591</t>
  </si>
  <si>
    <t>01 2 01 00592</t>
  </si>
  <si>
    <t>Муниципальная программа городского округа Красногорск на 2017-2021 годы "Социальная поддержка населения"</t>
  </si>
  <si>
    <t>Основное мероприятие "Социальная поддержка отдельных категорий работников государственных лечебных учреждений Московской области, расположенных на территории городского округа Красногорск"</t>
  </si>
  <si>
    <t>Оказание мер социальной поддержки отдельных категорий работников государственных лечебных учреждений Московской области, расположенных на территории городского округа Красногорск</t>
  </si>
  <si>
    <t>Основное мероприятие "Развитие сферы муниципальных закупок для обеспечения муниципальных нужд городского округа Красногорск"</t>
  </si>
  <si>
    <t>Муниципальная программа городского округа Красногорск на 2017-2021 годы "Жилище"</t>
  </si>
  <si>
    <t>Основное мероприятие "Информирование населения о деятельности органов местного самоуправления городского округа Красногорск, о мероприятиях социально-экономического развития о общественно-политической жизни"</t>
  </si>
  <si>
    <t>Заместитель председателя Совета депутатов городского округа</t>
  </si>
  <si>
    <t>Расходы на содержание помещений администрации</t>
  </si>
  <si>
    <t>ПИР и строительство многофункционального здания МБОУ «Образовательный центр «Созвездие»» по адресу:  Московская область, городской округ Красногорск, г. Красногорск, ул. Большая Комсомольская, д.13</t>
  </si>
  <si>
    <t xml:space="preserve">Единовременная выплата участникам и инвалидам Великой Отечественной Войны;  лицам, награждённым знаком "Жителю блокадного Ленинграда" ;бывшим несовершеннолетним узникам концлагерей, гетто, других мест принудительного содержания, созданных фашистами и их союзниками в период Второй мировой войны; вдовам(вдовцам) участников Великой Отечественной войны, не вступившим в повторный брак, труженикам тыла в связи с празднованием годовщины Победы в Великой Отечественной войне 1941-1945гг. </t>
  </si>
  <si>
    <t xml:space="preserve"> Единовременные  денежные выплаты: лицам, награжденным медалью «За оборону Ленинграда»; лицам, награжденным медалью «За оборону Сталинграда»; ветеранам Великой Отечественной войны (участникам Курской битвы); лицам, награжденным медалью «За оборону Москвы» к Дням воинской славы России; членам семей военнослужащих и сотрудников органов внутренних дел, погибших при исполнении обязанностей военной службы (служебных обязанностей) в Афганистане или при участии в боевых действиях в мирное время на территории Российской Федерации,; членам семей военнослужащих, погибших на атомном подводном ракетном крейсере "Курск"</t>
  </si>
  <si>
    <t>Капитальный ремонт и приобретение оборудования для оснащения площадки для занятий силовой гимнастикой р.п. Нахабино ул. Стадионная д.1</t>
  </si>
  <si>
    <t xml:space="preserve"> Проектирование и реконструкция стадиона Нахабино р.п. Нахабино ул. Стадионная д.1</t>
  </si>
  <si>
    <t>Организация мероприятий, направленных на демонтаж нестационарных торговых объектов, размещение которых не соответствует схеме размещения нестационарных торговых объектов</t>
  </si>
  <si>
    <t>Мероприятия по развитию благоустроенных территорий</t>
  </si>
  <si>
    <t>Подготовка проектов планировки и межевания территорий при строительстве капитальных объектов и объектов ИЖС</t>
  </si>
  <si>
    <t>Прочая закупка товаров, работ и услуг</t>
  </si>
  <si>
    <t xml:space="preserve">Прочая закупка товаров, работ и услуг </t>
  </si>
  <si>
    <t xml:space="preserve">Оказание единовременной материальной помощи                                           -малообеспеченным: пенсионерам (старше 60 лет),  инвалидам,  многодетным семьям, неполным семьям, семьям, имеющим детей-инвалидов; -многодетным семьям , неполным семьям , семьям, имеющим детей-инвалидов,  инвалидам, пенсионерам, оказавшимся в трудной жизненной ситуации; </t>
  </si>
  <si>
    <t>Ежемесячные компенсационные выплаты лицам, удостоенным звания "Почетный гражданин городского округа  Красногорск". Пособие  на погребение лиц, удостоенных звания. Оплата  цветов, венков и ритуальных принадлежностей</t>
  </si>
  <si>
    <t>Обеспечение функционирования детского технопарка "Кванториум"</t>
  </si>
  <si>
    <t>01 3 01 21500</t>
  </si>
  <si>
    <t>10 4 06 01590</t>
  </si>
  <si>
    <t>Расходы на обеспечение деятельности (оказание услуг) МКУ "Центр обеспечения деятельности органов местного самоуправления го Красногорск"</t>
  </si>
  <si>
    <t>15 0 02 00010</t>
  </si>
  <si>
    <t>Основное мероприятие "Повышение уровня информированности населения городского округа Красногорск посредством наружной рекламы"</t>
  </si>
  <si>
    <t>Приведение в соответствие количества и фактического расположения рекламных конструкций на территории городского округа Красногорск</t>
  </si>
  <si>
    <t>15 0 01 00070</t>
  </si>
  <si>
    <t>15 0 01 00080</t>
  </si>
  <si>
    <t>Проведение мероприятий, к которым обеспечено праздничное, тематическое оформление территории городского округа Красногорск</t>
  </si>
  <si>
    <t>01 2 01 60680</t>
  </si>
  <si>
    <t>01 2 01 21040</t>
  </si>
  <si>
    <t>Софинансирование из МБ на приобретение автобусов для доставки обучающихся в общеобразовательные организации в МО, расположенные в сельских населенных пунктах</t>
  </si>
  <si>
    <t>01 2 01 62260</t>
  </si>
  <si>
    <t>Муниципальная программа городского округа Красногорск на 2018-2022 годы "Содержание и развитие инженерной инфраструктуры и энергоэффективности"</t>
  </si>
  <si>
    <t>03 0 00 00000</t>
  </si>
  <si>
    <t>Подпрограмма "Очистка сточных вод"</t>
  </si>
  <si>
    <t>03 2 00 00000</t>
  </si>
  <si>
    <t>03 2 01 00000</t>
  </si>
  <si>
    <t>Основное мероприятие " Проектирование, строительство, реконструкция, капитальный ремонт, приобретение, монтаж и ввод в эксплуатацию объектов очистки сточных вод"</t>
  </si>
  <si>
    <t>03 2 01 64030</t>
  </si>
  <si>
    <t>Подпрограмма "Создание условий для обеспечения качественными жилищно-коммунальными услугами"</t>
  </si>
  <si>
    <t>03 3 00 00000</t>
  </si>
  <si>
    <t>03 3 01 00000</t>
  </si>
  <si>
    <t>03 3 01 00010</t>
  </si>
  <si>
    <t>03 3 01 00020</t>
  </si>
  <si>
    <t>Основное мероприятие " Модернизация и развитие системы коммунальной инфраструктуры"</t>
  </si>
  <si>
    <t>Прием поверхностных сточных вод</t>
  </si>
  <si>
    <t>03 3 01 00030</t>
  </si>
  <si>
    <t>03 3 01 00040</t>
  </si>
  <si>
    <t>Софинансирование расходов на обеспечение подвоза обучающихся к месту обучения в муниципальные общеобразовательные организации, расположенные в сельской местности за счет средств МБ</t>
  </si>
  <si>
    <r>
      <t>О</t>
    </r>
    <r>
      <rPr>
        <b/>
        <sz val="10"/>
        <rFont val="Arial Cyr"/>
        <charset val="204"/>
      </rPr>
      <t>рганизация перевозок обучающихся  муниципальных общеобразовательных организаций</t>
    </r>
  </si>
  <si>
    <t>Организация проезда обучающихся муниципальных общеобразовательных организации</t>
  </si>
  <si>
    <t>ПИР и строительство пристройки к МБОУ Архангельская СОШ  им. А.Н.Косыгина на 400 мест по адресу: Московская область, городской округ Красногорск, п. Архангельское</t>
  </si>
  <si>
    <t>03 4 00 00000</t>
  </si>
  <si>
    <t>03 4 01 00000</t>
  </si>
  <si>
    <t>03 4 01 00010</t>
  </si>
  <si>
    <t>Приобретение установка, замена (модернизация) энергосберегающих светильников и энергосберегающих ламп</t>
  </si>
  <si>
    <t>03 4 01 00020</t>
  </si>
  <si>
    <t>Установка АУУ системами теплоснабжения и ИТП</t>
  </si>
  <si>
    <t>03 4 01 00030</t>
  </si>
  <si>
    <t>Приобретение, установка, замена (модернизация) приборов и узлов учета, выполнение поверки приборов учета, работ по диспетчеризации приборов и узлов учета</t>
  </si>
  <si>
    <t>Муниципальная программа  городского округа Красногорск на 2018-2022 годы "Формирование комфортной городской среды"</t>
  </si>
  <si>
    <t>19 0 00 00000</t>
  </si>
  <si>
    <t>19 0 01 00000</t>
  </si>
  <si>
    <t>19 0 05 00010</t>
  </si>
  <si>
    <t>Основное мероприятие "Создание благоприятных условий для проживания граждан"</t>
  </si>
  <si>
    <t>19 0 05 00000</t>
  </si>
  <si>
    <t>19 0 05 00020</t>
  </si>
  <si>
    <t>19 0 05 00030</t>
  </si>
  <si>
    <t>Предоставление субсидий организация, предоставляющим населению коммунальные услуги по тарифам, не обеспечивающим возмещение издержек в части вывоза ЖБО</t>
  </si>
  <si>
    <t>19 0 05 00040</t>
  </si>
  <si>
    <t>19 0 05 00050</t>
  </si>
  <si>
    <t>Основное мероприятие "Благоустройство общественных территорий"</t>
  </si>
  <si>
    <t>Комплексное благоустройство, разработка архитектурно-планировочных концепций(и рабочей документации)благоустройства дворовых территорий</t>
  </si>
  <si>
    <t>Основное мероприятие "Благоустройство дворовых территорий"</t>
  </si>
  <si>
    <t>19 0 02 00000</t>
  </si>
  <si>
    <t>19 0 03 00000</t>
  </si>
  <si>
    <t>19 0 02 00010</t>
  </si>
  <si>
    <t>19 0 03 00050</t>
  </si>
  <si>
    <t>19 0 03 00060</t>
  </si>
  <si>
    <t>19 0 03 00070</t>
  </si>
  <si>
    <t>19 0 03 00590</t>
  </si>
  <si>
    <t>Основное мероприятие "Формирование комфортной городской световой среды"</t>
  </si>
  <si>
    <t>19 0 04 00000</t>
  </si>
  <si>
    <t>19 0 04 00010</t>
  </si>
  <si>
    <t>19 0 04 00030</t>
  </si>
  <si>
    <t>19 0 04 00040</t>
  </si>
  <si>
    <t>19 0 04 00050</t>
  </si>
  <si>
    <t>Отлов безнадзорных животных, за счет средств областного бюджета</t>
  </si>
  <si>
    <t>Муниципальная гарантия ресурсоснабжающим организациям</t>
  </si>
  <si>
    <t>Резервный фонд администрации городского округа Красногорск на предупреждение и ликвидацию чрезвычайных ситуаций и стихийных бедствий</t>
  </si>
  <si>
    <t>Резервный фонд администрации городского округа Красногорск</t>
  </si>
  <si>
    <t>19 0 03 60870</t>
  </si>
  <si>
    <t>19 0 03 62670</t>
  </si>
  <si>
    <t>Осуществление государственных полномочий в соответствии с законом Московской области №244/2017-ОЗ</t>
  </si>
  <si>
    <t>Осуществление переданного государственного полномочия по созданию комиссий по делам несовершеннолетних и защите их прав городских округов и  муниципальных  районов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</si>
  <si>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</si>
  <si>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</si>
  <si>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</si>
  <si>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образовательных организаций в Московской области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</si>
  <si>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пунктах, за счет средств ОБ</t>
  </si>
  <si>
    <t>Обеспечение подвоза обучающихся к месту обучения в муниципальные общеобразовательные организации Московской области, расположенные в сельской местности, за счет средств ОБ</t>
  </si>
  <si>
    <t>Основное мероприятие "Создание условий для благоустройства"</t>
  </si>
  <si>
    <t>Субсидии (гранты в форме субсидий) на финансовое обеспечение затрат,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</si>
  <si>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Проектирование, строительство, реконструкция,  ремонт и  техническое обслуживание объектов коммунальной инфраструктуры</t>
  </si>
  <si>
    <t>Капитальный ремонт и приобретение оборудования для оснащения плоскостных спортивных сооружений</t>
  </si>
  <si>
    <t>05 0 01 62510</t>
  </si>
  <si>
    <t>Устройство объектов электросетевого хозяйства</t>
  </si>
  <si>
    <t>Ремонт подъездов многоквартирных домов</t>
  </si>
  <si>
    <t>Замена, обслуживание и ремонт внутриквартирного газового оборудования</t>
  </si>
  <si>
    <t>Модернизация, укрепление материально-технической базы, ремонт и переоснащение  парковых территорий</t>
  </si>
  <si>
    <t>Реконструкция канализационного коллектора с продолжением его от вантузной камеры по левому берегу р. Москвы до пешеходного моста с последующим прохождением дюкеров через реку до регулирующей камеры на правом берегу реки у пешеходного моста, г. Красногорск, мкр. Павшинская пойма, за счет средств областного бюджета</t>
  </si>
  <si>
    <t>Подпрограмма "Энергосбережение и повышение энергетической эффективности"</t>
  </si>
  <si>
    <t>Основное мероприятие " Создание условий для энергосбережения и повышения энергетической эффективности в бюджетной сфере"</t>
  </si>
  <si>
    <t>Субсидии на возмещение недополученных доходов и (или) возмещение фактически понесенных затрат</t>
  </si>
  <si>
    <t>04 2 01 L0272</t>
  </si>
  <si>
    <r>
      <t xml:space="preserve"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организациях, осуществляющих образовательную деятельность по адаптированным основным общеобразовательным программ) условий для получения детьми- инвалидами качественного образования в 2018г - </t>
    </r>
    <r>
      <rPr>
        <b/>
        <i/>
        <sz val="12"/>
        <rFont val="Times New Roman Cyr"/>
        <charset val="204"/>
      </rPr>
      <t>средства ОБ</t>
    </r>
  </si>
  <si>
    <t>Модернизация, укрепление материально-технической базы и ремонт учреждений культуры</t>
  </si>
  <si>
    <t>Закупка товаров, работ и услуг для государственных (муниципальных) нужд</t>
  </si>
  <si>
    <t>10 4 08 00020</t>
  </si>
  <si>
    <t>Обеспечение участия городского округа Красногорск в социальных программах Московской области</t>
  </si>
  <si>
    <t>ПИР и строительство общеобразовательной школы на 550 мест по адресу: Московская область, городской округ Красногорск, р.п. Нахабино, ул. Молодёжная, д.1 за счет средств ОБ</t>
  </si>
  <si>
    <t>01 2 01 64260</t>
  </si>
  <si>
    <t>Проектирование и строительство восточного флигеля, Усадьба Знаменское-Губайлово</t>
  </si>
  <si>
    <t>ПИР и строительство детского сада на 125 мест в мкр. Опалиха,  ул. Горького, 4</t>
  </si>
  <si>
    <t>01 1 01 40090</t>
  </si>
  <si>
    <t xml:space="preserve"> Проектирование, реконструкция канализационного коллектора с продолжением его от вантузной камеры по левому берегу р. Москвы до пешеходного моста с последующим прохождением дюкеров через реку до регулирующей камеры на правом берегу реки у пешеходного моста, г. Красногорск, мкр. Павшинская пойма</t>
  </si>
  <si>
    <t>03 2 01 00020</t>
  </si>
  <si>
    <t>Организация мониторинга печатных и электронных СМИ, блогосферы, проведение медиа-исследований аудитории СМИ и социологических исследований аудитории СМИ</t>
  </si>
  <si>
    <t>Благоустройство набережной р. Москва в мкр. Павшинская пойма</t>
  </si>
  <si>
    <t>19 0 01 L5550</t>
  </si>
  <si>
    <t>Ремонт автомобильных дорог общего пользования местного значения</t>
  </si>
  <si>
    <t>01 1 01 L1590</t>
  </si>
  <si>
    <t>02 0 02 03030</t>
  </si>
  <si>
    <t>Подготовка и издание нового номера историко-культурного альманаха "Красногорье"</t>
  </si>
  <si>
    <t xml:space="preserve">ПИР и строительство детского сада на 125 мест в мкр. Опалиха,  ул. Горького, 4 </t>
  </si>
  <si>
    <t>02 0 01 02060</t>
  </si>
  <si>
    <t>Проект и ремонт МУК "АРТ-центр "Бруски"</t>
  </si>
  <si>
    <t>Стимулирование привлечения медицинских работников для работы в медицинских организациях , находящихся на территории ГО Красногорск</t>
  </si>
  <si>
    <t>04 3 02 00020</t>
  </si>
  <si>
    <t>Приложение 4</t>
  </si>
  <si>
    <t>Н.А. Гереш</t>
  </si>
  <si>
    <t>Распределение бюджетных ассигнований по целевым статьям (муниципальным программам городского округа Красногорск и непрограммным направлениям деятельности), группам и подгруппам видов расходов классификации расходов бюджета городского округа Красногорск на плановый период 2019 и 2020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</si>
</sst>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46" x14ac:knownFonts="1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3"/>
      <name val="Times New Roman Cyr"/>
      <family val="1"/>
      <charset val="204"/>
    </font>
    <font>
      <sz val="10"/>
      <name val="Times New Roman Cyr"/>
      <family val="1"/>
      <charset val="204"/>
    </font>
    <font>
      <sz val="10.5"/>
      <name val="Times New Roman Cyr"/>
      <family val="1"/>
      <charset val="204"/>
    </font>
    <font>
      <sz val="10.5"/>
      <color indexed="8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4"/>
      <color indexed="8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charset val="204"/>
    </font>
    <font>
      <b/>
      <sz val="12"/>
      <color indexed="8"/>
      <name val="Times New Roman Cyr"/>
      <charset val="204"/>
    </font>
    <font>
      <b/>
      <i/>
      <sz val="12"/>
      <name val="Times New Roman Cyr"/>
      <charset val="204"/>
    </font>
    <font>
      <i/>
      <sz val="12"/>
      <color indexed="8"/>
      <name val="Times New Roman Cyr"/>
      <charset val="204"/>
    </font>
    <font>
      <i/>
      <sz val="12"/>
      <name val="Times New Roman Cyr"/>
      <charset val="204"/>
    </font>
    <font>
      <sz val="12"/>
      <color indexed="8"/>
      <name val="Times New Roman Cyr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2"/>
      <color indexed="8"/>
      <name val="Times New Roman Cyr"/>
      <family val="1"/>
      <charset val="204"/>
    </font>
    <font>
      <i/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i/>
      <sz val="12"/>
      <name val="Times New Roman"/>
      <family val="1"/>
      <charset val="204"/>
    </font>
    <font>
      <b/>
      <i/>
      <sz val="12"/>
      <color indexed="8"/>
      <name val="Times New Roman Cyr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 Cyr"/>
      <family val="1"/>
      <charset val="204"/>
    </font>
    <font>
      <sz val="10"/>
      <name val="Times New Roman CYR"/>
      <charset val="204"/>
    </font>
    <font>
      <b/>
      <sz val="14"/>
      <name val="Times New Roman Cyr"/>
      <charset val="204"/>
    </font>
    <font>
      <i/>
      <sz val="10"/>
      <name val="Times New Roman Cyr"/>
      <charset val="204"/>
    </font>
    <font>
      <b/>
      <sz val="14"/>
      <color indexed="8"/>
      <name val="Times New Roman CYR"/>
      <charset val="204"/>
    </font>
    <font>
      <i/>
      <sz val="14"/>
      <color indexed="8"/>
      <name val="Times New Roman Cyr"/>
      <charset val="204"/>
    </font>
    <font>
      <sz val="14"/>
      <color indexed="8"/>
      <name val="Times New Roman Cyr"/>
      <charset val="204"/>
    </font>
    <font>
      <i/>
      <sz val="11"/>
      <name val="Times New Roman Cyr"/>
      <charset val="204"/>
    </font>
    <font>
      <b/>
      <sz val="10"/>
      <name val="Times New Roman Cyr"/>
      <charset val="204"/>
    </font>
    <font>
      <b/>
      <i/>
      <sz val="10"/>
      <name val="Times New Roman Cyr"/>
      <charset val="204"/>
    </font>
    <font>
      <sz val="14"/>
      <name val="Times New Roman CYR"/>
      <charset val="204"/>
    </font>
    <font>
      <b/>
      <sz val="14"/>
      <color rgb="FFFF0000"/>
      <name val="Times New Roman CYR"/>
      <charset val="204"/>
    </font>
    <font>
      <sz val="10"/>
      <color indexed="8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 Cyr"/>
      <charset val="204"/>
    </font>
    <font>
      <sz val="9"/>
      <name val="Arial"/>
      <family val="2"/>
      <charset val="204"/>
    </font>
    <font>
      <b/>
      <i/>
      <sz val="10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0" fontId="2" fillId="0" borderId="0"/>
  </cellStyleXfs>
  <cellXfs count="204">
    <xf numFmtId="0" fontId="0" fillId="0" borderId="0" xfId="0"/>
    <xf numFmtId="0" fontId="5" fillId="0" borderId="0" xfId="0" applyFont="1" applyFill="1"/>
    <xf numFmtId="0" fontId="6" fillId="0" borderId="0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0" fontId="11" fillId="0" borderId="0" xfId="0" applyFont="1" applyFill="1"/>
    <xf numFmtId="0" fontId="12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left" wrapText="1"/>
    </xf>
    <xf numFmtId="0" fontId="18" fillId="0" borderId="1" xfId="0" applyFont="1" applyFill="1" applyBorder="1" applyAlignment="1">
      <alignment horizontal="left" wrapText="1"/>
    </xf>
    <xf numFmtId="0" fontId="20" fillId="0" borderId="1" xfId="0" applyFont="1" applyFill="1" applyBorder="1" applyAlignment="1">
      <alignment horizontal="left" wrapText="1"/>
    </xf>
    <xf numFmtId="0" fontId="16" fillId="0" borderId="1" xfId="0" applyNumberFormat="1" applyFont="1" applyFill="1" applyBorder="1" applyAlignment="1">
      <alignment horizontal="left" wrapText="1"/>
    </xf>
    <xf numFmtId="0" fontId="17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wrapText="1"/>
    </xf>
    <xf numFmtId="0" fontId="18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20" fillId="0" borderId="1" xfId="0" applyFont="1" applyFill="1" applyBorder="1" applyAlignment="1">
      <alignment wrapText="1"/>
    </xf>
    <xf numFmtId="0" fontId="24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21" fillId="0" borderId="1" xfId="0" applyFont="1" applyFill="1" applyBorder="1" applyAlignment="1">
      <alignment wrapText="1"/>
    </xf>
    <xf numFmtId="0" fontId="25" fillId="0" borderId="1" xfId="0" applyFont="1" applyFill="1" applyBorder="1" applyAlignment="1">
      <alignment vertical="center" wrapText="1"/>
    </xf>
    <xf numFmtId="0" fontId="20" fillId="0" borderId="1" xfId="0" applyNumberFormat="1" applyFont="1" applyFill="1" applyBorder="1" applyAlignment="1">
      <alignment wrapText="1"/>
    </xf>
    <xf numFmtId="0" fontId="25" fillId="0" borderId="1" xfId="0" applyFont="1" applyFill="1" applyBorder="1" applyAlignment="1">
      <alignment wrapText="1"/>
    </xf>
    <xf numFmtId="0" fontId="25" fillId="0" borderId="1" xfId="0" applyFont="1" applyFill="1" applyBorder="1" applyAlignment="1">
      <alignment vertical="top" wrapText="1"/>
    </xf>
    <xf numFmtId="0" fontId="17" fillId="0" borderId="1" xfId="0" applyNumberFormat="1" applyFont="1" applyFill="1" applyBorder="1" applyAlignment="1">
      <alignment horizontal="left" wrapText="1"/>
    </xf>
    <xf numFmtId="0" fontId="13" fillId="0" borderId="1" xfId="0" applyFont="1" applyFill="1" applyBorder="1" applyAlignment="1">
      <alignment wrapText="1"/>
    </xf>
    <xf numFmtId="0" fontId="14" fillId="0" borderId="1" xfId="0" applyNumberFormat="1" applyFont="1" applyFill="1" applyBorder="1" applyAlignment="1">
      <alignment wrapText="1"/>
    </xf>
    <xf numFmtId="0" fontId="16" fillId="0" borderId="1" xfId="0" applyNumberFormat="1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19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/>
    <xf numFmtId="0" fontId="9" fillId="0" borderId="1" xfId="0" applyFont="1" applyFill="1" applyBorder="1" applyAlignment="1">
      <alignment wrapText="1"/>
    </xf>
    <xf numFmtId="0" fontId="27" fillId="0" borderId="0" xfId="0" applyFont="1" applyFill="1"/>
    <xf numFmtId="0" fontId="15" fillId="0" borderId="1" xfId="0" applyFont="1" applyFill="1" applyBorder="1" applyAlignment="1">
      <alignment vertical="top" wrapText="1"/>
    </xf>
    <xf numFmtId="0" fontId="29" fillId="0" borderId="0" xfId="0" applyFont="1" applyFill="1"/>
    <xf numFmtId="0" fontId="15" fillId="0" borderId="1" xfId="0" applyFont="1" applyFill="1" applyBorder="1" applyAlignment="1">
      <alignment horizontal="left" vertical="top" wrapText="1"/>
    </xf>
    <xf numFmtId="0" fontId="19" fillId="0" borderId="1" xfId="0" applyNumberFormat="1" applyFont="1" applyFill="1" applyBorder="1" applyAlignment="1">
      <alignment horizontal="left" wrapText="1"/>
    </xf>
    <xf numFmtId="0" fontId="20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wrapText="1"/>
    </xf>
    <xf numFmtId="49" fontId="30" fillId="0" borderId="1" xfId="0" applyNumberFormat="1" applyFont="1" applyFill="1" applyBorder="1" applyAlignment="1">
      <alignment horizontal="center" wrapText="1"/>
    </xf>
    <xf numFmtId="49" fontId="32" fillId="0" borderId="1" xfId="0" applyNumberFormat="1" applyFont="1" applyFill="1" applyBorder="1" applyAlignment="1">
      <alignment horizontal="center" wrapText="1"/>
    </xf>
    <xf numFmtId="4" fontId="16" fillId="0" borderId="1" xfId="0" applyNumberFormat="1" applyFont="1" applyFill="1" applyBorder="1"/>
    <xf numFmtId="0" fontId="30" fillId="0" borderId="1" xfId="0" applyFont="1" applyFill="1" applyBorder="1" applyAlignment="1">
      <alignment wrapText="1"/>
    </xf>
    <xf numFmtId="0" fontId="28" fillId="0" borderId="1" xfId="0" applyFont="1" applyFill="1" applyBorder="1" applyAlignment="1">
      <alignment wrapText="1"/>
    </xf>
    <xf numFmtId="49" fontId="28" fillId="0" borderId="1" xfId="0" applyNumberFormat="1" applyFont="1" applyFill="1" applyBorder="1" applyAlignment="1">
      <alignment horizontal="center" wrapText="1"/>
    </xf>
    <xf numFmtId="4" fontId="28" fillId="0" borderId="1" xfId="0" applyNumberFormat="1" applyFont="1" applyFill="1" applyBorder="1" applyAlignment="1">
      <alignment horizontal="center" wrapText="1"/>
    </xf>
    <xf numFmtId="0" fontId="19" fillId="0" borderId="1" xfId="0" applyNumberFormat="1" applyFont="1" applyFill="1" applyBorder="1" applyAlignment="1">
      <alignment wrapText="1"/>
    </xf>
    <xf numFmtId="4" fontId="30" fillId="0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left" vertical="top" wrapText="1"/>
    </xf>
    <xf numFmtId="0" fontId="34" fillId="0" borderId="0" xfId="0" applyFont="1" applyFill="1" applyAlignment="1"/>
    <xf numFmtId="0" fontId="11" fillId="0" borderId="0" xfId="0" applyFont="1" applyFill="1" applyAlignment="1"/>
    <xf numFmtId="0" fontId="34" fillId="0" borderId="0" xfId="0" applyFont="1" applyFill="1"/>
    <xf numFmtId="0" fontId="13" fillId="0" borderId="1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left" vertical="top" wrapText="1"/>
    </xf>
    <xf numFmtId="0" fontId="18" fillId="0" borderId="1" xfId="0" applyNumberFormat="1" applyFont="1" applyFill="1" applyBorder="1" applyAlignment="1">
      <alignment horizontal="left" wrapText="1"/>
    </xf>
    <xf numFmtId="0" fontId="35" fillId="0" borderId="0" xfId="0" applyFont="1" applyFill="1"/>
    <xf numFmtId="49" fontId="36" fillId="0" borderId="1" xfId="0" applyNumberFormat="1" applyFont="1" applyFill="1" applyBorder="1" applyAlignment="1">
      <alignment horizontal="center" wrapText="1"/>
    </xf>
    <xf numFmtId="0" fontId="18" fillId="0" borderId="1" xfId="0" applyNumberFormat="1" applyFont="1" applyFill="1" applyBorder="1" applyAlignment="1">
      <alignment wrapText="1"/>
    </xf>
    <xf numFmtId="0" fontId="24" fillId="0" borderId="1" xfId="0" applyFont="1" applyFill="1" applyBorder="1" applyAlignment="1">
      <alignment vertical="top" wrapText="1"/>
    </xf>
    <xf numFmtId="0" fontId="18" fillId="0" borderId="1" xfId="0" applyNumberFormat="1" applyFont="1" applyFill="1" applyBorder="1" applyAlignment="1">
      <alignment horizontal="left" vertical="top" wrapText="1"/>
    </xf>
    <xf numFmtId="0" fontId="16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wrapText="1"/>
    </xf>
    <xf numFmtId="0" fontId="28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36" fillId="0" borderId="0" xfId="0" applyFont="1" applyFill="1" applyAlignment="1"/>
    <xf numFmtId="0" fontId="5" fillId="0" borderId="0" xfId="0" applyFont="1" applyFill="1" applyAlignment="1">
      <alignment horizontal="left" vertical="top"/>
    </xf>
    <xf numFmtId="0" fontId="18" fillId="0" borderId="0" xfId="0" applyFont="1" applyFill="1"/>
    <xf numFmtId="0" fontId="41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1" xfId="0" quotePrefix="1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 wrapText="1"/>
    </xf>
    <xf numFmtId="0" fontId="17" fillId="0" borderId="1" xfId="0" quotePrefix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quotePrefix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20" fillId="0" borderId="1" xfId="0" quotePrefix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13" fillId="0" borderId="1" xfId="0" quotePrefix="1" applyNumberFormat="1" applyFont="1" applyFill="1" applyBorder="1" applyAlignment="1">
      <alignment horizontal="center" vertical="center"/>
    </xf>
    <xf numFmtId="49" fontId="20" fillId="0" borderId="1" xfId="0" quotePrefix="1" applyNumberFormat="1" applyFont="1" applyFill="1" applyBorder="1" applyAlignment="1">
      <alignment horizontal="center" vertical="center"/>
    </xf>
    <xf numFmtId="49" fontId="15" fillId="0" borderId="1" xfId="0" quotePrefix="1" applyNumberFormat="1" applyFont="1" applyFill="1" applyBorder="1" applyAlignment="1">
      <alignment horizontal="center" vertical="center"/>
    </xf>
    <xf numFmtId="49" fontId="18" fillId="0" borderId="1" xfId="0" quotePrefix="1" applyNumberFormat="1" applyFont="1" applyFill="1" applyBorder="1" applyAlignment="1">
      <alignment horizontal="center" vertical="center"/>
    </xf>
    <xf numFmtId="49" fontId="17" fillId="0" borderId="1" xfId="0" quotePrefix="1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center" vertical="center" wrapText="1"/>
    </xf>
    <xf numFmtId="4" fontId="33" fillId="0" borderId="1" xfId="0" applyNumberFormat="1" applyFont="1" applyFill="1" applyBorder="1" applyAlignment="1">
      <alignment vertical="center"/>
    </xf>
    <xf numFmtId="3" fontId="19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center" vertical="center"/>
    </xf>
    <xf numFmtId="49" fontId="36" fillId="0" borderId="0" xfId="0" applyNumberFormat="1" applyFont="1" applyFill="1" applyAlignment="1">
      <alignment vertical="center"/>
    </xf>
    <xf numFmtId="49" fontId="28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38" fillId="0" borderId="0" xfId="0" applyNumberFormat="1" applyFont="1" applyFill="1" applyAlignment="1">
      <alignment horizontal="center" vertical="center"/>
    </xf>
    <xf numFmtId="49" fontId="30" fillId="0" borderId="0" xfId="0" applyNumberFormat="1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vertical="justify"/>
    </xf>
    <xf numFmtId="0" fontId="16" fillId="0" borderId="1" xfId="0" applyFont="1" applyFill="1" applyBorder="1" applyAlignment="1">
      <alignment horizontal="left" wrapText="1"/>
    </xf>
    <xf numFmtId="49" fontId="16" fillId="0" borderId="1" xfId="0" applyNumberFormat="1" applyFont="1" applyFill="1" applyBorder="1" applyAlignment="1">
      <alignment horizontal="center" wrapText="1"/>
    </xf>
    <xf numFmtId="49" fontId="19" fillId="0" borderId="1" xfId="0" applyNumberFormat="1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center"/>
    </xf>
    <xf numFmtId="49" fontId="18" fillId="0" borderId="1" xfId="0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 wrapText="1"/>
    </xf>
    <xf numFmtId="49" fontId="17" fillId="0" borderId="1" xfId="0" applyNumberFormat="1" applyFont="1" applyFill="1" applyBorder="1" applyAlignment="1">
      <alignment horizontal="center" wrapText="1"/>
    </xf>
    <xf numFmtId="0" fontId="42" fillId="0" borderId="1" xfId="0" applyNumberFormat="1" applyFont="1" applyFill="1" applyBorder="1" applyAlignment="1">
      <alignment horizontal="left" wrapText="1"/>
    </xf>
    <xf numFmtId="49" fontId="43" fillId="0" borderId="1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0" fontId="4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left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wrapText="1"/>
    </xf>
    <xf numFmtId="0" fontId="45" fillId="0" borderId="0" xfId="0" applyFont="1" applyFill="1"/>
    <xf numFmtId="0" fontId="41" fillId="0" borderId="1" xfId="0" applyFont="1" applyFill="1" applyBorder="1" applyAlignment="1">
      <alignment wrapText="1"/>
    </xf>
    <xf numFmtId="0" fontId="11" fillId="2" borderId="0" xfId="0" applyFont="1" applyFill="1"/>
    <xf numFmtId="4" fontId="19" fillId="0" borderId="1" xfId="4" applyNumberFormat="1" applyFont="1" applyFill="1" applyBorder="1" applyAlignment="1">
      <alignment horizontal="right" vertical="center"/>
    </xf>
    <xf numFmtId="4" fontId="16" fillId="0" borderId="1" xfId="4" applyNumberFormat="1" applyFont="1" applyFill="1" applyBorder="1" applyAlignment="1">
      <alignment horizontal="right" vertical="center"/>
    </xf>
    <xf numFmtId="4" fontId="5" fillId="0" borderId="0" xfId="4" applyNumberFormat="1" applyFont="1" applyFill="1" applyAlignment="1">
      <alignment horizontal="right"/>
    </xf>
    <xf numFmtId="4" fontId="38" fillId="0" borderId="0" xfId="4" applyNumberFormat="1" applyFont="1" applyFill="1" applyAlignment="1">
      <alignment horizontal="right" vertical="center" wrapText="1"/>
    </xf>
    <xf numFmtId="4" fontId="6" fillId="0" borderId="0" xfId="4" applyNumberFormat="1" applyFont="1" applyFill="1" applyBorder="1" applyAlignment="1">
      <alignment horizontal="right" vertical="center" wrapText="1"/>
    </xf>
    <xf numFmtId="4" fontId="8" fillId="0" borderId="0" xfId="4" applyNumberFormat="1" applyFont="1" applyFill="1" applyBorder="1" applyAlignment="1">
      <alignment horizontal="right" vertical="center" wrapText="1"/>
    </xf>
    <xf numFmtId="4" fontId="9" fillId="0" borderId="1" xfId="4" applyNumberFormat="1" applyFont="1" applyFill="1" applyBorder="1" applyAlignment="1">
      <alignment horizontal="right" vertical="center" wrapText="1"/>
    </xf>
    <xf numFmtId="4" fontId="12" fillId="0" borderId="1" xfId="4" applyNumberFormat="1" applyFont="1" applyFill="1" applyBorder="1" applyAlignment="1">
      <alignment horizontal="right" vertical="center" wrapText="1"/>
    </xf>
    <xf numFmtId="4" fontId="14" fillId="0" borderId="1" xfId="4" applyNumberFormat="1" applyFont="1" applyFill="1" applyBorder="1" applyAlignment="1">
      <alignment horizontal="right" vertical="center" wrapText="1"/>
    </xf>
    <xf numFmtId="4" fontId="16" fillId="0" borderId="1" xfId="4" applyNumberFormat="1" applyFont="1" applyFill="1" applyBorder="1" applyAlignment="1">
      <alignment horizontal="right" vertical="center" wrapText="1"/>
    </xf>
    <xf numFmtId="4" fontId="19" fillId="0" borderId="1" xfId="4" applyNumberFormat="1" applyFont="1" applyFill="1" applyBorder="1" applyAlignment="1">
      <alignment horizontal="right" vertical="center" wrapText="1"/>
    </xf>
    <xf numFmtId="4" fontId="18" fillId="0" borderId="1" xfId="4" applyNumberFormat="1" applyFont="1" applyFill="1" applyBorder="1" applyAlignment="1">
      <alignment horizontal="right" vertical="center" wrapText="1"/>
    </xf>
    <xf numFmtId="4" fontId="18" fillId="0" borderId="1" xfId="4" applyNumberFormat="1" applyFont="1" applyFill="1" applyBorder="1" applyAlignment="1">
      <alignment horizontal="right" vertical="center"/>
    </xf>
    <xf numFmtId="4" fontId="19" fillId="0" borderId="2" xfId="4" applyNumberFormat="1" applyFont="1" applyFill="1" applyBorder="1" applyAlignment="1">
      <alignment horizontal="right" vertical="center" wrapText="1"/>
    </xf>
    <xf numFmtId="4" fontId="22" fillId="0" borderId="1" xfId="4" applyNumberFormat="1" applyFont="1" applyFill="1" applyBorder="1" applyAlignment="1">
      <alignment horizontal="right" vertical="center" wrapText="1"/>
    </xf>
    <xf numFmtId="4" fontId="21" fillId="0" borderId="1" xfId="4" applyNumberFormat="1" applyFont="1" applyFill="1" applyBorder="1" applyAlignment="1">
      <alignment horizontal="right" vertical="center" wrapText="1"/>
    </xf>
    <xf numFmtId="4" fontId="21" fillId="0" borderId="1" xfId="4" applyNumberFormat="1" applyFont="1" applyFill="1" applyBorder="1" applyAlignment="1">
      <alignment horizontal="right" vertical="center"/>
    </xf>
    <xf numFmtId="4" fontId="15" fillId="0" borderId="1" xfId="4" applyNumberFormat="1" applyFont="1" applyFill="1" applyBorder="1" applyAlignment="1">
      <alignment horizontal="right" vertical="center" wrapText="1"/>
    </xf>
    <xf numFmtId="4" fontId="17" fillId="0" borderId="1" xfId="4" applyNumberFormat="1" applyFont="1" applyFill="1" applyBorder="1" applyAlignment="1">
      <alignment horizontal="right" vertical="center" wrapText="1"/>
    </xf>
    <xf numFmtId="4" fontId="16" fillId="0" borderId="1" xfId="4" applyNumberFormat="1" applyFont="1" applyFill="1" applyBorder="1" applyAlignment="1">
      <alignment horizontal="right" wrapText="1"/>
    </xf>
    <xf numFmtId="4" fontId="17" fillId="0" borderId="1" xfId="4" applyNumberFormat="1" applyFont="1" applyFill="1" applyBorder="1" applyAlignment="1">
      <alignment horizontal="right" wrapText="1"/>
    </xf>
    <xf numFmtId="4" fontId="19" fillId="0" borderId="1" xfId="4" applyNumberFormat="1" applyFont="1" applyFill="1" applyBorder="1" applyAlignment="1">
      <alignment horizontal="right" wrapText="1"/>
    </xf>
    <xf numFmtId="4" fontId="13" fillId="0" borderId="1" xfId="4" applyNumberFormat="1" applyFont="1" applyFill="1" applyBorder="1" applyAlignment="1">
      <alignment horizontal="right" vertical="center" wrapText="1"/>
    </xf>
    <xf numFmtId="4" fontId="17" fillId="0" borderId="1" xfId="4" applyNumberFormat="1" applyFont="1" applyFill="1" applyBorder="1" applyAlignment="1">
      <alignment horizontal="right" vertical="center"/>
    </xf>
    <xf numFmtId="4" fontId="15" fillId="0" borderId="2" xfId="4" applyNumberFormat="1" applyFont="1" applyFill="1" applyBorder="1" applyAlignment="1">
      <alignment horizontal="right" vertical="center" wrapText="1"/>
    </xf>
    <xf numFmtId="4" fontId="17" fillId="0" borderId="2" xfId="4" applyNumberFormat="1" applyFont="1" applyFill="1" applyBorder="1" applyAlignment="1">
      <alignment horizontal="right" vertical="center"/>
    </xf>
    <xf numFmtId="4" fontId="12" fillId="0" borderId="1" xfId="4" applyNumberFormat="1" applyFont="1" applyFill="1" applyBorder="1" applyAlignment="1">
      <alignment horizontal="right" vertical="center"/>
    </xf>
    <xf numFmtId="4" fontId="19" fillId="0" borderId="2" xfId="4" applyNumberFormat="1" applyFont="1" applyFill="1" applyBorder="1" applyAlignment="1">
      <alignment horizontal="right" vertical="center"/>
    </xf>
    <xf numFmtId="4" fontId="20" fillId="0" borderId="1" xfId="4" applyNumberFormat="1" applyFont="1" applyFill="1" applyBorder="1" applyAlignment="1">
      <alignment horizontal="right" vertical="center" wrapText="1"/>
    </xf>
    <xf numFmtId="4" fontId="4" fillId="0" borderId="1" xfId="4" applyNumberFormat="1" applyFont="1" applyFill="1" applyBorder="1" applyAlignment="1">
      <alignment horizontal="right" vertical="center" wrapText="1"/>
    </xf>
    <xf numFmtId="4" fontId="30" fillId="0" borderId="1" xfId="4" applyNumberFormat="1" applyFont="1" applyFill="1" applyBorder="1" applyAlignment="1">
      <alignment horizontal="right" vertical="center" wrapText="1"/>
    </xf>
    <xf numFmtId="4" fontId="27" fillId="0" borderId="1" xfId="4" applyNumberFormat="1" applyFont="1" applyFill="1" applyBorder="1" applyAlignment="1">
      <alignment horizontal="right" vertical="center"/>
    </xf>
    <xf numFmtId="4" fontId="28" fillId="0" borderId="1" xfId="4" applyNumberFormat="1" applyFont="1" applyFill="1" applyBorder="1" applyAlignment="1">
      <alignment horizontal="right" vertical="center" wrapText="1"/>
    </xf>
    <xf numFmtId="4" fontId="26" fillId="0" borderId="1" xfId="4" applyNumberFormat="1" applyFont="1" applyFill="1" applyBorder="1" applyAlignment="1">
      <alignment horizontal="right" vertical="center" wrapText="1"/>
    </xf>
    <xf numFmtId="4" fontId="28" fillId="0" borderId="0" xfId="4" applyNumberFormat="1" applyFont="1" applyFill="1" applyBorder="1" applyAlignment="1">
      <alignment horizontal="right" vertical="center" wrapText="1"/>
    </xf>
    <xf numFmtId="4" fontId="36" fillId="0" borderId="0" xfId="4" applyNumberFormat="1" applyFont="1" applyFill="1" applyAlignment="1">
      <alignment horizontal="right" vertical="center" wrapText="1"/>
    </xf>
    <xf numFmtId="4" fontId="37" fillId="0" borderId="0" xfId="4" applyNumberFormat="1" applyFont="1" applyFill="1" applyBorder="1" applyAlignment="1">
      <alignment horizontal="right" vertical="center" wrapText="1"/>
    </xf>
    <xf numFmtId="4" fontId="12" fillId="0" borderId="0" xfId="4" applyNumberFormat="1" applyFont="1" applyFill="1" applyAlignment="1">
      <alignment horizontal="right" vertical="center" wrapText="1"/>
    </xf>
    <xf numFmtId="4" fontId="37" fillId="0" borderId="0" xfId="4" applyNumberFormat="1" applyFont="1" applyFill="1" applyAlignment="1">
      <alignment horizontal="right" vertical="center" wrapText="1"/>
    </xf>
    <xf numFmtId="4" fontId="40" fillId="0" borderId="0" xfId="4" applyNumberFormat="1" applyFont="1" applyFill="1" applyAlignment="1">
      <alignment horizontal="right" vertical="center" wrapText="1"/>
    </xf>
    <xf numFmtId="4" fontId="39" fillId="0" borderId="0" xfId="4" applyNumberFormat="1" applyFont="1" applyFill="1" applyAlignment="1">
      <alignment horizontal="right" vertical="center" wrapText="1"/>
    </xf>
    <xf numFmtId="4" fontId="8" fillId="0" borderId="1" xfId="4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8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3 2" xfId="7" xr:uid="{00000000-0005-0000-0000-000003000000}"/>
    <cellStyle name="Обычный 4" xfId="5" xr:uid="{00000000-0005-0000-0000-000004000000}"/>
    <cellStyle name="Обычный 5" xfId="3" xr:uid="{00000000-0005-0000-0000-000005000000}"/>
    <cellStyle name="Финансовый" xfId="4" builtinId="3"/>
    <cellStyle name="Финансовый 2" xfId="6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DE1471"/>
  <sheetViews>
    <sheetView tabSelected="1" view="pageBreakPreview" zoomScale="85" zoomScaleNormal="90" zoomScaleSheetLayoutView="85" workbookViewId="0">
      <pane ySplit="5" topLeftCell="A1438" activePane="bottomLeft" state="frozen"/>
      <selection pane="bottomLeft" activeCell="I1443" sqref="I1443"/>
    </sheetView>
  </sheetViews>
  <sheetFormatPr defaultColWidth="8.85546875" defaultRowHeight="12.75" x14ac:dyDescent="0.2"/>
  <cols>
    <col min="1" max="1" width="79" style="68" customWidth="1"/>
    <col min="2" max="2" width="21.42578125" style="129" customWidth="1"/>
    <col min="3" max="3" width="5.5703125" style="130" customWidth="1"/>
    <col min="4" max="5" width="21.42578125" style="201" bestFit="1" customWidth="1"/>
    <col min="6" max="16384" width="8.85546875" style="1"/>
  </cols>
  <sheetData>
    <row r="1" spans="1:5" x14ac:dyDescent="0.2">
      <c r="D1" s="163"/>
      <c r="E1" s="164" t="s">
        <v>868</v>
      </c>
    </row>
    <row r="2" spans="1:5" ht="66.75" customHeight="1" x14ac:dyDescent="0.2">
      <c r="A2" s="203" t="s">
        <v>870</v>
      </c>
      <c r="B2" s="203"/>
      <c r="C2" s="203"/>
      <c r="D2" s="203"/>
      <c r="E2" s="203"/>
    </row>
    <row r="3" spans="1:5" ht="13.5" x14ac:dyDescent="0.2">
      <c r="A3" s="2"/>
      <c r="B3" s="74"/>
      <c r="C3" s="75"/>
      <c r="D3" s="163"/>
      <c r="E3" s="163"/>
    </row>
    <row r="4" spans="1:5" ht="14.25" x14ac:dyDescent="0.2">
      <c r="A4" s="2"/>
      <c r="B4" s="74"/>
      <c r="C4" s="75"/>
      <c r="D4" s="165"/>
      <c r="E4" s="166"/>
    </row>
    <row r="5" spans="1:5" ht="14.25" x14ac:dyDescent="0.2">
      <c r="A5" s="3" t="s">
        <v>9</v>
      </c>
      <c r="B5" s="76" t="s">
        <v>10</v>
      </c>
      <c r="C5" s="76" t="s">
        <v>11</v>
      </c>
      <c r="D5" s="202" t="s">
        <v>592</v>
      </c>
      <c r="E5" s="202" t="s">
        <v>593</v>
      </c>
    </row>
    <row r="6" spans="1:5" s="5" customFormat="1" ht="37.5" x14ac:dyDescent="0.2">
      <c r="A6" s="4" t="s">
        <v>578</v>
      </c>
      <c r="B6" s="77" t="s">
        <v>237</v>
      </c>
      <c r="C6" s="78"/>
      <c r="D6" s="167">
        <f>D7+D77+D222+D274</f>
        <v>5755579.5700000003</v>
      </c>
      <c r="E6" s="167">
        <f>E7+E77+E222+E274</f>
        <v>6043399.8799999999</v>
      </c>
    </row>
    <row r="7" spans="1:5" s="5" customFormat="1" ht="15.75" x14ac:dyDescent="0.25">
      <c r="A7" s="6" t="s">
        <v>6</v>
      </c>
      <c r="B7" s="79" t="s">
        <v>238</v>
      </c>
      <c r="C7" s="80"/>
      <c r="D7" s="168">
        <f>D8+D26+D69</f>
        <v>2066376.88</v>
      </c>
      <c r="E7" s="168">
        <f>E8+E26+E69</f>
        <v>1997225</v>
      </c>
    </row>
    <row r="8" spans="1:5" s="5" customFormat="1" ht="47.25" x14ac:dyDescent="0.25">
      <c r="A8" s="6" t="s">
        <v>255</v>
      </c>
      <c r="B8" s="79" t="s">
        <v>239</v>
      </c>
      <c r="C8" s="80"/>
      <c r="D8" s="168">
        <f>D9+D17+D22</f>
        <v>148448.88</v>
      </c>
      <c r="E8" s="168">
        <f>E9+E17+E22</f>
        <v>21121</v>
      </c>
    </row>
    <row r="9" spans="1:5" s="5" customFormat="1" ht="15.75" x14ac:dyDescent="0.25">
      <c r="A9" s="7" t="s">
        <v>539</v>
      </c>
      <c r="B9" s="81" t="s">
        <v>540</v>
      </c>
      <c r="C9" s="82"/>
      <c r="D9" s="169">
        <f>D10</f>
        <v>18346</v>
      </c>
      <c r="E9" s="169">
        <f>E10</f>
        <v>21121</v>
      </c>
    </row>
    <row r="10" spans="1:5" s="5" customFormat="1" ht="31.5" x14ac:dyDescent="0.25">
      <c r="A10" s="8" t="s">
        <v>336</v>
      </c>
      <c r="B10" s="83" t="s">
        <v>240</v>
      </c>
      <c r="C10" s="84"/>
      <c r="D10" s="170">
        <f>D11+D14</f>
        <v>18346</v>
      </c>
      <c r="E10" s="170">
        <f>E11+E14</f>
        <v>21121</v>
      </c>
    </row>
    <row r="11" spans="1:5" s="5" customFormat="1" ht="31.5" x14ac:dyDescent="0.2">
      <c r="A11" s="141" t="s">
        <v>516</v>
      </c>
      <c r="B11" s="85" t="s">
        <v>240</v>
      </c>
      <c r="C11" s="86" t="s">
        <v>15</v>
      </c>
      <c r="D11" s="171">
        <f t="shared" ref="D11:E12" si="0">D12</f>
        <v>184</v>
      </c>
      <c r="E11" s="171">
        <f t="shared" si="0"/>
        <v>212</v>
      </c>
    </row>
    <row r="12" spans="1:5" s="5" customFormat="1" ht="31.5" x14ac:dyDescent="0.25">
      <c r="A12" s="9" t="s">
        <v>17</v>
      </c>
      <c r="B12" s="85" t="s">
        <v>240</v>
      </c>
      <c r="C12" s="86" t="s">
        <v>16</v>
      </c>
      <c r="D12" s="172">
        <f t="shared" si="0"/>
        <v>184</v>
      </c>
      <c r="E12" s="172">
        <f t="shared" si="0"/>
        <v>212</v>
      </c>
    </row>
    <row r="13" spans="1:5" s="5" customFormat="1" ht="15.75" x14ac:dyDescent="0.25">
      <c r="A13" s="157" t="s">
        <v>743</v>
      </c>
      <c r="B13" s="85" t="s">
        <v>240</v>
      </c>
      <c r="C13" s="84" t="s">
        <v>77</v>
      </c>
      <c r="D13" s="172">
        <f>200-16</f>
        <v>184</v>
      </c>
      <c r="E13" s="172">
        <f>228-16</f>
        <v>212</v>
      </c>
    </row>
    <row r="14" spans="1:5" s="5" customFormat="1" ht="15.75" x14ac:dyDescent="0.25">
      <c r="A14" s="157" t="s">
        <v>22</v>
      </c>
      <c r="B14" s="85" t="s">
        <v>240</v>
      </c>
      <c r="C14" s="87">
        <v>300</v>
      </c>
      <c r="D14" s="173">
        <f t="shared" ref="D14:E15" si="1">D15</f>
        <v>18162</v>
      </c>
      <c r="E14" s="173">
        <f t="shared" si="1"/>
        <v>20909</v>
      </c>
    </row>
    <row r="15" spans="1:5" s="5" customFormat="1" ht="31.5" x14ac:dyDescent="0.25">
      <c r="A15" s="15" t="s">
        <v>123</v>
      </c>
      <c r="B15" s="85" t="s">
        <v>240</v>
      </c>
      <c r="C15" s="87">
        <v>320</v>
      </c>
      <c r="D15" s="173">
        <f t="shared" si="1"/>
        <v>18162</v>
      </c>
      <c r="E15" s="173">
        <f t="shared" si="1"/>
        <v>20909</v>
      </c>
    </row>
    <row r="16" spans="1:5" s="5" customFormat="1" ht="31.5" x14ac:dyDescent="0.25">
      <c r="A16" s="15" t="s">
        <v>132</v>
      </c>
      <c r="B16" s="85" t="s">
        <v>240</v>
      </c>
      <c r="C16" s="87">
        <v>321</v>
      </c>
      <c r="D16" s="173">
        <f>19800-1638</f>
        <v>18162</v>
      </c>
      <c r="E16" s="173">
        <f>22547-1638</f>
        <v>20909</v>
      </c>
    </row>
    <row r="17" spans="1:5" s="5" customFormat="1" ht="31.5" x14ac:dyDescent="0.25">
      <c r="A17" s="11" t="s">
        <v>358</v>
      </c>
      <c r="B17" s="88" t="s">
        <v>241</v>
      </c>
      <c r="C17" s="84"/>
      <c r="D17" s="170">
        <f>D18</f>
        <v>1762</v>
      </c>
      <c r="E17" s="170">
        <f>E18</f>
        <v>0</v>
      </c>
    </row>
    <row r="18" spans="1:5" s="5" customFormat="1" ht="31.5" x14ac:dyDescent="0.25">
      <c r="A18" s="11" t="s">
        <v>852</v>
      </c>
      <c r="B18" s="142" t="s">
        <v>853</v>
      </c>
      <c r="C18" s="139"/>
      <c r="D18" s="170">
        <f t="shared" ref="D18:E20" si="2">D19</f>
        <v>1762</v>
      </c>
      <c r="E18" s="170">
        <f t="shared" si="2"/>
        <v>0</v>
      </c>
    </row>
    <row r="19" spans="1:5" s="5" customFormat="1" ht="31.5" x14ac:dyDescent="0.25">
      <c r="A19" s="56" t="s">
        <v>348</v>
      </c>
      <c r="B19" s="134" t="s">
        <v>853</v>
      </c>
      <c r="C19" s="143" t="s">
        <v>36</v>
      </c>
      <c r="D19" s="171">
        <f t="shared" si="2"/>
        <v>1762</v>
      </c>
      <c r="E19" s="171">
        <f t="shared" si="2"/>
        <v>0</v>
      </c>
    </row>
    <row r="20" spans="1:5" s="5" customFormat="1" ht="15.75" x14ac:dyDescent="0.25">
      <c r="A20" s="9" t="s">
        <v>35</v>
      </c>
      <c r="B20" s="134" t="s">
        <v>853</v>
      </c>
      <c r="C20" s="143">
        <v>410</v>
      </c>
      <c r="D20" s="171">
        <f t="shared" si="2"/>
        <v>1762</v>
      </c>
      <c r="E20" s="171">
        <f t="shared" si="2"/>
        <v>0</v>
      </c>
    </row>
    <row r="21" spans="1:5" s="5" customFormat="1" ht="31.5" x14ac:dyDescent="0.25">
      <c r="A21" s="9" t="s">
        <v>95</v>
      </c>
      <c r="B21" s="134" t="s">
        <v>853</v>
      </c>
      <c r="C21" s="143" t="s">
        <v>96</v>
      </c>
      <c r="D21" s="161">
        <v>1762</v>
      </c>
      <c r="E21" s="174">
        <v>0</v>
      </c>
    </row>
    <row r="22" spans="1:5" s="5" customFormat="1" ht="31.5" x14ac:dyDescent="0.25">
      <c r="A22" s="11" t="s">
        <v>863</v>
      </c>
      <c r="B22" s="142" t="s">
        <v>860</v>
      </c>
      <c r="C22" s="139"/>
      <c r="D22" s="162">
        <f t="shared" ref="D22:D24" si="3">D23</f>
        <v>128340.88</v>
      </c>
      <c r="E22" s="170"/>
    </row>
    <row r="23" spans="1:5" s="5" customFormat="1" ht="31.5" x14ac:dyDescent="0.25">
      <c r="A23" s="56" t="s">
        <v>348</v>
      </c>
      <c r="B23" s="134" t="s">
        <v>860</v>
      </c>
      <c r="C23" s="143" t="s">
        <v>36</v>
      </c>
      <c r="D23" s="161">
        <f t="shared" si="3"/>
        <v>128340.88</v>
      </c>
      <c r="E23" s="171"/>
    </row>
    <row r="24" spans="1:5" s="5" customFormat="1" ht="15.75" x14ac:dyDescent="0.25">
      <c r="A24" s="9" t="s">
        <v>35</v>
      </c>
      <c r="B24" s="134" t="s">
        <v>860</v>
      </c>
      <c r="C24" s="143">
        <v>410</v>
      </c>
      <c r="D24" s="161">
        <f t="shared" si="3"/>
        <v>128340.88</v>
      </c>
      <c r="E24" s="171"/>
    </row>
    <row r="25" spans="1:5" s="5" customFormat="1" ht="31.5" x14ac:dyDescent="0.25">
      <c r="A25" s="9" t="s">
        <v>95</v>
      </c>
      <c r="B25" s="134" t="s">
        <v>860</v>
      </c>
      <c r="C25" s="143" t="s">
        <v>96</v>
      </c>
      <c r="D25" s="161">
        <f>40412.88+47441.21+40486.79</f>
        <v>128340.88</v>
      </c>
      <c r="E25" s="171"/>
    </row>
    <row r="26" spans="1:5" s="5" customFormat="1" ht="48.75" customHeight="1" x14ac:dyDescent="0.25">
      <c r="A26" s="6" t="s">
        <v>252</v>
      </c>
      <c r="B26" s="79" t="s">
        <v>243</v>
      </c>
      <c r="C26" s="80"/>
      <c r="D26" s="175">
        <f>D27+D31+D35+D39+D43+D47+D58+D62+D66</f>
        <v>1917148</v>
      </c>
      <c r="E26" s="175">
        <f>E27+E31+E35+E39+E43+E47+E58+E62+E66</f>
        <v>1975324</v>
      </c>
    </row>
    <row r="27" spans="1:5" s="5" customFormat="1" ht="15.75" x14ac:dyDescent="0.25">
      <c r="A27" s="138" t="s">
        <v>51</v>
      </c>
      <c r="B27" s="83" t="s">
        <v>244</v>
      </c>
      <c r="C27" s="91"/>
      <c r="D27" s="176">
        <f t="shared" ref="D27:E29" si="4">D28</f>
        <v>4960</v>
      </c>
      <c r="E27" s="176">
        <f t="shared" si="4"/>
        <v>4960</v>
      </c>
    </row>
    <row r="28" spans="1:5" s="5" customFormat="1" ht="31.5" x14ac:dyDescent="0.25">
      <c r="A28" s="10" t="s">
        <v>18</v>
      </c>
      <c r="B28" s="85" t="s">
        <v>244</v>
      </c>
      <c r="C28" s="86" t="s">
        <v>20</v>
      </c>
      <c r="D28" s="172">
        <f t="shared" si="4"/>
        <v>4960</v>
      </c>
      <c r="E28" s="172">
        <f t="shared" si="4"/>
        <v>4960</v>
      </c>
    </row>
    <row r="29" spans="1:5" s="5" customFormat="1" ht="15.75" x14ac:dyDescent="0.25">
      <c r="A29" s="9" t="s">
        <v>24</v>
      </c>
      <c r="B29" s="85" t="s">
        <v>244</v>
      </c>
      <c r="C29" s="86" t="s">
        <v>25</v>
      </c>
      <c r="D29" s="172">
        <f t="shared" si="4"/>
        <v>4960</v>
      </c>
      <c r="E29" s="172">
        <f t="shared" si="4"/>
        <v>4960</v>
      </c>
    </row>
    <row r="30" spans="1:5" s="5" customFormat="1" ht="15.75" x14ac:dyDescent="0.25">
      <c r="A30" s="9" t="s">
        <v>82</v>
      </c>
      <c r="B30" s="85" t="s">
        <v>244</v>
      </c>
      <c r="C30" s="86" t="s">
        <v>83</v>
      </c>
      <c r="D30" s="172">
        <v>4960</v>
      </c>
      <c r="E30" s="172">
        <v>4960</v>
      </c>
    </row>
    <row r="31" spans="1:5" s="5" customFormat="1" ht="47.25" x14ac:dyDescent="0.25">
      <c r="A31" s="8" t="s">
        <v>93</v>
      </c>
      <c r="B31" s="83" t="s">
        <v>245</v>
      </c>
      <c r="C31" s="89"/>
      <c r="D31" s="176">
        <f t="shared" ref="D31:E33" si="5">D32</f>
        <v>0</v>
      </c>
      <c r="E31" s="176">
        <f t="shared" si="5"/>
        <v>10000</v>
      </c>
    </row>
    <row r="32" spans="1:5" s="5" customFormat="1" ht="31.5" x14ac:dyDescent="0.25">
      <c r="A32" s="10" t="s">
        <v>18</v>
      </c>
      <c r="B32" s="85" t="s">
        <v>245</v>
      </c>
      <c r="C32" s="86" t="s">
        <v>20</v>
      </c>
      <c r="D32" s="172">
        <f t="shared" si="5"/>
        <v>0</v>
      </c>
      <c r="E32" s="172">
        <f t="shared" si="5"/>
        <v>10000</v>
      </c>
    </row>
    <row r="33" spans="1:5" s="5" customFormat="1" ht="15.75" x14ac:dyDescent="0.25">
      <c r="A33" s="9" t="s">
        <v>24</v>
      </c>
      <c r="B33" s="85" t="s">
        <v>245</v>
      </c>
      <c r="C33" s="86" t="s">
        <v>25</v>
      </c>
      <c r="D33" s="172">
        <f t="shared" si="5"/>
        <v>0</v>
      </c>
      <c r="E33" s="172">
        <f t="shared" si="5"/>
        <v>10000</v>
      </c>
    </row>
    <row r="34" spans="1:5" s="5" customFormat="1" ht="15.75" x14ac:dyDescent="0.25">
      <c r="A34" s="9" t="s">
        <v>82</v>
      </c>
      <c r="B34" s="85" t="s">
        <v>245</v>
      </c>
      <c r="C34" s="86" t="s">
        <v>83</v>
      </c>
      <c r="D34" s="172">
        <v>0</v>
      </c>
      <c r="E34" s="172">
        <v>10000</v>
      </c>
    </row>
    <row r="35" spans="1:5" s="5" customFormat="1" ht="63" x14ac:dyDescent="0.25">
      <c r="A35" s="8" t="s">
        <v>654</v>
      </c>
      <c r="B35" s="83" t="s">
        <v>246</v>
      </c>
      <c r="C35" s="89"/>
      <c r="D35" s="176">
        <f t="shared" ref="D35:E37" si="6">D36</f>
        <v>7050</v>
      </c>
      <c r="E35" s="176">
        <f t="shared" si="6"/>
        <v>7050</v>
      </c>
    </row>
    <row r="36" spans="1:5" s="5" customFormat="1" ht="31.5" x14ac:dyDescent="0.25">
      <c r="A36" s="10" t="s">
        <v>18</v>
      </c>
      <c r="B36" s="85" t="s">
        <v>246</v>
      </c>
      <c r="C36" s="87">
        <v>600</v>
      </c>
      <c r="D36" s="173">
        <f t="shared" si="6"/>
        <v>7050</v>
      </c>
      <c r="E36" s="173">
        <f t="shared" si="6"/>
        <v>7050</v>
      </c>
    </row>
    <row r="37" spans="1:5" s="5" customFormat="1" ht="31.5" x14ac:dyDescent="0.25">
      <c r="A37" s="10" t="s">
        <v>27</v>
      </c>
      <c r="B37" s="85" t="s">
        <v>246</v>
      </c>
      <c r="C37" s="87">
        <v>630</v>
      </c>
      <c r="D37" s="173">
        <f t="shared" si="6"/>
        <v>7050</v>
      </c>
      <c r="E37" s="173">
        <f t="shared" si="6"/>
        <v>7050</v>
      </c>
    </row>
    <row r="38" spans="1:5" s="5" customFormat="1" ht="32.25" customHeight="1" x14ac:dyDescent="0.25">
      <c r="A38" s="12" t="s">
        <v>842</v>
      </c>
      <c r="B38" s="85" t="s">
        <v>246</v>
      </c>
      <c r="C38" s="87">
        <v>631</v>
      </c>
      <c r="D38" s="161">
        <f>5396+1654</f>
        <v>7050</v>
      </c>
      <c r="E38" s="161">
        <f>5396+1654</f>
        <v>7050</v>
      </c>
    </row>
    <row r="39" spans="1:5" s="5" customFormat="1" ht="94.5" x14ac:dyDescent="0.25">
      <c r="A39" s="138" t="s">
        <v>242</v>
      </c>
      <c r="B39" s="83" t="s">
        <v>247</v>
      </c>
      <c r="C39" s="92"/>
      <c r="D39" s="177">
        <f t="shared" ref="D39:E41" si="7">D40</f>
        <v>1209175</v>
      </c>
      <c r="E39" s="177">
        <f t="shared" si="7"/>
        <v>1209175</v>
      </c>
    </row>
    <row r="40" spans="1:5" s="5" customFormat="1" ht="31.5" x14ac:dyDescent="0.25">
      <c r="A40" s="10" t="s">
        <v>18</v>
      </c>
      <c r="B40" s="85" t="s">
        <v>247</v>
      </c>
      <c r="C40" s="87">
        <v>600</v>
      </c>
      <c r="D40" s="173">
        <f t="shared" si="7"/>
        <v>1209175</v>
      </c>
      <c r="E40" s="173">
        <f t="shared" si="7"/>
        <v>1209175</v>
      </c>
    </row>
    <row r="41" spans="1:5" s="5" customFormat="1" ht="15.75" x14ac:dyDescent="0.25">
      <c r="A41" s="157" t="s">
        <v>24</v>
      </c>
      <c r="B41" s="85" t="s">
        <v>247</v>
      </c>
      <c r="C41" s="87">
        <v>610</v>
      </c>
      <c r="D41" s="173">
        <f t="shared" si="7"/>
        <v>1209175</v>
      </c>
      <c r="E41" s="173">
        <f t="shared" si="7"/>
        <v>1209175</v>
      </c>
    </row>
    <row r="42" spans="1:5" s="5" customFormat="1" ht="47.25" x14ac:dyDescent="0.25">
      <c r="A42" s="13" t="s">
        <v>99</v>
      </c>
      <c r="B42" s="85" t="s">
        <v>247</v>
      </c>
      <c r="C42" s="87">
        <v>611</v>
      </c>
      <c r="D42" s="161">
        <f>908527+300648</f>
        <v>1209175</v>
      </c>
      <c r="E42" s="161">
        <f>908527+300648</f>
        <v>1209175</v>
      </c>
    </row>
    <row r="43" spans="1:5" s="5" customFormat="1" ht="78.75" x14ac:dyDescent="0.25">
      <c r="A43" s="138" t="s">
        <v>97</v>
      </c>
      <c r="B43" s="83" t="s">
        <v>248</v>
      </c>
      <c r="C43" s="92"/>
      <c r="D43" s="177">
        <f t="shared" ref="D43:E45" si="8">D44</f>
        <v>36869</v>
      </c>
      <c r="E43" s="177">
        <f t="shared" si="8"/>
        <v>36869</v>
      </c>
    </row>
    <row r="44" spans="1:5" s="5" customFormat="1" ht="31.5" x14ac:dyDescent="0.25">
      <c r="A44" s="10" t="s">
        <v>18</v>
      </c>
      <c r="B44" s="85" t="s">
        <v>248</v>
      </c>
      <c r="C44" s="87">
        <v>600</v>
      </c>
      <c r="D44" s="173">
        <f t="shared" si="8"/>
        <v>36869</v>
      </c>
      <c r="E44" s="173">
        <f t="shared" si="8"/>
        <v>36869</v>
      </c>
    </row>
    <row r="45" spans="1:5" s="5" customFormat="1" ht="31.5" x14ac:dyDescent="0.25">
      <c r="A45" s="10" t="s">
        <v>27</v>
      </c>
      <c r="B45" s="85" t="s">
        <v>248</v>
      </c>
      <c r="C45" s="87">
        <v>630</v>
      </c>
      <c r="D45" s="173">
        <f t="shared" si="8"/>
        <v>36869</v>
      </c>
      <c r="E45" s="173">
        <f t="shared" si="8"/>
        <v>36869</v>
      </c>
    </row>
    <row r="46" spans="1:5" s="5" customFormat="1" ht="31.5" x14ac:dyDescent="0.25">
      <c r="A46" s="12" t="s">
        <v>842</v>
      </c>
      <c r="B46" s="85" t="s">
        <v>248</v>
      </c>
      <c r="C46" s="87">
        <v>631</v>
      </c>
      <c r="D46" s="161">
        <f>64174-27305</f>
        <v>36869</v>
      </c>
      <c r="E46" s="161">
        <f>64174-27305</f>
        <v>36869</v>
      </c>
    </row>
    <row r="47" spans="1:5" s="5" customFormat="1" ht="63" x14ac:dyDescent="0.25">
      <c r="A47" s="8" t="s">
        <v>136</v>
      </c>
      <c r="B47" s="83" t="s">
        <v>254</v>
      </c>
      <c r="C47" s="92"/>
      <c r="D47" s="177">
        <f>D48+D52+D55</f>
        <v>104046</v>
      </c>
      <c r="E47" s="177">
        <f>E48+E52+E55</f>
        <v>104046</v>
      </c>
    </row>
    <row r="48" spans="1:5" s="5" customFormat="1" ht="47.25" x14ac:dyDescent="0.25">
      <c r="A48" s="14" t="s">
        <v>38</v>
      </c>
      <c r="B48" s="85" t="s">
        <v>254</v>
      </c>
      <c r="C48" s="84" t="s">
        <v>30</v>
      </c>
      <c r="D48" s="172">
        <f>D49</f>
        <v>3857</v>
      </c>
      <c r="E48" s="172">
        <f>E49</f>
        <v>3857</v>
      </c>
    </row>
    <row r="49" spans="1:5" s="5" customFormat="1" ht="15.75" x14ac:dyDescent="0.25">
      <c r="A49" s="15" t="s">
        <v>32</v>
      </c>
      <c r="B49" s="85" t="s">
        <v>254</v>
      </c>
      <c r="C49" s="84" t="s">
        <v>31</v>
      </c>
      <c r="D49" s="172">
        <f>D50+D51</f>
        <v>3857</v>
      </c>
      <c r="E49" s="172">
        <f>E50+E51</f>
        <v>3857</v>
      </c>
    </row>
    <row r="50" spans="1:5" s="5" customFormat="1" ht="15.75" x14ac:dyDescent="0.25">
      <c r="A50" s="157" t="s">
        <v>279</v>
      </c>
      <c r="B50" s="85" t="s">
        <v>254</v>
      </c>
      <c r="C50" s="84" t="s">
        <v>87</v>
      </c>
      <c r="D50" s="172">
        <f>2565+397</f>
        <v>2962</v>
      </c>
      <c r="E50" s="172">
        <f>2565+397</f>
        <v>2962</v>
      </c>
    </row>
    <row r="51" spans="1:5" s="5" customFormat="1" ht="31.5" x14ac:dyDescent="0.25">
      <c r="A51" s="157" t="s">
        <v>154</v>
      </c>
      <c r="B51" s="85" t="s">
        <v>254</v>
      </c>
      <c r="C51" s="84" t="s">
        <v>153</v>
      </c>
      <c r="D51" s="172">
        <f>774+121</f>
        <v>895</v>
      </c>
      <c r="E51" s="172">
        <f>774+121</f>
        <v>895</v>
      </c>
    </row>
    <row r="52" spans="1:5" s="5" customFormat="1" ht="31.5" x14ac:dyDescent="0.2">
      <c r="A52" s="141" t="s">
        <v>516</v>
      </c>
      <c r="B52" s="85" t="s">
        <v>254</v>
      </c>
      <c r="C52" s="86" t="s">
        <v>15</v>
      </c>
      <c r="D52" s="172">
        <f t="shared" ref="D52:E53" si="9">D53</f>
        <v>992</v>
      </c>
      <c r="E52" s="172">
        <f t="shared" si="9"/>
        <v>992</v>
      </c>
    </row>
    <row r="53" spans="1:5" s="5" customFormat="1" ht="31.5" x14ac:dyDescent="0.25">
      <c r="A53" s="9" t="s">
        <v>17</v>
      </c>
      <c r="B53" s="85" t="s">
        <v>254</v>
      </c>
      <c r="C53" s="86" t="s">
        <v>16</v>
      </c>
      <c r="D53" s="172">
        <f t="shared" si="9"/>
        <v>992</v>
      </c>
      <c r="E53" s="172">
        <f t="shared" si="9"/>
        <v>992</v>
      </c>
    </row>
    <row r="54" spans="1:5" s="5" customFormat="1" ht="15.75" x14ac:dyDescent="0.25">
      <c r="A54" s="157" t="s">
        <v>743</v>
      </c>
      <c r="B54" s="85" t="s">
        <v>254</v>
      </c>
      <c r="C54" s="84" t="s">
        <v>77</v>
      </c>
      <c r="D54" s="172">
        <f>832+160</f>
        <v>992</v>
      </c>
      <c r="E54" s="172">
        <f>832+160</f>
        <v>992</v>
      </c>
    </row>
    <row r="55" spans="1:5" s="5" customFormat="1" ht="15.75" x14ac:dyDescent="0.25">
      <c r="A55" s="157" t="s">
        <v>22</v>
      </c>
      <c r="B55" s="85" t="s">
        <v>254</v>
      </c>
      <c r="C55" s="87">
        <v>300</v>
      </c>
      <c r="D55" s="173">
        <f t="shared" ref="D55:E56" si="10">D56</f>
        <v>99197</v>
      </c>
      <c r="E55" s="173">
        <f t="shared" si="10"/>
        <v>99197</v>
      </c>
    </row>
    <row r="56" spans="1:5" s="5" customFormat="1" ht="15.75" x14ac:dyDescent="0.25">
      <c r="A56" s="10" t="s">
        <v>39</v>
      </c>
      <c r="B56" s="85" t="s">
        <v>254</v>
      </c>
      <c r="C56" s="87">
        <v>310</v>
      </c>
      <c r="D56" s="173">
        <f t="shared" si="10"/>
        <v>99197</v>
      </c>
      <c r="E56" s="173">
        <f t="shared" si="10"/>
        <v>99197</v>
      </c>
    </row>
    <row r="57" spans="1:5" s="5" customFormat="1" ht="31.5" x14ac:dyDescent="0.25">
      <c r="A57" s="10" t="s">
        <v>137</v>
      </c>
      <c r="B57" s="85" t="s">
        <v>254</v>
      </c>
      <c r="C57" s="87">
        <v>313</v>
      </c>
      <c r="D57" s="161">
        <f>83174+16023</f>
        <v>99197</v>
      </c>
      <c r="E57" s="161">
        <f>83174+16023</f>
        <v>99197</v>
      </c>
    </row>
    <row r="58" spans="1:5" s="5" customFormat="1" ht="63" x14ac:dyDescent="0.25">
      <c r="A58" s="8" t="s">
        <v>70</v>
      </c>
      <c r="B58" s="83" t="s">
        <v>249</v>
      </c>
      <c r="C58" s="92"/>
      <c r="D58" s="177">
        <f t="shared" ref="D58:E60" si="11">D59</f>
        <v>11406</v>
      </c>
      <c r="E58" s="177">
        <f t="shared" si="11"/>
        <v>11406</v>
      </c>
    </row>
    <row r="59" spans="1:5" s="5" customFormat="1" ht="31.5" x14ac:dyDescent="0.25">
      <c r="A59" s="9" t="s">
        <v>18</v>
      </c>
      <c r="B59" s="93" t="s">
        <v>249</v>
      </c>
      <c r="C59" s="87">
        <v>600</v>
      </c>
      <c r="D59" s="173">
        <f t="shared" si="11"/>
        <v>11406</v>
      </c>
      <c r="E59" s="173">
        <f t="shared" si="11"/>
        <v>11406</v>
      </c>
    </row>
    <row r="60" spans="1:5" s="5" customFormat="1" ht="31.5" x14ac:dyDescent="0.25">
      <c r="A60" s="10" t="s">
        <v>27</v>
      </c>
      <c r="B60" s="93" t="s">
        <v>249</v>
      </c>
      <c r="C60" s="87">
        <v>630</v>
      </c>
      <c r="D60" s="173">
        <f t="shared" si="11"/>
        <v>11406</v>
      </c>
      <c r="E60" s="173">
        <f t="shared" si="11"/>
        <v>11406</v>
      </c>
    </row>
    <row r="61" spans="1:5" s="5" customFormat="1" ht="31.5" x14ac:dyDescent="0.25">
      <c r="A61" s="12" t="s">
        <v>842</v>
      </c>
      <c r="B61" s="93" t="s">
        <v>249</v>
      </c>
      <c r="C61" s="87">
        <v>631</v>
      </c>
      <c r="D61" s="161">
        <f>17784-6378</f>
        <v>11406</v>
      </c>
      <c r="E61" s="161">
        <f>17784-6378</f>
        <v>11406</v>
      </c>
    </row>
    <row r="62" spans="1:5" s="5" customFormat="1" ht="15.75" x14ac:dyDescent="0.25">
      <c r="A62" s="8" t="s">
        <v>98</v>
      </c>
      <c r="B62" s="83" t="s">
        <v>250</v>
      </c>
      <c r="C62" s="92"/>
      <c r="D62" s="177">
        <f t="shared" ref="D62:E64" si="12">D63</f>
        <v>543642</v>
      </c>
      <c r="E62" s="177">
        <f t="shared" si="12"/>
        <v>547377</v>
      </c>
    </row>
    <row r="63" spans="1:5" s="5" customFormat="1" ht="31.5" x14ac:dyDescent="0.25">
      <c r="A63" s="10" t="s">
        <v>18</v>
      </c>
      <c r="B63" s="93" t="s">
        <v>250</v>
      </c>
      <c r="C63" s="84" t="s">
        <v>20</v>
      </c>
      <c r="D63" s="172">
        <f t="shared" si="12"/>
        <v>543642</v>
      </c>
      <c r="E63" s="172">
        <f t="shared" si="12"/>
        <v>547377</v>
      </c>
    </row>
    <row r="64" spans="1:5" s="5" customFormat="1" ht="15.75" x14ac:dyDescent="0.25">
      <c r="A64" s="157" t="s">
        <v>24</v>
      </c>
      <c r="B64" s="93" t="s">
        <v>250</v>
      </c>
      <c r="C64" s="84" t="s">
        <v>25</v>
      </c>
      <c r="D64" s="172">
        <f t="shared" si="12"/>
        <v>543642</v>
      </c>
      <c r="E64" s="172">
        <f t="shared" si="12"/>
        <v>547377</v>
      </c>
    </row>
    <row r="65" spans="1:5" s="5" customFormat="1" ht="47.25" x14ac:dyDescent="0.25">
      <c r="A65" s="13" t="s">
        <v>99</v>
      </c>
      <c r="B65" s="93" t="s">
        <v>250</v>
      </c>
      <c r="C65" s="84" t="s">
        <v>100</v>
      </c>
      <c r="D65" s="172">
        <v>543642</v>
      </c>
      <c r="E65" s="172">
        <v>547377</v>
      </c>
    </row>
    <row r="66" spans="1:5" s="5" customFormat="1" ht="31.5" x14ac:dyDescent="0.25">
      <c r="A66" s="7" t="s">
        <v>517</v>
      </c>
      <c r="B66" s="72" t="s">
        <v>535</v>
      </c>
      <c r="C66" s="72"/>
      <c r="D66" s="169">
        <f t="shared" ref="D66:E67" si="13">D67</f>
        <v>0</v>
      </c>
      <c r="E66" s="169">
        <f t="shared" si="13"/>
        <v>44441</v>
      </c>
    </row>
    <row r="67" spans="1:5" s="5" customFormat="1" ht="15.75" x14ac:dyDescent="0.25">
      <c r="A67" s="157" t="s">
        <v>13</v>
      </c>
      <c r="B67" s="93" t="s">
        <v>535</v>
      </c>
      <c r="C67" s="84">
        <v>800</v>
      </c>
      <c r="D67" s="171">
        <f t="shared" si="13"/>
        <v>0</v>
      </c>
      <c r="E67" s="171">
        <f t="shared" si="13"/>
        <v>44441</v>
      </c>
    </row>
    <row r="68" spans="1:5" s="5" customFormat="1" ht="15.75" x14ac:dyDescent="0.25">
      <c r="A68" s="157" t="s">
        <v>2</v>
      </c>
      <c r="B68" s="93" t="s">
        <v>535</v>
      </c>
      <c r="C68" s="84" t="s">
        <v>90</v>
      </c>
      <c r="D68" s="171">
        <v>0</v>
      </c>
      <c r="E68" s="171">
        <v>44441</v>
      </c>
    </row>
    <row r="69" spans="1:5" s="5" customFormat="1" ht="31.5" x14ac:dyDescent="0.25">
      <c r="A69" s="6" t="s">
        <v>253</v>
      </c>
      <c r="B69" s="79" t="s">
        <v>340</v>
      </c>
      <c r="C69" s="80"/>
      <c r="D69" s="168">
        <f>D70</f>
        <v>780</v>
      </c>
      <c r="E69" s="168">
        <f>E70</f>
        <v>780</v>
      </c>
    </row>
    <row r="70" spans="1:5" s="5" customFormat="1" ht="15.75" x14ac:dyDescent="0.25">
      <c r="A70" s="8" t="s">
        <v>94</v>
      </c>
      <c r="B70" s="83" t="s">
        <v>251</v>
      </c>
      <c r="C70" s="89"/>
      <c r="D70" s="170">
        <f>D71+D74</f>
        <v>780</v>
      </c>
      <c r="E70" s="170">
        <f>E71+E74</f>
        <v>780</v>
      </c>
    </row>
    <row r="71" spans="1:5" s="5" customFormat="1" ht="31.5" x14ac:dyDescent="0.2">
      <c r="A71" s="141" t="s">
        <v>516</v>
      </c>
      <c r="B71" s="85" t="s">
        <v>251</v>
      </c>
      <c r="C71" s="86" t="s">
        <v>15</v>
      </c>
      <c r="D71" s="171">
        <f t="shared" ref="D71:E72" si="14">D72</f>
        <v>220</v>
      </c>
      <c r="E71" s="171">
        <f t="shared" si="14"/>
        <v>220</v>
      </c>
    </row>
    <row r="72" spans="1:5" s="5" customFormat="1" ht="31.5" x14ac:dyDescent="0.25">
      <c r="A72" s="9" t="s">
        <v>17</v>
      </c>
      <c r="B72" s="85" t="s">
        <v>251</v>
      </c>
      <c r="C72" s="86" t="s">
        <v>16</v>
      </c>
      <c r="D72" s="171">
        <f t="shared" si="14"/>
        <v>220</v>
      </c>
      <c r="E72" s="171">
        <f t="shared" si="14"/>
        <v>220</v>
      </c>
    </row>
    <row r="73" spans="1:5" s="5" customFormat="1" ht="15.75" x14ac:dyDescent="0.25">
      <c r="A73" s="157" t="s">
        <v>743</v>
      </c>
      <c r="B73" s="85" t="s">
        <v>251</v>
      </c>
      <c r="C73" s="84" t="s">
        <v>77</v>
      </c>
      <c r="D73" s="171">
        <v>220</v>
      </c>
      <c r="E73" s="171">
        <v>220</v>
      </c>
    </row>
    <row r="74" spans="1:5" s="5" customFormat="1" ht="31.5" x14ac:dyDescent="0.25">
      <c r="A74" s="10" t="s">
        <v>18</v>
      </c>
      <c r="B74" s="85" t="s">
        <v>251</v>
      </c>
      <c r="C74" s="86" t="s">
        <v>20</v>
      </c>
      <c r="D74" s="171">
        <f t="shared" ref="D74:E75" si="15">D75</f>
        <v>560</v>
      </c>
      <c r="E74" s="171">
        <f t="shared" si="15"/>
        <v>560</v>
      </c>
    </row>
    <row r="75" spans="1:5" s="5" customFormat="1" ht="15.75" x14ac:dyDescent="0.25">
      <c r="A75" s="9" t="s">
        <v>24</v>
      </c>
      <c r="B75" s="85" t="s">
        <v>251</v>
      </c>
      <c r="C75" s="86" t="s">
        <v>25</v>
      </c>
      <c r="D75" s="171">
        <f t="shared" si="15"/>
        <v>560</v>
      </c>
      <c r="E75" s="171">
        <f t="shared" si="15"/>
        <v>560</v>
      </c>
    </row>
    <row r="76" spans="1:5" s="5" customFormat="1" ht="15.75" x14ac:dyDescent="0.25">
      <c r="A76" s="9" t="s">
        <v>82</v>
      </c>
      <c r="B76" s="85" t="s">
        <v>251</v>
      </c>
      <c r="C76" s="86" t="s">
        <v>83</v>
      </c>
      <c r="D76" s="171">
        <v>560</v>
      </c>
      <c r="E76" s="171">
        <v>560</v>
      </c>
    </row>
    <row r="77" spans="1:5" s="5" customFormat="1" ht="15.75" x14ac:dyDescent="0.25">
      <c r="A77" s="16" t="s">
        <v>109</v>
      </c>
      <c r="B77" s="79" t="s">
        <v>297</v>
      </c>
      <c r="C77" s="80"/>
      <c r="D77" s="168">
        <f>D78+D209</f>
        <v>3311182.69</v>
      </c>
      <c r="E77" s="168">
        <f>E78+E209</f>
        <v>3726231.88</v>
      </c>
    </row>
    <row r="78" spans="1:5" s="5" customFormat="1" ht="63" x14ac:dyDescent="0.25">
      <c r="A78" s="16" t="s">
        <v>258</v>
      </c>
      <c r="B78" s="79" t="s">
        <v>259</v>
      </c>
      <c r="C78" s="80"/>
      <c r="D78" s="168">
        <f>D79+D104+D108+D130+D151+D160+D164+D168+D174+D178+D182+D194+D198+D202+D206</f>
        <v>3302340.69</v>
      </c>
      <c r="E78" s="168">
        <f>E79+E104+E108+E130+E151+E160+E164+E168+E174+E178+E182+E194+E198+E202+E206</f>
        <v>3711713.88</v>
      </c>
    </row>
    <row r="79" spans="1:5" s="5" customFormat="1" ht="37.5" customHeight="1" x14ac:dyDescent="0.2">
      <c r="A79" s="6" t="s">
        <v>778</v>
      </c>
      <c r="B79" s="104" t="s">
        <v>580</v>
      </c>
      <c r="C79" s="104"/>
      <c r="D79" s="168">
        <f t="shared" ref="D79:E79" si="16">D80+D92</f>
        <v>25873</v>
      </c>
      <c r="E79" s="168">
        <f t="shared" si="16"/>
        <v>25873</v>
      </c>
    </row>
    <row r="80" spans="1:5" s="5" customFormat="1" ht="48.75" customHeight="1" x14ac:dyDescent="0.25">
      <c r="A80" s="138" t="s">
        <v>777</v>
      </c>
      <c r="B80" s="94" t="s">
        <v>725</v>
      </c>
      <c r="C80" s="94"/>
      <c r="D80" s="171">
        <f t="shared" ref="D80" si="17">D81+D86+D89</f>
        <v>4338</v>
      </c>
      <c r="E80" s="171">
        <f t="shared" ref="E80" si="18">E81+E86+E89</f>
        <v>4338</v>
      </c>
    </row>
    <row r="81" spans="1:5" s="5" customFormat="1" ht="47.25" x14ac:dyDescent="0.25">
      <c r="A81" s="157" t="s">
        <v>29</v>
      </c>
      <c r="B81" s="93" t="s">
        <v>725</v>
      </c>
      <c r="C81" s="93" t="s">
        <v>30</v>
      </c>
      <c r="D81" s="171">
        <f>D82</f>
        <v>1897</v>
      </c>
      <c r="E81" s="171">
        <f>E82</f>
        <v>1897</v>
      </c>
    </row>
    <row r="82" spans="1:5" s="5" customFormat="1" ht="15.75" x14ac:dyDescent="0.25">
      <c r="A82" s="157" t="s">
        <v>32</v>
      </c>
      <c r="B82" s="93" t="s">
        <v>725</v>
      </c>
      <c r="C82" s="93" t="s">
        <v>31</v>
      </c>
      <c r="D82" s="171">
        <f>SUM(D83:D85)</f>
        <v>1897</v>
      </c>
      <c r="E82" s="171">
        <f>SUM(E83:E85)</f>
        <v>1897</v>
      </c>
    </row>
    <row r="83" spans="1:5" s="5" customFormat="1" ht="15.75" x14ac:dyDescent="0.25">
      <c r="A83" s="157" t="s">
        <v>256</v>
      </c>
      <c r="B83" s="93" t="s">
        <v>725</v>
      </c>
      <c r="C83" s="93" t="s">
        <v>87</v>
      </c>
      <c r="D83" s="171">
        <v>1097</v>
      </c>
      <c r="E83" s="171">
        <v>1097</v>
      </c>
    </row>
    <row r="84" spans="1:5" s="5" customFormat="1" ht="31.5" x14ac:dyDescent="0.25">
      <c r="A84" s="157" t="s">
        <v>89</v>
      </c>
      <c r="B84" s="93" t="s">
        <v>725</v>
      </c>
      <c r="C84" s="93" t="s">
        <v>88</v>
      </c>
      <c r="D84" s="171">
        <v>360</v>
      </c>
      <c r="E84" s="171">
        <v>360</v>
      </c>
    </row>
    <row r="85" spans="1:5" s="5" customFormat="1" ht="31.5" x14ac:dyDescent="0.25">
      <c r="A85" s="157" t="s">
        <v>154</v>
      </c>
      <c r="B85" s="93" t="s">
        <v>725</v>
      </c>
      <c r="C85" s="93" t="s">
        <v>153</v>
      </c>
      <c r="D85" s="171">
        <v>440</v>
      </c>
      <c r="E85" s="171">
        <v>440</v>
      </c>
    </row>
    <row r="86" spans="1:5" s="5" customFormat="1" ht="31.5" x14ac:dyDescent="0.2">
      <c r="A86" s="141" t="s">
        <v>516</v>
      </c>
      <c r="B86" s="93" t="s">
        <v>725</v>
      </c>
      <c r="C86" s="93" t="s">
        <v>15</v>
      </c>
      <c r="D86" s="171">
        <f t="shared" ref="D86:E87" si="19">D87</f>
        <v>2408</v>
      </c>
      <c r="E86" s="171">
        <f t="shared" si="19"/>
        <v>2408</v>
      </c>
    </row>
    <row r="87" spans="1:5" s="5" customFormat="1" ht="31.5" x14ac:dyDescent="0.25">
      <c r="A87" s="157" t="s">
        <v>17</v>
      </c>
      <c r="B87" s="93" t="s">
        <v>725</v>
      </c>
      <c r="C87" s="93" t="s">
        <v>16</v>
      </c>
      <c r="D87" s="171">
        <f t="shared" si="19"/>
        <v>2408</v>
      </c>
      <c r="E87" s="171">
        <f t="shared" si="19"/>
        <v>2408</v>
      </c>
    </row>
    <row r="88" spans="1:5" s="5" customFormat="1" ht="15.75" x14ac:dyDescent="0.25">
      <c r="A88" s="157" t="s">
        <v>743</v>
      </c>
      <c r="B88" s="93" t="s">
        <v>725</v>
      </c>
      <c r="C88" s="93" t="s">
        <v>77</v>
      </c>
      <c r="D88" s="171">
        <v>2408</v>
      </c>
      <c r="E88" s="171">
        <v>2408</v>
      </c>
    </row>
    <row r="89" spans="1:5" s="5" customFormat="1" ht="15.75" x14ac:dyDescent="0.25">
      <c r="A89" s="14" t="s">
        <v>13</v>
      </c>
      <c r="B89" s="93" t="s">
        <v>725</v>
      </c>
      <c r="C89" s="93" t="s">
        <v>14</v>
      </c>
      <c r="D89" s="171">
        <f t="shared" ref="D89:E90" si="20">D90</f>
        <v>33</v>
      </c>
      <c r="E89" s="171">
        <f t="shared" si="20"/>
        <v>33</v>
      </c>
    </row>
    <row r="90" spans="1:5" s="5" customFormat="1" ht="15.75" x14ac:dyDescent="0.25">
      <c r="A90" s="157" t="s">
        <v>34</v>
      </c>
      <c r="B90" s="93" t="s">
        <v>725</v>
      </c>
      <c r="C90" s="93" t="s">
        <v>33</v>
      </c>
      <c r="D90" s="171">
        <f t="shared" si="20"/>
        <v>33</v>
      </c>
      <c r="E90" s="171">
        <f t="shared" si="20"/>
        <v>33</v>
      </c>
    </row>
    <row r="91" spans="1:5" s="5" customFormat="1" ht="15.75" x14ac:dyDescent="0.25">
      <c r="A91" s="157" t="s">
        <v>80</v>
      </c>
      <c r="B91" s="93" t="s">
        <v>725</v>
      </c>
      <c r="C91" s="93" t="s">
        <v>81</v>
      </c>
      <c r="D91" s="171">
        <v>33</v>
      </c>
      <c r="E91" s="171">
        <v>33</v>
      </c>
    </row>
    <row r="92" spans="1:5" s="5" customFormat="1" ht="31.5" x14ac:dyDescent="0.25">
      <c r="A92" s="138" t="s">
        <v>779</v>
      </c>
      <c r="B92" s="94" t="s">
        <v>726</v>
      </c>
      <c r="C92" s="94"/>
      <c r="D92" s="171">
        <f t="shared" ref="D92:E92" si="21">D93+D98+D101</f>
        <v>21535</v>
      </c>
      <c r="E92" s="171">
        <f t="shared" si="21"/>
        <v>21535</v>
      </c>
    </row>
    <row r="93" spans="1:5" s="5" customFormat="1" ht="47.25" x14ac:dyDescent="0.25">
      <c r="A93" s="157" t="s">
        <v>29</v>
      </c>
      <c r="B93" s="93" t="s">
        <v>726</v>
      </c>
      <c r="C93" s="93" t="s">
        <v>30</v>
      </c>
      <c r="D93" s="171">
        <f>D94</f>
        <v>11625</v>
      </c>
      <c r="E93" s="171">
        <f>E94</f>
        <v>11625</v>
      </c>
    </row>
    <row r="94" spans="1:5" s="5" customFormat="1" ht="15.75" x14ac:dyDescent="0.25">
      <c r="A94" s="157" t="s">
        <v>32</v>
      </c>
      <c r="B94" s="93" t="s">
        <v>726</v>
      </c>
      <c r="C94" s="93" t="s">
        <v>31</v>
      </c>
      <c r="D94" s="171">
        <f>SUM(D95:D97)</f>
        <v>11625</v>
      </c>
      <c r="E94" s="171">
        <f>SUM(E95:E97)</f>
        <v>11625</v>
      </c>
    </row>
    <row r="95" spans="1:5" s="5" customFormat="1" ht="15.75" x14ac:dyDescent="0.25">
      <c r="A95" s="157" t="s">
        <v>256</v>
      </c>
      <c r="B95" s="93" t="s">
        <v>726</v>
      </c>
      <c r="C95" s="93" t="s">
        <v>87</v>
      </c>
      <c r="D95" s="171">
        <v>7128</v>
      </c>
      <c r="E95" s="171">
        <v>7128</v>
      </c>
    </row>
    <row r="96" spans="1:5" s="5" customFormat="1" ht="31.5" x14ac:dyDescent="0.25">
      <c r="A96" s="157" t="s">
        <v>89</v>
      </c>
      <c r="B96" s="93" t="s">
        <v>726</v>
      </c>
      <c r="C96" s="93" t="s">
        <v>88</v>
      </c>
      <c r="D96" s="171">
        <v>1800</v>
      </c>
      <c r="E96" s="171">
        <v>1800</v>
      </c>
    </row>
    <row r="97" spans="1:5" s="5" customFormat="1" ht="31.5" x14ac:dyDescent="0.25">
      <c r="A97" s="157" t="s">
        <v>154</v>
      </c>
      <c r="B97" s="93" t="s">
        <v>726</v>
      </c>
      <c r="C97" s="93" t="s">
        <v>153</v>
      </c>
      <c r="D97" s="171">
        <v>2697</v>
      </c>
      <c r="E97" s="171">
        <v>2697</v>
      </c>
    </row>
    <row r="98" spans="1:5" s="5" customFormat="1" ht="31.5" x14ac:dyDescent="0.2">
      <c r="A98" s="141" t="s">
        <v>516</v>
      </c>
      <c r="B98" s="93" t="s">
        <v>726</v>
      </c>
      <c r="C98" s="93" t="s">
        <v>15</v>
      </c>
      <c r="D98" s="171">
        <f t="shared" ref="D98:E99" si="22">D99</f>
        <v>9756</v>
      </c>
      <c r="E98" s="171">
        <f t="shared" si="22"/>
        <v>9756</v>
      </c>
    </row>
    <row r="99" spans="1:5" s="5" customFormat="1" ht="31.5" x14ac:dyDescent="0.25">
      <c r="A99" s="157" t="s">
        <v>17</v>
      </c>
      <c r="B99" s="93" t="s">
        <v>726</v>
      </c>
      <c r="C99" s="93" t="s">
        <v>16</v>
      </c>
      <c r="D99" s="171">
        <f t="shared" si="22"/>
        <v>9756</v>
      </c>
      <c r="E99" s="171">
        <f t="shared" si="22"/>
        <v>9756</v>
      </c>
    </row>
    <row r="100" spans="1:5" s="5" customFormat="1" ht="15.75" x14ac:dyDescent="0.25">
      <c r="A100" s="157" t="s">
        <v>743</v>
      </c>
      <c r="B100" s="93" t="s">
        <v>726</v>
      </c>
      <c r="C100" s="93" t="s">
        <v>77</v>
      </c>
      <c r="D100" s="171">
        <v>9756</v>
      </c>
      <c r="E100" s="171">
        <v>9756</v>
      </c>
    </row>
    <row r="101" spans="1:5" s="5" customFormat="1" ht="15.75" x14ac:dyDescent="0.25">
      <c r="A101" s="14" t="s">
        <v>13</v>
      </c>
      <c r="B101" s="93" t="s">
        <v>726</v>
      </c>
      <c r="C101" s="93" t="s">
        <v>14</v>
      </c>
      <c r="D101" s="171">
        <f t="shared" ref="D101:E101" si="23">D102</f>
        <v>154</v>
      </c>
      <c r="E101" s="171">
        <f t="shared" si="23"/>
        <v>154</v>
      </c>
    </row>
    <row r="102" spans="1:5" s="5" customFormat="1" ht="15.75" x14ac:dyDescent="0.25">
      <c r="A102" s="157" t="s">
        <v>34</v>
      </c>
      <c r="B102" s="93" t="s">
        <v>726</v>
      </c>
      <c r="C102" s="93" t="s">
        <v>33</v>
      </c>
      <c r="D102" s="171">
        <f>D103</f>
        <v>154</v>
      </c>
      <c r="E102" s="171">
        <f>E103</f>
        <v>154</v>
      </c>
    </row>
    <row r="103" spans="1:5" s="5" customFormat="1" ht="15.75" x14ac:dyDescent="0.25">
      <c r="A103" s="157" t="s">
        <v>80</v>
      </c>
      <c r="B103" s="93" t="s">
        <v>726</v>
      </c>
      <c r="C103" s="93" t="s">
        <v>81</v>
      </c>
      <c r="D103" s="171">
        <v>154</v>
      </c>
      <c r="E103" s="171">
        <v>154</v>
      </c>
    </row>
    <row r="104" spans="1:5" s="5" customFormat="1" ht="15.75" x14ac:dyDescent="0.25">
      <c r="A104" s="17" t="s">
        <v>51</v>
      </c>
      <c r="B104" s="72" t="s">
        <v>260</v>
      </c>
      <c r="C104" s="95"/>
      <c r="D104" s="169">
        <f t="shared" ref="D104:E106" si="24">D105</f>
        <v>6380</v>
      </c>
      <c r="E104" s="169">
        <f t="shared" si="24"/>
        <v>6380</v>
      </c>
    </row>
    <row r="105" spans="1:5" s="5" customFormat="1" ht="31.5" x14ac:dyDescent="0.25">
      <c r="A105" s="15" t="s">
        <v>18</v>
      </c>
      <c r="B105" s="93" t="s">
        <v>260</v>
      </c>
      <c r="C105" s="84" t="s">
        <v>20</v>
      </c>
      <c r="D105" s="171">
        <f t="shared" si="24"/>
        <v>6380</v>
      </c>
      <c r="E105" s="171">
        <f t="shared" si="24"/>
        <v>6380</v>
      </c>
    </row>
    <row r="106" spans="1:5" s="5" customFormat="1" ht="15.75" x14ac:dyDescent="0.25">
      <c r="A106" s="18" t="s">
        <v>24</v>
      </c>
      <c r="B106" s="93" t="s">
        <v>260</v>
      </c>
      <c r="C106" s="84" t="s">
        <v>25</v>
      </c>
      <c r="D106" s="171">
        <f t="shared" si="24"/>
        <v>6380</v>
      </c>
      <c r="E106" s="171">
        <f t="shared" si="24"/>
        <v>6380</v>
      </c>
    </row>
    <row r="107" spans="1:5" s="5" customFormat="1" ht="15.75" x14ac:dyDescent="0.25">
      <c r="A107" s="15" t="s">
        <v>82</v>
      </c>
      <c r="B107" s="93" t="s">
        <v>260</v>
      </c>
      <c r="C107" s="86" t="s">
        <v>83</v>
      </c>
      <c r="D107" s="171">
        <v>6380</v>
      </c>
      <c r="E107" s="171">
        <v>6380</v>
      </c>
    </row>
    <row r="108" spans="1:5" s="5" customFormat="1" ht="15.75" x14ac:dyDescent="0.25">
      <c r="A108" s="19" t="s">
        <v>110</v>
      </c>
      <c r="B108" s="81" t="s">
        <v>261</v>
      </c>
      <c r="C108" s="95"/>
      <c r="D108" s="169">
        <f>D109+D113+D117+D121</f>
        <v>88595</v>
      </c>
      <c r="E108" s="169">
        <f>E109+E113+E117+E121</f>
        <v>118940</v>
      </c>
    </row>
    <row r="109" spans="1:5" s="5" customFormat="1" ht="31.5" x14ac:dyDescent="0.25">
      <c r="A109" s="20" t="s">
        <v>111</v>
      </c>
      <c r="B109" s="83" t="s">
        <v>262</v>
      </c>
      <c r="C109" s="89"/>
      <c r="D109" s="176">
        <f>D110</f>
        <v>1350</v>
      </c>
      <c r="E109" s="176">
        <f>E110</f>
        <v>31695</v>
      </c>
    </row>
    <row r="110" spans="1:5" s="5" customFormat="1" ht="31.5" x14ac:dyDescent="0.25">
      <c r="A110" s="15" t="s">
        <v>18</v>
      </c>
      <c r="B110" s="96" t="s">
        <v>262</v>
      </c>
      <c r="C110" s="86" t="s">
        <v>20</v>
      </c>
      <c r="D110" s="171">
        <f t="shared" ref="D110:E111" si="25">D111</f>
        <v>1350</v>
      </c>
      <c r="E110" s="171">
        <f t="shared" si="25"/>
        <v>31695</v>
      </c>
    </row>
    <row r="111" spans="1:5" s="5" customFormat="1" ht="15.75" x14ac:dyDescent="0.25">
      <c r="A111" s="15" t="s">
        <v>24</v>
      </c>
      <c r="B111" s="96" t="s">
        <v>262</v>
      </c>
      <c r="C111" s="86" t="s">
        <v>25</v>
      </c>
      <c r="D111" s="171">
        <f t="shared" si="25"/>
        <v>1350</v>
      </c>
      <c r="E111" s="171">
        <f t="shared" si="25"/>
        <v>31695</v>
      </c>
    </row>
    <row r="112" spans="1:5" s="5" customFormat="1" ht="15.75" x14ac:dyDescent="0.25">
      <c r="A112" s="15" t="s">
        <v>82</v>
      </c>
      <c r="B112" s="96" t="s">
        <v>262</v>
      </c>
      <c r="C112" s="86" t="s">
        <v>83</v>
      </c>
      <c r="D112" s="171">
        <f>0+1350</f>
        <v>1350</v>
      </c>
      <c r="E112" s="171">
        <f>30345+1350</f>
        <v>31695</v>
      </c>
    </row>
    <row r="113" spans="1:5" s="5" customFormat="1" ht="15.75" x14ac:dyDescent="0.25">
      <c r="A113" s="21" t="s">
        <v>112</v>
      </c>
      <c r="B113" s="83" t="s">
        <v>263</v>
      </c>
      <c r="C113" s="89"/>
      <c r="D113" s="176">
        <f t="shared" ref="D113:E115" si="26">D114</f>
        <v>70335</v>
      </c>
      <c r="E113" s="176">
        <f t="shared" si="26"/>
        <v>70335</v>
      </c>
    </row>
    <row r="114" spans="1:5" s="5" customFormat="1" ht="31.5" x14ac:dyDescent="0.25">
      <c r="A114" s="15" t="s">
        <v>18</v>
      </c>
      <c r="B114" s="96" t="s">
        <v>263</v>
      </c>
      <c r="C114" s="86" t="s">
        <v>20</v>
      </c>
      <c r="D114" s="172">
        <f t="shared" si="26"/>
        <v>70335</v>
      </c>
      <c r="E114" s="172">
        <f t="shared" si="26"/>
        <v>70335</v>
      </c>
    </row>
    <row r="115" spans="1:5" s="5" customFormat="1" ht="15.75" x14ac:dyDescent="0.25">
      <c r="A115" s="15" t="s">
        <v>24</v>
      </c>
      <c r="B115" s="96" t="s">
        <v>263</v>
      </c>
      <c r="C115" s="86" t="s">
        <v>25</v>
      </c>
      <c r="D115" s="172">
        <f t="shared" si="26"/>
        <v>70335</v>
      </c>
      <c r="E115" s="172">
        <f t="shared" si="26"/>
        <v>70335</v>
      </c>
    </row>
    <row r="116" spans="1:5" s="5" customFormat="1" ht="15.75" x14ac:dyDescent="0.25">
      <c r="A116" s="15" t="s">
        <v>82</v>
      </c>
      <c r="B116" s="96" t="s">
        <v>263</v>
      </c>
      <c r="C116" s="86" t="s">
        <v>83</v>
      </c>
      <c r="D116" s="172">
        <v>70335</v>
      </c>
      <c r="E116" s="172">
        <v>70335</v>
      </c>
    </row>
    <row r="117" spans="1:5" s="5" customFormat="1" ht="50.25" customHeight="1" x14ac:dyDescent="0.25">
      <c r="A117" s="20" t="s">
        <v>759</v>
      </c>
      <c r="B117" s="83" t="s">
        <v>758</v>
      </c>
      <c r="C117" s="89"/>
      <c r="D117" s="170">
        <f t="shared" ref="D117:E117" si="27">D118</f>
        <v>420</v>
      </c>
      <c r="E117" s="170">
        <f t="shared" si="27"/>
        <v>420</v>
      </c>
    </row>
    <row r="118" spans="1:5" s="5" customFormat="1" ht="33.75" customHeight="1" x14ac:dyDescent="0.2">
      <c r="A118" s="141" t="s">
        <v>516</v>
      </c>
      <c r="B118" s="96" t="s">
        <v>758</v>
      </c>
      <c r="C118" s="86" t="s">
        <v>15</v>
      </c>
      <c r="D118" s="172">
        <f t="shared" ref="D118:E119" si="28">D119</f>
        <v>420</v>
      </c>
      <c r="E118" s="172">
        <f t="shared" si="28"/>
        <v>420</v>
      </c>
    </row>
    <row r="119" spans="1:5" s="5" customFormat="1" ht="31.5" x14ac:dyDescent="0.25">
      <c r="A119" s="15" t="s">
        <v>17</v>
      </c>
      <c r="B119" s="96" t="s">
        <v>758</v>
      </c>
      <c r="C119" s="86" t="s">
        <v>16</v>
      </c>
      <c r="D119" s="172">
        <f t="shared" si="28"/>
        <v>420</v>
      </c>
      <c r="E119" s="172">
        <f t="shared" si="28"/>
        <v>420</v>
      </c>
    </row>
    <row r="120" spans="1:5" s="5" customFormat="1" ht="15.75" x14ac:dyDescent="0.25">
      <c r="A120" s="14" t="s">
        <v>743</v>
      </c>
      <c r="B120" s="96" t="s">
        <v>758</v>
      </c>
      <c r="C120" s="84" t="s">
        <v>77</v>
      </c>
      <c r="D120" s="172">
        <f>0+420</f>
        <v>420</v>
      </c>
      <c r="E120" s="172">
        <f>0+420</f>
        <v>420</v>
      </c>
    </row>
    <row r="121" spans="1:5" s="5" customFormat="1" ht="15.75" x14ac:dyDescent="0.25">
      <c r="A121" s="20" t="s">
        <v>113</v>
      </c>
      <c r="B121" s="83" t="s">
        <v>264</v>
      </c>
      <c r="C121" s="89"/>
      <c r="D121" s="176">
        <f>D122+D125+D127</f>
        <v>16490</v>
      </c>
      <c r="E121" s="176">
        <f>E122+E125+E127</f>
        <v>16490</v>
      </c>
    </row>
    <row r="122" spans="1:5" s="5" customFormat="1" ht="31.5" x14ac:dyDescent="0.2">
      <c r="A122" s="141" t="s">
        <v>516</v>
      </c>
      <c r="B122" s="96" t="s">
        <v>264</v>
      </c>
      <c r="C122" s="86" t="s">
        <v>15</v>
      </c>
      <c r="D122" s="172">
        <f t="shared" ref="D122:E123" si="29">D123</f>
        <v>660</v>
      </c>
      <c r="E122" s="172">
        <f t="shared" si="29"/>
        <v>660</v>
      </c>
    </row>
    <row r="123" spans="1:5" s="5" customFormat="1" ht="31.5" x14ac:dyDescent="0.25">
      <c r="A123" s="15" t="s">
        <v>17</v>
      </c>
      <c r="B123" s="96" t="s">
        <v>264</v>
      </c>
      <c r="C123" s="86" t="s">
        <v>16</v>
      </c>
      <c r="D123" s="172">
        <f t="shared" si="29"/>
        <v>660</v>
      </c>
      <c r="E123" s="172">
        <f t="shared" si="29"/>
        <v>660</v>
      </c>
    </row>
    <row r="124" spans="1:5" s="5" customFormat="1" ht="15.75" x14ac:dyDescent="0.25">
      <c r="A124" s="14" t="s">
        <v>743</v>
      </c>
      <c r="B124" s="96" t="s">
        <v>264</v>
      </c>
      <c r="C124" s="84" t="s">
        <v>77</v>
      </c>
      <c r="D124" s="172">
        <v>660</v>
      </c>
      <c r="E124" s="172">
        <v>660</v>
      </c>
    </row>
    <row r="125" spans="1:5" s="5" customFormat="1" ht="15.75" x14ac:dyDescent="0.25">
      <c r="A125" s="157" t="s">
        <v>22</v>
      </c>
      <c r="B125" s="96" t="s">
        <v>264</v>
      </c>
      <c r="C125" s="84" t="s">
        <v>23</v>
      </c>
      <c r="D125" s="172">
        <f>D126</f>
        <v>830</v>
      </c>
      <c r="E125" s="172">
        <f>E126</f>
        <v>830</v>
      </c>
    </row>
    <row r="126" spans="1:5" s="5" customFormat="1" ht="15.75" x14ac:dyDescent="0.25">
      <c r="A126" s="14" t="s">
        <v>537</v>
      </c>
      <c r="B126" s="96" t="s">
        <v>264</v>
      </c>
      <c r="C126" s="84" t="s">
        <v>536</v>
      </c>
      <c r="D126" s="172">
        <f>650+180</f>
        <v>830</v>
      </c>
      <c r="E126" s="172">
        <f>650+180</f>
        <v>830</v>
      </c>
    </row>
    <row r="127" spans="1:5" s="5" customFormat="1" ht="31.5" x14ac:dyDescent="0.25">
      <c r="A127" s="15" t="s">
        <v>18</v>
      </c>
      <c r="B127" s="96" t="s">
        <v>264</v>
      </c>
      <c r="C127" s="86" t="s">
        <v>20</v>
      </c>
      <c r="D127" s="172">
        <f t="shared" ref="D127:E128" si="30">D128</f>
        <v>15000</v>
      </c>
      <c r="E127" s="172">
        <f t="shared" si="30"/>
        <v>15000</v>
      </c>
    </row>
    <row r="128" spans="1:5" s="5" customFormat="1" ht="15.75" x14ac:dyDescent="0.25">
      <c r="A128" s="15" t="s">
        <v>24</v>
      </c>
      <c r="B128" s="96" t="s">
        <v>264</v>
      </c>
      <c r="C128" s="86" t="s">
        <v>25</v>
      </c>
      <c r="D128" s="172">
        <f t="shared" si="30"/>
        <v>15000</v>
      </c>
      <c r="E128" s="172">
        <f t="shared" si="30"/>
        <v>15000</v>
      </c>
    </row>
    <row r="129" spans="1:5" s="5" customFormat="1" ht="15.75" x14ac:dyDescent="0.25">
      <c r="A129" s="15" t="s">
        <v>82</v>
      </c>
      <c r="B129" s="96" t="s">
        <v>264</v>
      </c>
      <c r="C129" s="86" t="s">
        <v>83</v>
      </c>
      <c r="D129" s="172">
        <f>16350-1350</f>
        <v>15000</v>
      </c>
      <c r="E129" s="172">
        <f>16350-1350</f>
        <v>15000</v>
      </c>
    </row>
    <row r="130" spans="1:5" s="5" customFormat="1" ht="31.5" x14ac:dyDescent="0.25">
      <c r="A130" s="20" t="s">
        <v>141</v>
      </c>
      <c r="B130" s="83" t="s">
        <v>573</v>
      </c>
      <c r="C130" s="89"/>
      <c r="D130" s="176">
        <f>D131+D135+D139+D143+D147</f>
        <v>464890.94</v>
      </c>
      <c r="E130" s="176">
        <f>E131+E135+E139+E143+E147</f>
        <v>685268.97</v>
      </c>
    </row>
    <row r="131" spans="1:5" s="5" customFormat="1" ht="46.5" customHeight="1" x14ac:dyDescent="0.2">
      <c r="A131" s="153" t="s">
        <v>780</v>
      </c>
      <c r="B131" s="85" t="s">
        <v>265</v>
      </c>
      <c r="C131" s="89"/>
      <c r="D131" s="176">
        <f t="shared" ref="D131:E133" si="31">D132</f>
        <v>20000</v>
      </c>
      <c r="E131" s="176">
        <f t="shared" si="31"/>
        <v>280000</v>
      </c>
    </row>
    <row r="132" spans="1:5" s="5" customFormat="1" ht="31.5" x14ac:dyDescent="0.25">
      <c r="A132" s="23" t="s">
        <v>346</v>
      </c>
      <c r="B132" s="96" t="s">
        <v>265</v>
      </c>
      <c r="C132" s="86" t="s">
        <v>36</v>
      </c>
      <c r="D132" s="172">
        <f t="shared" si="31"/>
        <v>20000</v>
      </c>
      <c r="E132" s="172">
        <f t="shared" si="31"/>
        <v>280000</v>
      </c>
    </row>
    <row r="133" spans="1:5" s="5" customFormat="1" ht="15.75" x14ac:dyDescent="0.25">
      <c r="A133" s="18" t="s">
        <v>35</v>
      </c>
      <c r="B133" s="96" t="s">
        <v>265</v>
      </c>
      <c r="C133" s="86">
        <v>410</v>
      </c>
      <c r="D133" s="172">
        <f t="shared" si="31"/>
        <v>20000</v>
      </c>
      <c r="E133" s="172">
        <f t="shared" si="31"/>
        <v>280000</v>
      </c>
    </row>
    <row r="134" spans="1:5" s="5" customFormat="1" ht="31.5" x14ac:dyDescent="0.25">
      <c r="A134" s="18" t="s">
        <v>95</v>
      </c>
      <c r="B134" s="96" t="s">
        <v>265</v>
      </c>
      <c r="C134" s="86" t="s">
        <v>96</v>
      </c>
      <c r="D134" s="172">
        <f>200000-200000+20000</f>
        <v>20000</v>
      </c>
      <c r="E134" s="172">
        <v>280000</v>
      </c>
    </row>
    <row r="135" spans="1:5" s="5" customFormat="1" ht="53.25" customHeight="1" x14ac:dyDescent="0.25">
      <c r="A135" s="24" t="s">
        <v>703</v>
      </c>
      <c r="B135" s="85" t="s">
        <v>574</v>
      </c>
      <c r="C135" s="89"/>
      <c r="D135" s="176">
        <f t="shared" ref="D135:E137" si="32">D136</f>
        <v>100057.5</v>
      </c>
      <c r="E135" s="176">
        <f t="shared" si="32"/>
        <v>166106.99</v>
      </c>
    </row>
    <row r="136" spans="1:5" s="5" customFormat="1" ht="31.5" x14ac:dyDescent="0.25">
      <c r="A136" s="23" t="s">
        <v>346</v>
      </c>
      <c r="B136" s="96" t="s">
        <v>574</v>
      </c>
      <c r="C136" s="86" t="s">
        <v>36</v>
      </c>
      <c r="D136" s="172">
        <f t="shared" si="32"/>
        <v>100057.5</v>
      </c>
      <c r="E136" s="172">
        <f t="shared" si="32"/>
        <v>166106.99</v>
      </c>
    </row>
    <row r="137" spans="1:5" s="5" customFormat="1" ht="15.75" x14ac:dyDescent="0.25">
      <c r="A137" s="18" t="s">
        <v>35</v>
      </c>
      <c r="B137" s="96" t="s">
        <v>574</v>
      </c>
      <c r="C137" s="86">
        <v>410</v>
      </c>
      <c r="D137" s="172">
        <f t="shared" si="32"/>
        <v>100057.5</v>
      </c>
      <c r="E137" s="172">
        <f t="shared" si="32"/>
        <v>166106.99</v>
      </c>
    </row>
    <row r="138" spans="1:5" s="5" customFormat="1" ht="31.5" x14ac:dyDescent="0.25">
      <c r="A138" s="18" t="s">
        <v>95</v>
      </c>
      <c r="B138" s="96" t="s">
        <v>574</v>
      </c>
      <c r="C138" s="86" t="s">
        <v>96</v>
      </c>
      <c r="D138" s="172">
        <f>122920+200000-231945.5+9083</f>
        <v>100057.5</v>
      </c>
      <c r="E138" s="172">
        <f>0+128610.99+37496</f>
        <v>166106.99</v>
      </c>
    </row>
    <row r="139" spans="1:5" s="5" customFormat="1" ht="51.75" customHeight="1" x14ac:dyDescent="0.2">
      <c r="A139" s="22" t="s">
        <v>704</v>
      </c>
      <c r="B139" s="85" t="s">
        <v>575</v>
      </c>
      <c r="C139" s="89"/>
      <c r="D139" s="176">
        <f t="shared" ref="D139:E141" si="33">D140</f>
        <v>39833.440000000002</v>
      </c>
      <c r="E139" s="176">
        <f t="shared" si="33"/>
        <v>39161.979999999996</v>
      </c>
    </row>
    <row r="140" spans="1:5" s="5" customFormat="1" ht="31.5" x14ac:dyDescent="0.25">
      <c r="A140" s="23" t="s">
        <v>346</v>
      </c>
      <c r="B140" s="96" t="s">
        <v>575</v>
      </c>
      <c r="C140" s="86" t="s">
        <v>36</v>
      </c>
      <c r="D140" s="172">
        <f t="shared" si="33"/>
        <v>39833.440000000002</v>
      </c>
      <c r="E140" s="172">
        <f t="shared" si="33"/>
        <v>39161.979999999996</v>
      </c>
    </row>
    <row r="141" spans="1:5" s="5" customFormat="1" ht="15.75" x14ac:dyDescent="0.25">
      <c r="A141" s="18" t="s">
        <v>35</v>
      </c>
      <c r="B141" s="96" t="s">
        <v>575</v>
      </c>
      <c r="C141" s="86">
        <v>410</v>
      </c>
      <c r="D141" s="172">
        <f t="shared" si="33"/>
        <v>39833.440000000002</v>
      </c>
      <c r="E141" s="172">
        <f t="shared" si="33"/>
        <v>39161.979999999996</v>
      </c>
    </row>
    <row r="142" spans="1:5" s="5" customFormat="1" ht="31.5" x14ac:dyDescent="0.25">
      <c r="A142" s="18" t="s">
        <v>95</v>
      </c>
      <c r="B142" s="96" t="s">
        <v>575</v>
      </c>
      <c r="C142" s="86" t="s">
        <v>96</v>
      </c>
      <c r="D142" s="172">
        <f>20264.16+6703.28+10680+2186</f>
        <v>39833.440000000002</v>
      </c>
      <c r="E142" s="172">
        <f>44512.25-5350.27</f>
        <v>39161.979999999996</v>
      </c>
    </row>
    <row r="143" spans="1:5" s="5" customFormat="1" ht="67.5" customHeight="1" x14ac:dyDescent="0.25">
      <c r="A143" s="24" t="s">
        <v>735</v>
      </c>
      <c r="B143" s="85" t="s">
        <v>576</v>
      </c>
      <c r="C143" s="89"/>
      <c r="D143" s="176">
        <f t="shared" ref="D143:E145" si="34">D144</f>
        <v>15000</v>
      </c>
      <c r="E143" s="176">
        <f t="shared" si="34"/>
        <v>0</v>
      </c>
    </row>
    <row r="144" spans="1:5" s="5" customFormat="1" ht="31.5" x14ac:dyDescent="0.25">
      <c r="A144" s="23" t="s">
        <v>346</v>
      </c>
      <c r="B144" s="96" t="s">
        <v>576</v>
      </c>
      <c r="C144" s="86" t="s">
        <v>36</v>
      </c>
      <c r="D144" s="172">
        <f t="shared" si="34"/>
        <v>15000</v>
      </c>
      <c r="E144" s="172">
        <f t="shared" si="34"/>
        <v>0</v>
      </c>
    </row>
    <row r="145" spans="1:5" s="5" customFormat="1" ht="15.75" x14ac:dyDescent="0.25">
      <c r="A145" s="18" t="s">
        <v>35</v>
      </c>
      <c r="B145" s="96" t="s">
        <v>576</v>
      </c>
      <c r="C145" s="86">
        <v>410</v>
      </c>
      <c r="D145" s="172">
        <f t="shared" si="34"/>
        <v>15000</v>
      </c>
      <c r="E145" s="172">
        <f t="shared" si="34"/>
        <v>0</v>
      </c>
    </row>
    <row r="146" spans="1:5" s="5" customFormat="1" ht="31.5" x14ac:dyDescent="0.25">
      <c r="A146" s="18" t="s">
        <v>95</v>
      </c>
      <c r="B146" s="96" t="s">
        <v>576</v>
      </c>
      <c r="C146" s="86" t="s">
        <v>96</v>
      </c>
      <c r="D146" s="172">
        <f>0+15000</f>
        <v>15000</v>
      </c>
      <c r="E146" s="172">
        <v>0</v>
      </c>
    </row>
    <row r="147" spans="1:5" s="5" customFormat="1" ht="42" customHeight="1" x14ac:dyDescent="0.2">
      <c r="A147" s="25" t="s">
        <v>705</v>
      </c>
      <c r="B147" s="85" t="s">
        <v>577</v>
      </c>
      <c r="C147" s="89"/>
      <c r="D147" s="176">
        <f t="shared" ref="D147:E149" si="35">D148</f>
        <v>290000</v>
      </c>
      <c r="E147" s="176">
        <f t="shared" si="35"/>
        <v>200000</v>
      </c>
    </row>
    <row r="148" spans="1:5" s="5" customFormat="1" ht="31.5" x14ac:dyDescent="0.25">
      <c r="A148" s="23" t="s">
        <v>346</v>
      </c>
      <c r="B148" s="96" t="s">
        <v>577</v>
      </c>
      <c r="C148" s="86" t="s">
        <v>36</v>
      </c>
      <c r="D148" s="172">
        <f t="shared" si="35"/>
        <v>290000</v>
      </c>
      <c r="E148" s="172">
        <f t="shared" si="35"/>
        <v>200000</v>
      </c>
    </row>
    <row r="149" spans="1:5" s="5" customFormat="1" ht="15.75" x14ac:dyDescent="0.25">
      <c r="A149" s="18" t="s">
        <v>35</v>
      </c>
      <c r="B149" s="96" t="s">
        <v>577</v>
      </c>
      <c r="C149" s="86">
        <v>410</v>
      </c>
      <c r="D149" s="172">
        <f t="shared" si="35"/>
        <v>290000</v>
      </c>
      <c r="E149" s="172">
        <f t="shared" si="35"/>
        <v>200000</v>
      </c>
    </row>
    <row r="150" spans="1:5" s="5" customFormat="1" ht="31.5" x14ac:dyDescent="0.25">
      <c r="A150" s="18" t="s">
        <v>95</v>
      </c>
      <c r="B150" s="96" t="s">
        <v>577</v>
      </c>
      <c r="C150" s="86" t="s">
        <v>96</v>
      </c>
      <c r="D150" s="172">
        <f>270000+20000</f>
        <v>290000</v>
      </c>
      <c r="E150" s="172">
        <v>200000</v>
      </c>
    </row>
    <row r="151" spans="1:5" s="5" customFormat="1" ht="47.25" x14ac:dyDescent="0.25">
      <c r="A151" s="20" t="s">
        <v>823</v>
      </c>
      <c r="B151" s="83" t="s">
        <v>757</v>
      </c>
      <c r="C151" s="89"/>
      <c r="D151" s="170">
        <f t="shared" ref="D151:E151" si="36">D152+D157</f>
        <v>7428</v>
      </c>
      <c r="E151" s="170">
        <f t="shared" si="36"/>
        <v>7428</v>
      </c>
    </row>
    <row r="152" spans="1:5" s="160" customFormat="1" ht="47.25" x14ac:dyDescent="0.25">
      <c r="A152" s="15" t="s">
        <v>29</v>
      </c>
      <c r="B152" s="93" t="s">
        <v>757</v>
      </c>
      <c r="C152" s="84" t="s">
        <v>30</v>
      </c>
      <c r="D152" s="171">
        <f t="shared" ref="D152:E152" si="37">D153</f>
        <v>7383</v>
      </c>
      <c r="E152" s="171">
        <f t="shared" si="37"/>
        <v>7383</v>
      </c>
    </row>
    <row r="153" spans="1:5" s="160" customFormat="1" ht="15.75" x14ac:dyDescent="0.25">
      <c r="A153" s="15" t="s">
        <v>8</v>
      </c>
      <c r="B153" s="93" t="s">
        <v>757</v>
      </c>
      <c r="C153" s="84" t="s">
        <v>64</v>
      </c>
      <c r="D153" s="171">
        <f>D154+D155+D156</f>
        <v>7383</v>
      </c>
      <c r="E153" s="171">
        <f>E154+E155+E156</f>
        <v>7383</v>
      </c>
    </row>
    <row r="154" spans="1:5" s="160" customFormat="1" ht="15.75" x14ac:dyDescent="0.2">
      <c r="A154" s="31" t="s">
        <v>288</v>
      </c>
      <c r="B154" s="93" t="s">
        <v>757</v>
      </c>
      <c r="C154" s="84" t="s">
        <v>74</v>
      </c>
      <c r="D154" s="172">
        <v>4379</v>
      </c>
      <c r="E154" s="172">
        <v>4379</v>
      </c>
    </row>
    <row r="155" spans="1:5" s="160" customFormat="1" ht="31.5" x14ac:dyDescent="0.2">
      <c r="A155" s="31" t="s">
        <v>75</v>
      </c>
      <c r="B155" s="93" t="s">
        <v>757</v>
      </c>
      <c r="C155" s="84" t="s">
        <v>76</v>
      </c>
      <c r="D155" s="172">
        <v>1321</v>
      </c>
      <c r="E155" s="172">
        <v>1321</v>
      </c>
    </row>
    <row r="156" spans="1:5" s="160" customFormat="1" ht="47.25" x14ac:dyDescent="0.25">
      <c r="A156" s="157" t="s">
        <v>157</v>
      </c>
      <c r="B156" s="93" t="s">
        <v>757</v>
      </c>
      <c r="C156" s="84" t="s">
        <v>156</v>
      </c>
      <c r="D156" s="172">
        <v>1683</v>
      </c>
      <c r="E156" s="172">
        <v>1683</v>
      </c>
    </row>
    <row r="157" spans="1:5" s="160" customFormat="1" ht="31.5" x14ac:dyDescent="0.2">
      <c r="A157" s="141" t="s">
        <v>516</v>
      </c>
      <c r="B157" s="93" t="s">
        <v>757</v>
      </c>
      <c r="C157" s="86" t="s">
        <v>15</v>
      </c>
      <c r="D157" s="172">
        <f t="shared" ref="D157:E158" si="38">D158</f>
        <v>45</v>
      </c>
      <c r="E157" s="172">
        <f t="shared" si="38"/>
        <v>45</v>
      </c>
    </row>
    <row r="158" spans="1:5" s="160" customFormat="1" ht="31.5" x14ac:dyDescent="0.25">
      <c r="A158" s="15" t="s">
        <v>17</v>
      </c>
      <c r="B158" s="93" t="s">
        <v>757</v>
      </c>
      <c r="C158" s="86" t="s">
        <v>16</v>
      </c>
      <c r="D158" s="172">
        <f t="shared" si="38"/>
        <v>45</v>
      </c>
      <c r="E158" s="172">
        <f t="shared" si="38"/>
        <v>45</v>
      </c>
    </row>
    <row r="159" spans="1:5" s="160" customFormat="1" ht="15.75" x14ac:dyDescent="0.25">
      <c r="A159" s="14" t="s">
        <v>743</v>
      </c>
      <c r="B159" s="93" t="s">
        <v>757</v>
      </c>
      <c r="C159" s="84" t="s">
        <v>77</v>
      </c>
      <c r="D159" s="172">
        <v>45</v>
      </c>
      <c r="E159" s="172">
        <v>45</v>
      </c>
    </row>
    <row r="160" spans="1:5" s="5" customFormat="1" ht="141.75" x14ac:dyDescent="0.25">
      <c r="A160" s="17" t="s">
        <v>824</v>
      </c>
      <c r="B160" s="83" t="s">
        <v>266</v>
      </c>
      <c r="C160" s="89"/>
      <c r="D160" s="176">
        <f>D161</f>
        <v>1600392</v>
      </c>
      <c r="E160" s="176">
        <f>E161</f>
        <v>1600392</v>
      </c>
    </row>
    <row r="161" spans="1:5" s="5" customFormat="1" ht="31.5" x14ac:dyDescent="0.25">
      <c r="A161" s="15" t="s">
        <v>18</v>
      </c>
      <c r="B161" s="85" t="s">
        <v>266</v>
      </c>
      <c r="C161" s="86" t="s">
        <v>20</v>
      </c>
      <c r="D161" s="173">
        <f>D163</f>
        <v>1600392</v>
      </c>
      <c r="E161" s="173">
        <f>E163</f>
        <v>1600392</v>
      </c>
    </row>
    <row r="162" spans="1:5" s="5" customFormat="1" ht="15.75" x14ac:dyDescent="0.25">
      <c r="A162" s="15" t="s">
        <v>24</v>
      </c>
      <c r="B162" s="85" t="s">
        <v>266</v>
      </c>
      <c r="C162" s="86" t="s">
        <v>25</v>
      </c>
      <c r="D162" s="173">
        <f>D163</f>
        <v>1600392</v>
      </c>
      <c r="E162" s="173">
        <f>E163</f>
        <v>1600392</v>
      </c>
    </row>
    <row r="163" spans="1:5" s="5" customFormat="1" ht="47.25" x14ac:dyDescent="0.25">
      <c r="A163" s="12" t="s">
        <v>99</v>
      </c>
      <c r="B163" s="85" t="s">
        <v>266</v>
      </c>
      <c r="C163" s="84" t="s">
        <v>100</v>
      </c>
      <c r="D163" s="171">
        <f t="shared" ref="D163:E163" si="39">1432011+168381</f>
        <v>1600392</v>
      </c>
      <c r="E163" s="171">
        <f t="shared" si="39"/>
        <v>1600392</v>
      </c>
    </row>
    <row r="164" spans="1:5" s="5" customFormat="1" ht="141.75" x14ac:dyDescent="0.25">
      <c r="A164" s="17" t="s">
        <v>825</v>
      </c>
      <c r="B164" s="83" t="s">
        <v>267</v>
      </c>
      <c r="C164" s="89"/>
      <c r="D164" s="176">
        <f t="shared" ref="D164:E166" si="40">D165</f>
        <v>201016</v>
      </c>
      <c r="E164" s="176">
        <f t="shared" si="40"/>
        <v>201016</v>
      </c>
    </row>
    <row r="165" spans="1:5" s="5" customFormat="1" ht="31.5" x14ac:dyDescent="0.25">
      <c r="A165" s="15" t="s">
        <v>18</v>
      </c>
      <c r="B165" s="85" t="s">
        <v>267</v>
      </c>
      <c r="C165" s="97">
        <v>600</v>
      </c>
      <c r="D165" s="173">
        <f t="shared" si="40"/>
        <v>201016</v>
      </c>
      <c r="E165" s="173">
        <f t="shared" si="40"/>
        <v>201016</v>
      </c>
    </row>
    <row r="166" spans="1:5" s="5" customFormat="1" ht="31.5" x14ac:dyDescent="0.25">
      <c r="A166" s="18" t="s">
        <v>27</v>
      </c>
      <c r="B166" s="85" t="s">
        <v>267</v>
      </c>
      <c r="C166" s="97">
        <v>630</v>
      </c>
      <c r="D166" s="173">
        <f t="shared" si="40"/>
        <v>201016</v>
      </c>
      <c r="E166" s="173">
        <f t="shared" si="40"/>
        <v>201016</v>
      </c>
    </row>
    <row r="167" spans="1:5" s="5" customFormat="1" ht="34.5" customHeight="1" x14ac:dyDescent="0.25">
      <c r="A167" s="12" t="s">
        <v>842</v>
      </c>
      <c r="B167" s="85" t="s">
        <v>267</v>
      </c>
      <c r="C167" s="97">
        <v>631</v>
      </c>
      <c r="D167" s="161">
        <f t="shared" ref="D167:E167" si="41">166380+34636</f>
        <v>201016</v>
      </c>
      <c r="E167" s="161">
        <f t="shared" si="41"/>
        <v>201016</v>
      </c>
    </row>
    <row r="168" spans="1:5" s="5" customFormat="1" ht="94.5" x14ac:dyDescent="0.25">
      <c r="A168" s="17" t="s">
        <v>826</v>
      </c>
      <c r="B168" s="83" t="s">
        <v>268</v>
      </c>
      <c r="C168" s="89"/>
      <c r="D168" s="176">
        <f>D169</f>
        <v>127095</v>
      </c>
      <c r="E168" s="176">
        <f>E169</f>
        <v>127095</v>
      </c>
    </row>
    <row r="169" spans="1:5" s="5" customFormat="1" ht="31.5" x14ac:dyDescent="0.25">
      <c r="A169" s="15" t="s">
        <v>18</v>
      </c>
      <c r="B169" s="96" t="s">
        <v>268</v>
      </c>
      <c r="C169" s="86" t="s">
        <v>20</v>
      </c>
      <c r="D169" s="172">
        <f>D170+D172</f>
        <v>127095</v>
      </c>
      <c r="E169" s="172">
        <f>E170+E172</f>
        <v>127095</v>
      </c>
    </row>
    <row r="170" spans="1:5" s="5" customFormat="1" ht="15.75" x14ac:dyDescent="0.25">
      <c r="A170" s="15" t="s">
        <v>24</v>
      </c>
      <c r="B170" s="96" t="s">
        <v>268</v>
      </c>
      <c r="C170" s="86" t="s">
        <v>25</v>
      </c>
      <c r="D170" s="172">
        <f>D171</f>
        <v>118780</v>
      </c>
      <c r="E170" s="172">
        <f>E171</f>
        <v>118780</v>
      </c>
    </row>
    <row r="171" spans="1:5" s="5" customFormat="1" ht="15.75" x14ac:dyDescent="0.25">
      <c r="A171" s="15" t="s">
        <v>82</v>
      </c>
      <c r="B171" s="96" t="s">
        <v>268</v>
      </c>
      <c r="C171" s="86" t="s">
        <v>83</v>
      </c>
      <c r="D171" s="171">
        <f t="shared" ref="D171:E171" si="42">103638+15142</f>
        <v>118780</v>
      </c>
      <c r="E171" s="171">
        <f t="shared" si="42"/>
        <v>118780</v>
      </c>
    </row>
    <row r="172" spans="1:5" s="5" customFormat="1" ht="31.5" x14ac:dyDescent="0.25">
      <c r="A172" s="18" t="s">
        <v>27</v>
      </c>
      <c r="B172" s="96" t="s">
        <v>268</v>
      </c>
      <c r="C172" s="86" t="s">
        <v>0</v>
      </c>
      <c r="D172" s="172">
        <f>D173</f>
        <v>8315</v>
      </c>
      <c r="E172" s="172">
        <f>E173</f>
        <v>8315</v>
      </c>
    </row>
    <row r="173" spans="1:5" s="5" customFormat="1" ht="49.5" customHeight="1" x14ac:dyDescent="0.25">
      <c r="A173" s="12" t="s">
        <v>842</v>
      </c>
      <c r="B173" s="96" t="s">
        <v>268</v>
      </c>
      <c r="C173" s="97">
        <v>631</v>
      </c>
      <c r="D173" s="171">
        <f t="shared" ref="D173:E173" si="43">7000+1315</f>
        <v>8315</v>
      </c>
      <c r="E173" s="171">
        <f t="shared" si="43"/>
        <v>8315</v>
      </c>
    </row>
    <row r="174" spans="1:5" s="5" customFormat="1" ht="71.25" customHeight="1" x14ac:dyDescent="0.25">
      <c r="A174" s="17" t="s">
        <v>827</v>
      </c>
      <c r="B174" s="83" t="s">
        <v>353</v>
      </c>
      <c r="C174" s="89"/>
      <c r="D174" s="176">
        <f t="shared" ref="D174:E180" si="44">D175</f>
        <v>38</v>
      </c>
      <c r="E174" s="176">
        <f t="shared" si="44"/>
        <v>38</v>
      </c>
    </row>
    <row r="175" spans="1:5" s="5" customFormat="1" ht="15.75" x14ac:dyDescent="0.25">
      <c r="A175" s="15" t="s">
        <v>22</v>
      </c>
      <c r="B175" s="85" t="s">
        <v>353</v>
      </c>
      <c r="C175" s="86" t="s">
        <v>23</v>
      </c>
      <c r="D175" s="173">
        <f t="shared" si="44"/>
        <v>38</v>
      </c>
      <c r="E175" s="173">
        <f t="shared" si="44"/>
        <v>38</v>
      </c>
    </row>
    <row r="176" spans="1:5" s="5" customFormat="1" ht="31.5" x14ac:dyDescent="0.25">
      <c r="A176" s="15" t="s">
        <v>123</v>
      </c>
      <c r="B176" s="85" t="s">
        <v>353</v>
      </c>
      <c r="C176" s="86" t="s">
        <v>143</v>
      </c>
      <c r="D176" s="173">
        <f t="shared" si="44"/>
        <v>38</v>
      </c>
      <c r="E176" s="173">
        <f t="shared" si="44"/>
        <v>38</v>
      </c>
    </row>
    <row r="177" spans="1:5" s="5" customFormat="1" ht="31.5" x14ac:dyDescent="0.25">
      <c r="A177" s="15" t="s">
        <v>132</v>
      </c>
      <c r="B177" s="85" t="s">
        <v>353</v>
      </c>
      <c r="C177" s="86" t="s">
        <v>144</v>
      </c>
      <c r="D177" s="171">
        <f t="shared" ref="D177:E177" si="45">1731-1693</f>
        <v>38</v>
      </c>
      <c r="E177" s="171">
        <f t="shared" si="45"/>
        <v>38</v>
      </c>
    </row>
    <row r="178" spans="1:5" s="5" customFormat="1" ht="51.75" customHeight="1" x14ac:dyDescent="0.25">
      <c r="A178" s="19" t="s">
        <v>828</v>
      </c>
      <c r="B178" s="83" t="s">
        <v>760</v>
      </c>
      <c r="C178" s="89"/>
      <c r="D178" s="176">
        <f t="shared" si="44"/>
        <v>1680</v>
      </c>
      <c r="E178" s="176">
        <f t="shared" si="44"/>
        <v>1680</v>
      </c>
    </row>
    <row r="179" spans="1:5" s="5" customFormat="1" ht="19.5" customHeight="1" x14ac:dyDescent="0.2">
      <c r="A179" s="141" t="s">
        <v>516</v>
      </c>
      <c r="B179" s="85" t="s">
        <v>760</v>
      </c>
      <c r="C179" s="93" t="s">
        <v>15</v>
      </c>
      <c r="D179" s="161">
        <f t="shared" si="44"/>
        <v>1680</v>
      </c>
      <c r="E179" s="161">
        <f t="shared" si="44"/>
        <v>1680</v>
      </c>
    </row>
    <row r="180" spans="1:5" s="5" customFormat="1" ht="31.5" x14ac:dyDescent="0.25">
      <c r="A180" s="157" t="s">
        <v>17</v>
      </c>
      <c r="B180" s="85" t="s">
        <v>760</v>
      </c>
      <c r="C180" s="93" t="s">
        <v>16</v>
      </c>
      <c r="D180" s="161">
        <f t="shared" si="44"/>
        <v>1680</v>
      </c>
      <c r="E180" s="161">
        <f t="shared" si="44"/>
        <v>1680</v>
      </c>
    </row>
    <row r="181" spans="1:5" s="5" customFormat="1" ht="15.75" x14ac:dyDescent="0.25">
      <c r="A181" s="157" t="s">
        <v>743</v>
      </c>
      <c r="B181" s="85" t="s">
        <v>760</v>
      </c>
      <c r="C181" s="93" t="s">
        <v>77</v>
      </c>
      <c r="D181" s="171">
        <f>0+1680</f>
        <v>1680</v>
      </c>
      <c r="E181" s="171">
        <f>0+1680</f>
        <v>1680</v>
      </c>
    </row>
    <row r="182" spans="1:5" s="5" customFormat="1" ht="47.25" x14ac:dyDescent="0.25">
      <c r="A182" s="7" t="s">
        <v>829</v>
      </c>
      <c r="B182" s="94" t="s">
        <v>581</v>
      </c>
      <c r="C182" s="98"/>
      <c r="D182" s="176">
        <f>D183+D188+D191</f>
        <v>2249</v>
      </c>
      <c r="E182" s="176">
        <f>E183+E188+E191</f>
        <v>2249</v>
      </c>
    </row>
    <row r="183" spans="1:5" s="5" customFormat="1" ht="47.25" x14ac:dyDescent="0.25">
      <c r="A183" s="157" t="s">
        <v>29</v>
      </c>
      <c r="B183" s="93" t="s">
        <v>581</v>
      </c>
      <c r="C183" s="93" t="s">
        <v>30</v>
      </c>
      <c r="D183" s="172">
        <f>D184</f>
        <v>911</v>
      </c>
      <c r="E183" s="172">
        <f>E184</f>
        <v>911</v>
      </c>
    </row>
    <row r="184" spans="1:5" s="5" customFormat="1" ht="15.75" x14ac:dyDescent="0.25">
      <c r="A184" s="157" t="s">
        <v>32</v>
      </c>
      <c r="B184" s="93" t="s">
        <v>581</v>
      </c>
      <c r="C184" s="93" t="s">
        <v>31</v>
      </c>
      <c r="D184" s="172">
        <f>SUM(D185:D187)</f>
        <v>911</v>
      </c>
      <c r="E184" s="172">
        <f>SUM(E185:E187)</f>
        <v>911</v>
      </c>
    </row>
    <row r="185" spans="1:5" s="5" customFormat="1" ht="15.75" x14ac:dyDescent="0.25">
      <c r="A185" s="157" t="s">
        <v>256</v>
      </c>
      <c r="B185" s="93" t="s">
        <v>581</v>
      </c>
      <c r="C185" s="93" t="s">
        <v>87</v>
      </c>
      <c r="D185" s="172">
        <v>520</v>
      </c>
      <c r="E185" s="172">
        <v>520</v>
      </c>
    </row>
    <row r="186" spans="1:5" s="5" customFormat="1" ht="31.5" x14ac:dyDescent="0.25">
      <c r="A186" s="157" t="s">
        <v>89</v>
      </c>
      <c r="B186" s="93" t="s">
        <v>581</v>
      </c>
      <c r="C186" s="93" t="s">
        <v>88</v>
      </c>
      <c r="D186" s="172">
        <v>180</v>
      </c>
      <c r="E186" s="172">
        <v>180</v>
      </c>
    </row>
    <row r="187" spans="1:5" s="5" customFormat="1" ht="31.5" x14ac:dyDescent="0.25">
      <c r="A187" s="157" t="s">
        <v>154</v>
      </c>
      <c r="B187" s="93" t="s">
        <v>581</v>
      </c>
      <c r="C187" s="93" t="s">
        <v>153</v>
      </c>
      <c r="D187" s="172">
        <v>211</v>
      </c>
      <c r="E187" s="172">
        <v>211</v>
      </c>
    </row>
    <row r="188" spans="1:5" s="5" customFormat="1" ht="31.5" x14ac:dyDescent="0.2">
      <c r="A188" s="141" t="s">
        <v>516</v>
      </c>
      <c r="B188" s="93" t="s">
        <v>581</v>
      </c>
      <c r="C188" s="93" t="s">
        <v>15</v>
      </c>
      <c r="D188" s="172">
        <f t="shared" ref="D188:E189" si="46">D189</f>
        <v>1322</v>
      </c>
      <c r="E188" s="172">
        <f t="shared" si="46"/>
        <v>1322</v>
      </c>
    </row>
    <row r="189" spans="1:5" s="5" customFormat="1" ht="31.5" x14ac:dyDescent="0.25">
      <c r="A189" s="157" t="s">
        <v>17</v>
      </c>
      <c r="B189" s="93" t="s">
        <v>581</v>
      </c>
      <c r="C189" s="93" t="s">
        <v>16</v>
      </c>
      <c r="D189" s="172">
        <f t="shared" si="46"/>
        <v>1322</v>
      </c>
      <c r="E189" s="172">
        <f t="shared" si="46"/>
        <v>1322</v>
      </c>
    </row>
    <row r="190" spans="1:5" s="5" customFormat="1" ht="15.75" x14ac:dyDescent="0.25">
      <c r="A190" s="157" t="s">
        <v>743</v>
      </c>
      <c r="B190" s="93" t="s">
        <v>581</v>
      </c>
      <c r="C190" s="93" t="s">
        <v>77</v>
      </c>
      <c r="D190" s="171">
        <f t="shared" ref="D190:E190" si="47">1203+119</f>
        <v>1322</v>
      </c>
      <c r="E190" s="171">
        <f t="shared" si="47"/>
        <v>1322</v>
      </c>
    </row>
    <row r="191" spans="1:5" s="5" customFormat="1" ht="15.75" x14ac:dyDescent="0.25">
      <c r="A191" s="14" t="s">
        <v>13</v>
      </c>
      <c r="B191" s="93" t="s">
        <v>581</v>
      </c>
      <c r="C191" s="93" t="s">
        <v>14</v>
      </c>
      <c r="D191" s="172">
        <f t="shared" ref="D191:E192" si="48">D192</f>
        <v>16</v>
      </c>
      <c r="E191" s="172">
        <f t="shared" si="48"/>
        <v>16</v>
      </c>
    </row>
    <row r="192" spans="1:5" s="5" customFormat="1" ht="15.75" x14ac:dyDescent="0.25">
      <c r="A192" s="157" t="s">
        <v>34</v>
      </c>
      <c r="B192" s="93" t="s">
        <v>581</v>
      </c>
      <c r="C192" s="93" t="s">
        <v>33</v>
      </c>
      <c r="D192" s="172">
        <f t="shared" si="48"/>
        <v>16</v>
      </c>
      <c r="E192" s="172">
        <f t="shared" si="48"/>
        <v>16</v>
      </c>
    </row>
    <row r="193" spans="1:5" s="5" customFormat="1" ht="15.75" x14ac:dyDescent="0.25">
      <c r="A193" s="157" t="s">
        <v>80</v>
      </c>
      <c r="B193" s="93" t="s">
        <v>581</v>
      </c>
      <c r="C193" s="93" t="s">
        <v>81</v>
      </c>
      <c r="D193" s="172">
        <v>16</v>
      </c>
      <c r="E193" s="172">
        <v>16</v>
      </c>
    </row>
    <row r="194" spans="1:5" s="158" customFormat="1" ht="47.25" x14ac:dyDescent="0.25">
      <c r="A194" s="159" t="s">
        <v>849</v>
      </c>
      <c r="B194" s="83" t="s">
        <v>850</v>
      </c>
      <c r="C194" s="89"/>
      <c r="D194" s="170">
        <f t="shared" ref="D194:E194" si="49">D195</f>
        <v>147179</v>
      </c>
      <c r="E194" s="170">
        <f t="shared" si="49"/>
        <v>268471</v>
      </c>
    </row>
    <row r="195" spans="1:5" s="5" customFormat="1" ht="31.5" x14ac:dyDescent="0.25">
      <c r="A195" s="23" t="s">
        <v>346</v>
      </c>
      <c r="B195" s="96" t="s">
        <v>850</v>
      </c>
      <c r="C195" s="86" t="s">
        <v>36</v>
      </c>
      <c r="D195" s="171">
        <f t="shared" ref="D195:E196" si="50">D196</f>
        <v>147179</v>
      </c>
      <c r="E195" s="171">
        <f t="shared" si="50"/>
        <v>268471</v>
      </c>
    </row>
    <row r="196" spans="1:5" s="5" customFormat="1" ht="15.75" x14ac:dyDescent="0.25">
      <c r="A196" s="18" t="s">
        <v>35</v>
      </c>
      <c r="B196" s="96" t="s">
        <v>850</v>
      </c>
      <c r="C196" s="86">
        <v>410</v>
      </c>
      <c r="D196" s="171">
        <f t="shared" si="50"/>
        <v>147179</v>
      </c>
      <c r="E196" s="171">
        <f t="shared" si="50"/>
        <v>268471</v>
      </c>
    </row>
    <row r="197" spans="1:5" s="5" customFormat="1" ht="31.5" x14ac:dyDescent="0.25">
      <c r="A197" s="18" t="s">
        <v>95</v>
      </c>
      <c r="B197" s="96" t="s">
        <v>850</v>
      </c>
      <c r="C197" s="86" t="s">
        <v>96</v>
      </c>
      <c r="D197" s="172">
        <v>147179</v>
      </c>
      <c r="E197" s="172">
        <f>208067+60404</f>
        <v>268471</v>
      </c>
    </row>
    <row r="198" spans="1:5" s="5" customFormat="1" ht="47.25" x14ac:dyDescent="0.2">
      <c r="A198" s="70" t="s">
        <v>721</v>
      </c>
      <c r="B198" s="83" t="s">
        <v>544</v>
      </c>
      <c r="C198" s="89"/>
      <c r="D198" s="176">
        <f t="shared" ref="D198:E200" si="51">D199</f>
        <v>150589.75</v>
      </c>
      <c r="E198" s="176">
        <f t="shared" si="51"/>
        <v>156647.90999999997</v>
      </c>
    </row>
    <row r="199" spans="1:5" s="5" customFormat="1" ht="31.5" x14ac:dyDescent="0.25">
      <c r="A199" s="23" t="s">
        <v>346</v>
      </c>
      <c r="B199" s="96" t="s">
        <v>544</v>
      </c>
      <c r="C199" s="86" t="s">
        <v>36</v>
      </c>
      <c r="D199" s="172">
        <f t="shared" si="51"/>
        <v>150589.75</v>
      </c>
      <c r="E199" s="172">
        <f t="shared" si="51"/>
        <v>156647.90999999997</v>
      </c>
    </row>
    <row r="200" spans="1:5" s="5" customFormat="1" ht="15.75" x14ac:dyDescent="0.25">
      <c r="A200" s="18" t="s">
        <v>35</v>
      </c>
      <c r="B200" s="96" t="s">
        <v>544</v>
      </c>
      <c r="C200" s="86">
        <v>410</v>
      </c>
      <c r="D200" s="172">
        <f t="shared" si="51"/>
        <v>150589.75</v>
      </c>
      <c r="E200" s="172">
        <f t="shared" si="51"/>
        <v>156647.90999999997</v>
      </c>
    </row>
    <row r="201" spans="1:5" s="5" customFormat="1" ht="31.5" x14ac:dyDescent="0.25">
      <c r="A201" s="18" t="s">
        <v>95</v>
      </c>
      <c r="B201" s="96" t="s">
        <v>544</v>
      </c>
      <c r="C201" s="86" t="s">
        <v>96</v>
      </c>
      <c r="D201" s="171">
        <f>81056.63-154.32+26967.44+42720</f>
        <v>150589.75</v>
      </c>
      <c r="E201" s="171">
        <f>178048.99-1188.45-20212.63</f>
        <v>156647.90999999997</v>
      </c>
    </row>
    <row r="202" spans="1:5" s="5" customFormat="1" ht="31.5" x14ac:dyDescent="0.25">
      <c r="A202" s="20" t="s">
        <v>114</v>
      </c>
      <c r="B202" s="83" t="s">
        <v>269</v>
      </c>
      <c r="C202" s="89"/>
      <c r="D202" s="176">
        <f t="shared" ref="D202:E204" si="52">D203</f>
        <v>337655</v>
      </c>
      <c r="E202" s="176">
        <f t="shared" si="52"/>
        <v>340655</v>
      </c>
    </row>
    <row r="203" spans="1:5" s="5" customFormat="1" ht="31.5" x14ac:dyDescent="0.25">
      <c r="A203" s="15" t="s">
        <v>18</v>
      </c>
      <c r="B203" s="93" t="s">
        <v>269</v>
      </c>
      <c r="C203" s="84" t="s">
        <v>20</v>
      </c>
      <c r="D203" s="172">
        <f t="shared" si="52"/>
        <v>337655</v>
      </c>
      <c r="E203" s="172">
        <f t="shared" si="52"/>
        <v>340655</v>
      </c>
    </row>
    <row r="204" spans="1:5" s="5" customFormat="1" ht="15.75" x14ac:dyDescent="0.25">
      <c r="A204" s="14" t="s">
        <v>24</v>
      </c>
      <c r="B204" s="93" t="s">
        <v>269</v>
      </c>
      <c r="C204" s="84" t="s">
        <v>25</v>
      </c>
      <c r="D204" s="171">
        <f t="shared" si="52"/>
        <v>337655</v>
      </c>
      <c r="E204" s="171">
        <f t="shared" si="52"/>
        <v>340655</v>
      </c>
    </row>
    <row r="205" spans="1:5" s="5" customFormat="1" ht="47.25" x14ac:dyDescent="0.25">
      <c r="A205" s="12" t="s">
        <v>99</v>
      </c>
      <c r="B205" s="93" t="s">
        <v>269</v>
      </c>
      <c r="C205" s="84" t="s">
        <v>100</v>
      </c>
      <c r="D205" s="172">
        <v>337655</v>
      </c>
      <c r="E205" s="171">
        <v>340655</v>
      </c>
    </row>
    <row r="206" spans="1:5" s="5" customFormat="1" ht="38.25" customHeight="1" x14ac:dyDescent="0.25">
      <c r="A206" s="138" t="s">
        <v>717</v>
      </c>
      <c r="B206" s="94" t="s">
        <v>718</v>
      </c>
      <c r="C206" s="89"/>
      <c r="D206" s="178">
        <f t="shared" ref="D206:E207" si="53">D207</f>
        <v>141280</v>
      </c>
      <c r="E206" s="178">
        <f t="shared" si="53"/>
        <v>169580</v>
      </c>
    </row>
    <row r="207" spans="1:5" s="5" customFormat="1" ht="15.75" x14ac:dyDescent="0.25">
      <c r="A207" s="157" t="s">
        <v>13</v>
      </c>
      <c r="B207" s="93" t="s">
        <v>718</v>
      </c>
      <c r="C207" s="84">
        <v>800</v>
      </c>
      <c r="D207" s="179">
        <f t="shared" si="53"/>
        <v>141280</v>
      </c>
      <c r="E207" s="179">
        <f t="shared" si="53"/>
        <v>169580</v>
      </c>
    </row>
    <row r="208" spans="1:5" s="5" customFormat="1" ht="15.75" x14ac:dyDescent="0.25">
      <c r="A208" s="157" t="s">
        <v>2</v>
      </c>
      <c r="B208" s="93" t="s">
        <v>718</v>
      </c>
      <c r="C208" s="84" t="s">
        <v>90</v>
      </c>
      <c r="D208" s="172">
        <f>141700-420</f>
        <v>141280</v>
      </c>
      <c r="E208" s="171">
        <f>170000-420</f>
        <v>169580</v>
      </c>
    </row>
    <row r="209" spans="1:5" s="5" customFormat="1" ht="15.75" x14ac:dyDescent="0.25">
      <c r="A209" s="16" t="s">
        <v>424</v>
      </c>
      <c r="B209" s="79" t="s">
        <v>270</v>
      </c>
      <c r="C209" s="80"/>
      <c r="D209" s="168">
        <f>D210</f>
        <v>8842</v>
      </c>
      <c r="E209" s="168">
        <f>E210</f>
        <v>14518</v>
      </c>
    </row>
    <row r="210" spans="1:5" s="5" customFormat="1" ht="15.75" x14ac:dyDescent="0.25">
      <c r="A210" s="20" t="s">
        <v>110</v>
      </c>
      <c r="B210" s="83" t="s">
        <v>271</v>
      </c>
      <c r="C210" s="89"/>
      <c r="D210" s="170">
        <f>D211+D218</f>
        <v>8842</v>
      </c>
      <c r="E210" s="170">
        <f>E211+E218</f>
        <v>14518</v>
      </c>
    </row>
    <row r="211" spans="1:5" s="5" customFormat="1" ht="15.75" x14ac:dyDescent="0.25">
      <c r="A211" s="20" t="s">
        <v>113</v>
      </c>
      <c r="B211" s="83" t="s">
        <v>272</v>
      </c>
      <c r="C211" s="89"/>
      <c r="D211" s="170">
        <f>D212+D215</f>
        <v>1342</v>
      </c>
      <c r="E211" s="170">
        <f>E212+E215</f>
        <v>1342</v>
      </c>
    </row>
    <row r="212" spans="1:5" s="5" customFormat="1" ht="31.5" x14ac:dyDescent="0.2">
      <c r="A212" s="141" t="s">
        <v>516</v>
      </c>
      <c r="B212" s="96" t="s">
        <v>272</v>
      </c>
      <c r="C212" s="86" t="s">
        <v>15</v>
      </c>
      <c r="D212" s="171">
        <f t="shared" ref="D212:E213" si="54">D213</f>
        <v>500</v>
      </c>
      <c r="E212" s="171">
        <f t="shared" si="54"/>
        <v>500</v>
      </c>
    </row>
    <row r="213" spans="1:5" s="5" customFormat="1" ht="31.5" x14ac:dyDescent="0.25">
      <c r="A213" s="15" t="s">
        <v>17</v>
      </c>
      <c r="B213" s="96" t="s">
        <v>272</v>
      </c>
      <c r="C213" s="86" t="s">
        <v>16</v>
      </c>
      <c r="D213" s="171">
        <f t="shared" si="54"/>
        <v>500</v>
      </c>
      <c r="E213" s="171">
        <f t="shared" si="54"/>
        <v>500</v>
      </c>
    </row>
    <row r="214" spans="1:5" s="5" customFormat="1" ht="15.75" x14ac:dyDescent="0.25">
      <c r="A214" s="14" t="s">
        <v>743</v>
      </c>
      <c r="B214" s="96" t="s">
        <v>272</v>
      </c>
      <c r="C214" s="84" t="s">
        <v>77</v>
      </c>
      <c r="D214" s="171">
        <v>500</v>
      </c>
      <c r="E214" s="171">
        <v>500</v>
      </c>
    </row>
    <row r="215" spans="1:5" s="5" customFormat="1" ht="31.5" x14ac:dyDescent="0.25">
      <c r="A215" s="15" t="s">
        <v>18</v>
      </c>
      <c r="B215" s="96" t="s">
        <v>272</v>
      </c>
      <c r="C215" s="86" t="s">
        <v>20</v>
      </c>
      <c r="D215" s="171">
        <f t="shared" ref="D215:E216" si="55">D216</f>
        <v>842</v>
      </c>
      <c r="E215" s="171">
        <f t="shared" si="55"/>
        <v>842</v>
      </c>
    </row>
    <row r="216" spans="1:5" s="5" customFormat="1" ht="15.75" x14ac:dyDescent="0.25">
      <c r="A216" s="15" t="s">
        <v>24</v>
      </c>
      <c r="B216" s="96" t="s">
        <v>272</v>
      </c>
      <c r="C216" s="86" t="s">
        <v>25</v>
      </c>
      <c r="D216" s="171">
        <f t="shared" si="55"/>
        <v>842</v>
      </c>
      <c r="E216" s="171">
        <f t="shared" si="55"/>
        <v>842</v>
      </c>
    </row>
    <row r="217" spans="1:5" s="5" customFormat="1" ht="15.75" x14ac:dyDescent="0.25">
      <c r="A217" s="15" t="s">
        <v>82</v>
      </c>
      <c r="B217" s="96" t="s">
        <v>272</v>
      </c>
      <c r="C217" s="86" t="s">
        <v>83</v>
      </c>
      <c r="D217" s="171">
        <v>842</v>
      </c>
      <c r="E217" s="171">
        <v>842</v>
      </c>
    </row>
    <row r="218" spans="1:5" s="5" customFormat="1" ht="31.5" x14ac:dyDescent="0.25">
      <c r="A218" s="12" t="s">
        <v>356</v>
      </c>
      <c r="B218" s="85" t="s">
        <v>354</v>
      </c>
      <c r="C218" s="84"/>
      <c r="D218" s="171">
        <f t="shared" ref="D218:E220" si="56">D219</f>
        <v>7500</v>
      </c>
      <c r="E218" s="171">
        <f t="shared" si="56"/>
        <v>13176</v>
      </c>
    </row>
    <row r="219" spans="1:5" s="5" customFormat="1" ht="15.75" x14ac:dyDescent="0.25">
      <c r="A219" s="15" t="s">
        <v>22</v>
      </c>
      <c r="B219" s="96" t="s">
        <v>354</v>
      </c>
      <c r="C219" s="84" t="s">
        <v>23</v>
      </c>
      <c r="D219" s="171">
        <f t="shared" si="56"/>
        <v>7500</v>
      </c>
      <c r="E219" s="171">
        <f t="shared" si="56"/>
        <v>13176</v>
      </c>
    </row>
    <row r="220" spans="1:5" s="5" customFormat="1" ht="31.5" x14ac:dyDescent="0.25">
      <c r="A220" s="15" t="s">
        <v>123</v>
      </c>
      <c r="B220" s="96" t="s">
        <v>354</v>
      </c>
      <c r="C220" s="84" t="s">
        <v>143</v>
      </c>
      <c r="D220" s="171">
        <f t="shared" si="56"/>
        <v>7500</v>
      </c>
      <c r="E220" s="171">
        <f t="shared" si="56"/>
        <v>13176</v>
      </c>
    </row>
    <row r="221" spans="1:5" s="5" customFormat="1" ht="37.5" customHeight="1" x14ac:dyDescent="0.25">
      <c r="A221" s="26" t="s">
        <v>355</v>
      </c>
      <c r="B221" s="96" t="s">
        <v>354</v>
      </c>
      <c r="C221" s="84" t="s">
        <v>144</v>
      </c>
      <c r="D221" s="171">
        <v>7500</v>
      </c>
      <c r="E221" s="171">
        <v>13176</v>
      </c>
    </row>
    <row r="222" spans="1:5" s="5" customFormat="1" ht="31.5" x14ac:dyDescent="0.25">
      <c r="A222" s="27" t="s">
        <v>115</v>
      </c>
      <c r="B222" s="79" t="s">
        <v>273</v>
      </c>
      <c r="C222" s="84"/>
      <c r="D222" s="168">
        <f>D223+D265</f>
        <v>332946</v>
      </c>
      <c r="E222" s="168">
        <f>E223+E265</f>
        <v>274869</v>
      </c>
    </row>
    <row r="223" spans="1:5" s="5" customFormat="1" ht="47.25" x14ac:dyDescent="0.25">
      <c r="A223" s="16" t="s">
        <v>274</v>
      </c>
      <c r="B223" s="79" t="s">
        <v>275</v>
      </c>
      <c r="C223" s="80"/>
      <c r="D223" s="168">
        <f>D224+D228+D248+D252</f>
        <v>332486</v>
      </c>
      <c r="E223" s="168">
        <f>E224+E228+E248+E252</f>
        <v>274409</v>
      </c>
    </row>
    <row r="224" spans="1:5" s="5" customFormat="1" ht="15.75" x14ac:dyDescent="0.25">
      <c r="A224" s="17" t="s">
        <v>51</v>
      </c>
      <c r="B224" s="72" t="s">
        <v>276</v>
      </c>
      <c r="C224" s="95"/>
      <c r="D224" s="169">
        <f t="shared" ref="D224:E226" si="57">D225</f>
        <v>580</v>
      </c>
      <c r="E224" s="169">
        <f t="shared" si="57"/>
        <v>580</v>
      </c>
    </row>
    <row r="225" spans="1:5" s="5" customFormat="1" ht="31.5" x14ac:dyDescent="0.25">
      <c r="A225" s="15" t="s">
        <v>18</v>
      </c>
      <c r="B225" s="93" t="s">
        <v>276</v>
      </c>
      <c r="C225" s="84" t="s">
        <v>20</v>
      </c>
      <c r="D225" s="171">
        <f t="shared" si="57"/>
        <v>580</v>
      </c>
      <c r="E225" s="171">
        <f t="shared" si="57"/>
        <v>580</v>
      </c>
    </row>
    <row r="226" spans="1:5" s="5" customFormat="1" ht="15.75" x14ac:dyDescent="0.25">
      <c r="A226" s="18" t="s">
        <v>24</v>
      </c>
      <c r="B226" s="93" t="s">
        <v>276</v>
      </c>
      <c r="C226" s="84" t="s">
        <v>25</v>
      </c>
      <c r="D226" s="171">
        <f t="shared" si="57"/>
        <v>580</v>
      </c>
      <c r="E226" s="171">
        <f t="shared" si="57"/>
        <v>580</v>
      </c>
    </row>
    <row r="227" spans="1:5" s="5" customFormat="1" ht="15.75" x14ac:dyDescent="0.25">
      <c r="A227" s="15" t="s">
        <v>82</v>
      </c>
      <c r="B227" s="93" t="s">
        <v>276</v>
      </c>
      <c r="C227" s="86" t="s">
        <v>83</v>
      </c>
      <c r="D227" s="171">
        <f>0+580</f>
        <v>580</v>
      </c>
      <c r="E227" s="171">
        <f>0+580</f>
        <v>580</v>
      </c>
    </row>
    <row r="228" spans="1:5" s="5" customFormat="1" ht="15.75" x14ac:dyDescent="0.25">
      <c r="A228" s="19" t="s">
        <v>116</v>
      </c>
      <c r="B228" s="81" t="s">
        <v>277</v>
      </c>
      <c r="C228" s="95"/>
      <c r="D228" s="169">
        <f>D229+D236+D240+D244</f>
        <v>86337</v>
      </c>
      <c r="E228" s="169">
        <f>E229+E236+E240+E244</f>
        <v>28260</v>
      </c>
    </row>
    <row r="229" spans="1:5" s="5" customFormat="1" ht="15.75" x14ac:dyDescent="0.25">
      <c r="A229" s="20" t="s">
        <v>117</v>
      </c>
      <c r="B229" s="83" t="s">
        <v>278</v>
      </c>
      <c r="C229" s="89"/>
      <c r="D229" s="170">
        <f>D230+D233</f>
        <v>1260</v>
      </c>
      <c r="E229" s="170">
        <f>E230+E233</f>
        <v>1260</v>
      </c>
    </row>
    <row r="230" spans="1:5" s="5" customFormat="1" ht="31.5" x14ac:dyDescent="0.2">
      <c r="A230" s="141" t="s">
        <v>516</v>
      </c>
      <c r="B230" s="96" t="s">
        <v>278</v>
      </c>
      <c r="C230" s="86" t="s">
        <v>15</v>
      </c>
      <c r="D230" s="171">
        <f t="shared" ref="D230:E231" si="58">D231</f>
        <v>200</v>
      </c>
      <c r="E230" s="171">
        <f t="shared" si="58"/>
        <v>200</v>
      </c>
    </row>
    <row r="231" spans="1:5" s="5" customFormat="1" ht="31.5" x14ac:dyDescent="0.25">
      <c r="A231" s="15" t="s">
        <v>17</v>
      </c>
      <c r="B231" s="96" t="s">
        <v>278</v>
      </c>
      <c r="C231" s="86" t="s">
        <v>16</v>
      </c>
      <c r="D231" s="171">
        <f t="shared" si="58"/>
        <v>200</v>
      </c>
      <c r="E231" s="171">
        <f t="shared" si="58"/>
        <v>200</v>
      </c>
    </row>
    <row r="232" spans="1:5" s="5" customFormat="1" ht="15.75" x14ac:dyDescent="0.25">
      <c r="A232" s="14" t="s">
        <v>743</v>
      </c>
      <c r="B232" s="96" t="s">
        <v>278</v>
      </c>
      <c r="C232" s="84" t="s">
        <v>77</v>
      </c>
      <c r="D232" s="171">
        <v>200</v>
      </c>
      <c r="E232" s="171">
        <v>200</v>
      </c>
    </row>
    <row r="233" spans="1:5" s="5" customFormat="1" ht="31.5" x14ac:dyDescent="0.25">
      <c r="A233" s="15" t="s">
        <v>18</v>
      </c>
      <c r="B233" s="96" t="s">
        <v>278</v>
      </c>
      <c r="C233" s="86" t="s">
        <v>20</v>
      </c>
      <c r="D233" s="171">
        <f t="shared" ref="D233:E234" si="59">D234</f>
        <v>1060</v>
      </c>
      <c r="E233" s="171">
        <f t="shared" si="59"/>
        <v>1060</v>
      </c>
    </row>
    <row r="234" spans="1:5" s="5" customFormat="1" ht="15.75" x14ac:dyDescent="0.25">
      <c r="A234" s="15" t="s">
        <v>24</v>
      </c>
      <c r="B234" s="96" t="s">
        <v>278</v>
      </c>
      <c r="C234" s="86" t="s">
        <v>25</v>
      </c>
      <c r="D234" s="171">
        <f t="shared" si="59"/>
        <v>1060</v>
      </c>
      <c r="E234" s="171">
        <f t="shared" si="59"/>
        <v>1060</v>
      </c>
    </row>
    <row r="235" spans="1:5" s="5" customFormat="1" ht="15.75" x14ac:dyDescent="0.25">
      <c r="A235" s="15" t="s">
        <v>82</v>
      </c>
      <c r="B235" s="96" t="s">
        <v>278</v>
      </c>
      <c r="C235" s="86" t="s">
        <v>83</v>
      </c>
      <c r="D235" s="172">
        <v>1060</v>
      </c>
      <c r="E235" s="172">
        <v>1060</v>
      </c>
    </row>
    <row r="236" spans="1:5" s="5" customFormat="1" ht="82.5" customHeight="1" x14ac:dyDescent="0.25">
      <c r="A236" s="28" t="s">
        <v>615</v>
      </c>
      <c r="B236" s="83" t="s">
        <v>357</v>
      </c>
      <c r="C236" s="89"/>
      <c r="D236" s="170">
        <f t="shared" ref="D236:E238" si="60">D237</f>
        <v>41779</v>
      </c>
      <c r="E236" s="170">
        <f t="shared" si="60"/>
        <v>0</v>
      </c>
    </row>
    <row r="237" spans="1:5" s="5" customFormat="1" ht="31.5" x14ac:dyDescent="0.25">
      <c r="A237" s="23" t="s">
        <v>618</v>
      </c>
      <c r="B237" s="85" t="s">
        <v>357</v>
      </c>
      <c r="C237" s="86" t="s">
        <v>36</v>
      </c>
      <c r="D237" s="171">
        <f t="shared" si="60"/>
        <v>41779</v>
      </c>
      <c r="E237" s="171">
        <f t="shared" si="60"/>
        <v>0</v>
      </c>
    </row>
    <row r="238" spans="1:5" s="5" customFormat="1" ht="15.75" x14ac:dyDescent="0.25">
      <c r="A238" s="18" t="s">
        <v>35</v>
      </c>
      <c r="B238" s="85" t="s">
        <v>357</v>
      </c>
      <c r="C238" s="86" t="s">
        <v>146</v>
      </c>
      <c r="D238" s="171">
        <f t="shared" si="60"/>
        <v>41779</v>
      </c>
      <c r="E238" s="171">
        <f t="shared" si="60"/>
        <v>0</v>
      </c>
    </row>
    <row r="239" spans="1:5" s="5" customFormat="1" ht="31.5" x14ac:dyDescent="0.25">
      <c r="A239" s="18" t="s">
        <v>95</v>
      </c>
      <c r="B239" s="85" t="s">
        <v>357</v>
      </c>
      <c r="C239" s="86" t="s">
        <v>96</v>
      </c>
      <c r="D239" s="171">
        <f>0+41779</f>
        <v>41779</v>
      </c>
      <c r="E239" s="171">
        <v>0</v>
      </c>
    </row>
    <row r="240" spans="1:5" s="5" customFormat="1" ht="31.5" x14ac:dyDescent="0.25">
      <c r="A240" s="20" t="s">
        <v>617</v>
      </c>
      <c r="B240" s="83" t="s">
        <v>565</v>
      </c>
      <c r="C240" s="89"/>
      <c r="D240" s="170">
        <f t="shared" ref="D240:E242" si="61">D241</f>
        <v>16298</v>
      </c>
      <c r="E240" s="170">
        <f t="shared" si="61"/>
        <v>0</v>
      </c>
    </row>
    <row r="241" spans="1:5" s="5" customFormat="1" ht="31.5" x14ac:dyDescent="0.25">
      <c r="A241" s="23" t="s">
        <v>346</v>
      </c>
      <c r="B241" s="85" t="s">
        <v>565</v>
      </c>
      <c r="C241" s="86" t="s">
        <v>36</v>
      </c>
      <c r="D241" s="170">
        <f t="shared" si="61"/>
        <v>16298</v>
      </c>
      <c r="E241" s="170">
        <f t="shared" si="61"/>
        <v>0</v>
      </c>
    </row>
    <row r="242" spans="1:5" s="5" customFormat="1" ht="15.75" x14ac:dyDescent="0.25">
      <c r="A242" s="18" t="s">
        <v>35</v>
      </c>
      <c r="B242" s="85" t="s">
        <v>565</v>
      </c>
      <c r="C242" s="86" t="s">
        <v>146</v>
      </c>
      <c r="D242" s="171">
        <f t="shared" si="61"/>
        <v>16298</v>
      </c>
      <c r="E242" s="171">
        <f t="shared" si="61"/>
        <v>0</v>
      </c>
    </row>
    <row r="243" spans="1:5" s="5" customFormat="1" ht="31.5" x14ac:dyDescent="0.25">
      <c r="A243" s="18" t="s">
        <v>95</v>
      </c>
      <c r="B243" s="85" t="s">
        <v>565</v>
      </c>
      <c r="C243" s="86" t="s">
        <v>96</v>
      </c>
      <c r="D243" s="171">
        <v>16298</v>
      </c>
      <c r="E243" s="171">
        <v>0</v>
      </c>
    </row>
    <row r="244" spans="1:5" s="5" customFormat="1" ht="15.75" x14ac:dyDescent="0.25">
      <c r="A244" s="28" t="s">
        <v>747</v>
      </c>
      <c r="B244" s="146" t="s">
        <v>748</v>
      </c>
      <c r="C244" s="147"/>
      <c r="D244" s="180">
        <f t="shared" ref="D244:E246" si="62">D245</f>
        <v>27000</v>
      </c>
      <c r="E244" s="180">
        <f t="shared" si="62"/>
        <v>27000</v>
      </c>
    </row>
    <row r="245" spans="1:5" s="5" customFormat="1" ht="15.75" x14ac:dyDescent="0.25">
      <c r="A245" s="12" t="s">
        <v>13</v>
      </c>
      <c r="B245" s="133" t="s">
        <v>748</v>
      </c>
      <c r="C245" s="148" t="s">
        <v>14</v>
      </c>
      <c r="D245" s="181">
        <f t="shared" si="62"/>
        <v>27000</v>
      </c>
      <c r="E245" s="181">
        <f t="shared" si="62"/>
        <v>27000</v>
      </c>
    </row>
    <row r="246" spans="1:5" s="5" customFormat="1" ht="47.25" x14ac:dyDescent="0.25">
      <c r="A246" s="38" t="s">
        <v>347</v>
      </c>
      <c r="B246" s="133" t="s">
        <v>748</v>
      </c>
      <c r="C246" s="148" t="s">
        <v>12</v>
      </c>
      <c r="D246" s="181">
        <f t="shared" si="62"/>
        <v>27000</v>
      </c>
      <c r="E246" s="181">
        <f t="shared" si="62"/>
        <v>27000</v>
      </c>
    </row>
    <row r="247" spans="1:5" s="5" customFormat="1" ht="78.75" x14ac:dyDescent="0.25">
      <c r="A247" s="38" t="s">
        <v>587</v>
      </c>
      <c r="B247" s="133" t="s">
        <v>748</v>
      </c>
      <c r="C247" s="148" t="s">
        <v>590</v>
      </c>
      <c r="D247" s="182">
        <f>0+27000</f>
        <v>27000</v>
      </c>
      <c r="E247" s="182">
        <f>0+27000</f>
        <v>27000</v>
      </c>
    </row>
    <row r="248" spans="1:5" s="5" customFormat="1" ht="31.5" x14ac:dyDescent="0.25">
      <c r="A248" s="20" t="s">
        <v>118</v>
      </c>
      <c r="B248" s="83" t="s">
        <v>280</v>
      </c>
      <c r="C248" s="89"/>
      <c r="D248" s="176">
        <f t="shared" ref="D248:E250" si="63">D249</f>
        <v>31813</v>
      </c>
      <c r="E248" s="176">
        <f t="shared" si="63"/>
        <v>31813</v>
      </c>
    </row>
    <row r="249" spans="1:5" s="5" customFormat="1" ht="31.5" x14ac:dyDescent="0.25">
      <c r="A249" s="15" t="s">
        <v>18</v>
      </c>
      <c r="B249" s="93" t="s">
        <v>280</v>
      </c>
      <c r="C249" s="86" t="s">
        <v>20</v>
      </c>
      <c r="D249" s="172">
        <f t="shared" si="63"/>
        <v>31813</v>
      </c>
      <c r="E249" s="172">
        <f t="shared" si="63"/>
        <v>31813</v>
      </c>
    </row>
    <row r="250" spans="1:5" s="5" customFormat="1" ht="15.75" x14ac:dyDescent="0.25">
      <c r="A250" s="15" t="s">
        <v>24</v>
      </c>
      <c r="B250" s="93" t="s">
        <v>280</v>
      </c>
      <c r="C250" s="86" t="s">
        <v>25</v>
      </c>
      <c r="D250" s="172">
        <f t="shared" si="63"/>
        <v>31813</v>
      </c>
      <c r="E250" s="172">
        <f t="shared" si="63"/>
        <v>31813</v>
      </c>
    </row>
    <row r="251" spans="1:5" s="5" customFormat="1" ht="47.25" x14ac:dyDescent="0.25">
      <c r="A251" s="12" t="s">
        <v>99</v>
      </c>
      <c r="B251" s="93" t="s">
        <v>280</v>
      </c>
      <c r="C251" s="84" t="s">
        <v>100</v>
      </c>
      <c r="D251" s="172">
        <f>58813-27000</f>
        <v>31813</v>
      </c>
      <c r="E251" s="172">
        <f>58813-27000</f>
        <v>31813</v>
      </c>
    </row>
    <row r="252" spans="1:5" s="5" customFormat="1" ht="31.5" x14ac:dyDescent="0.25">
      <c r="A252" s="20" t="s">
        <v>281</v>
      </c>
      <c r="B252" s="83" t="s">
        <v>282</v>
      </c>
      <c r="C252" s="89"/>
      <c r="D252" s="176">
        <f>D253+D257+D261</f>
        <v>213756</v>
      </c>
      <c r="E252" s="176">
        <f>E253+E257+E261</f>
        <v>213756</v>
      </c>
    </row>
    <row r="253" spans="1:5" s="5" customFormat="1" ht="31.5" customHeight="1" x14ac:dyDescent="0.25">
      <c r="A253" s="20" t="s">
        <v>283</v>
      </c>
      <c r="B253" s="83" t="s">
        <v>284</v>
      </c>
      <c r="C253" s="89"/>
      <c r="D253" s="170">
        <f t="shared" ref="D253:E255" si="64">D254</f>
        <v>2167</v>
      </c>
      <c r="E253" s="170">
        <f t="shared" si="64"/>
        <v>2167</v>
      </c>
    </row>
    <row r="254" spans="1:5" s="5" customFormat="1" ht="31.5" x14ac:dyDescent="0.25">
      <c r="A254" s="15" t="s">
        <v>18</v>
      </c>
      <c r="B254" s="96" t="s">
        <v>284</v>
      </c>
      <c r="C254" s="86" t="s">
        <v>20</v>
      </c>
      <c r="D254" s="171">
        <f t="shared" si="64"/>
        <v>2167</v>
      </c>
      <c r="E254" s="171">
        <f t="shared" si="64"/>
        <v>2167</v>
      </c>
    </row>
    <row r="255" spans="1:5" s="5" customFormat="1" ht="15.75" x14ac:dyDescent="0.25">
      <c r="A255" s="15" t="s">
        <v>24</v>
      </c>
      <c r="B255" s="96" t="s">
        <v>284</v>
      </c>
      <c r="C255" s="86" t="s">
        <v>25</v>
      </c>
      <c r="D255" s="171">
        <f t="shared" si="64"/>
        <v>2167</v>
      </c>
      <c r="E255" s="171">
        <f t="shared" si="64"/>
        <v>2167</v>
      </c>
    </row>
    <row r="256" spans="1:5" s="5" customFormat="1" ht="15.75" x14ac:dyDescent="0.25">
      <c r="A256" s="15" t="s">
        <v>82</v>
      </c>
      <c r="B256" s="96" t="s">
        <v>284</v>
      </c>
      <c r="C256" s="86" t="s">
        <v>83</v>
      </c>
      <c r="D256" s="171">
        <v>2167</v>
      </c>
      <c r="E256" s="171">
        <v>2167</v>
      </c>
    </row>
    <row r="257" spans="1:5" s="5" customFormat="1" ht="31.5" x14ac:dyDescent="0.25">
      <c r="A257" s="29" t="s">
        <v>541</v>
      </c>
      <c r="B257" s="83" t="s">
        <v>542</v>
      </c>
      <c r="C257" s="94"/>
      <c r="D257" s="170">
        <f t="shared" ref="D257:E259" si="65">D258</f>
        <v>280</v>
      </c>
      <c r="E257" s="170">
        <f t="shared" si="65"/>
        <v>280</v>
      </c>
    </row>
    <row r="258" spans="1:5" s="5" customFormat="1" ht="31.5" x14ac:dyDescent="0.25">
      <c r="A258" s="9" t="s">
        <v>18</v>
      </c>
      <c r="B258" s="85" t="s">
        <v>542</v>
      </c>
      <c r="C258" s="99" t="s">
        <v>20</v>
      </c>
      <c r="D258" s="171">
        <f t="shared" si="65"/>
        <v>280</v>
      </c>
      <c r="E258" s="171">
        <f t="shared" si="65"/>
        <v>280</v>
      </c>
    </row>
    <row r="259" spans="1:5" s="5" customFormat="1" ht="15.75" x14ac:dyDescent="0.25">
      <c r="A259" s="9" t="s">
        <v>24</v>
      </c>
      <c r="B259" s="85" t="s">
        <v>542</v>
      </c>
      <c r="C259" s="99" t="s">
        <v>25</v>
      </c>
      <c r="D259" s="171">
        <f t="shared" si="65"/>
        <v>280</v>
      </c>
      <c r="E259" s="171">
        <f t="shared" si="65"/>
        <v>280</v>
      </c>
    </row>
    <row r="260" spans="1:5" s="5" customFormat="1" ht="15.75" x14ac:dyDescent="0.25">
      <c r="A260" s="9" t="s">
        <v>82</v>
      </c>
      <c r="B260" s="85" t="s">
        <v>542</v>
      </c>
      <c r="C260" s="99" t="s">
        <v>83</v>
      </c>
      <c r="D260" s="171">
        <v>280</v>
      </c>
      <c r="E260" s="171">
        <v>280</v>
      </c>
    </row>
    <row r="261" spans="1:5" s="5" customFormat="1" ht="31.5" x14ac:dyDescent="0.25">
      <c r="A261" s="30" t="s">
        <v>285</v>
      </c>
      <c r="B261" s="94" t="s">
        <v>286</v>
      </c>
      <c r="C261" s="89"/>
      <c r="D261" s="170">
        <f t="shared" ref="D261:E263" si="66">D262</f>
        <v>211309</v>
      </c>
      <c r="E261" s="170">
        <f t="shared" si="66"/>
        <v>211309</v>
      </c>
    </row>
    <row r="262" spans="1:5" s="5" customFormat="1" ht="31.5" x14ac:dyDescent="0.25">
      <c r="A262" s="15" t="s">
        <v>18</v>
      </c>
      <c r="B262" s="93" t="s">
        <v>286</v>
      </c>
      <c r="C262" s="86" t="s">
        <v>20</v>
      </c>
      <c r="D262" s="171">
        <f t="shared" si="66"/>
        <v>211309</v>
      </c>
      <c r="E262" s="171">
        <f t="shared" si="66"/>
        <v>211309</v>
      </c>
    </row>
    <row r="263" spans="1:5" s="5" customFormat="1" ht="15.75" x14ac:dyDescent="0.25">
      <c r="A263" s="15" t="s">
        <v>24</v>
      </c>
      <c r="B263" s="93" t="s">
        <v>286</v>
      </c>
      <c r="C263" s="86" t="s">
        <v>25</v>
      </c>
      <c r="D263" s="171">
        <f t="shared" si="66"/>
        <v>211309</v>
      </c>
      <c r="E263" s="171">
        <f t="shared" si="66"/>
        <v>211309</v>
      </c>
    </row>
    <row r="264" spans="1:5" s="5" customFormat="1" ht="47.25" x14ac:dyDescent="0.25">
      <c r="A264" s="12" t="s">
        <v>99</v>
      </c>
      <c r="B264" s="93" t="s">
        <v>286</v>
      </c>
      <c r="C264" s="84" t="s">
        <v>100</v>
      </c>
      <c r="D264" s="171">
        <v>211309</v>
      </c>
      <c r="E264" s="171">
        <v>211309</v>
      </c>
    </row>
    <row r="265" spans="1:5" s="5" customFormat="1" ht="47.25" x14ac:dyDescent="0.25">
      <c r="A265" s="16" t="s">
        <v>274</v>
      </c>
      <c r="B265" s="79" t="s">
        <v>287</v>
      </c>
      <c r="C265" s="80"/>
      <c r="D265" s="168">
        <f t="shared" ref="D265:E265" si="67">D266</f>
        <v>460</v>
      </c>
      <c r="E265" s="168">
        <f t="shared" si="67"/>
        <v>460</v>
      </c>
    </row>
    <row r="266" spans="1:5" s="5" customFormat="1" ht="15.75" x14ac:dyDescent="0.25">
      <c r="A266" s="20" t="s">
        <v>116</v>
      </c>
      <c r="B266" s="83" t="s">
        <v>289</v>
      </c>
      <c r="C266" s="89"/>
      <c r="D266" s="170">
        <f>D267</f>
        <v>460</v>
      </c>
      <c r="E266" s="170">
        <f>E267</f>
        <v>460</v>
      </c>
    </row>
    <row r="267" spans="1:5" s="5" customFormat="1" ht="15.75" x14ac:dyDescent="0.25">
      <c r="A267" s="20" t="s">
        <v>117</v>
      </c>
      <c r="B267" s="83" t="s">
        <v>290</v>
      </c>
      <c r="C267" s="89"/>
      <c r="D267" s="170">
        <f>D268+D271</f>
        <v>460</v>
      </c>
      <c r="E267" s="170">
        <f>E268+E271</f>
        <v>460</v>
      </c>
    </row>
    <row r="268" spans="1:5" s="5" customFormat="1" ht="31.5" x14ac:dyDescent="0.2">
      <c r="A268" s="141" t="s">
        <v>516</v>
      </c>
      <c r="B268" s="96" t="s">
        <v>290</v>
      </c>
      <c r="C268" s="86" t="s">
        <v>15</v>
      </c>
      <c r="D268" s="171">
        <f t="shared" ref="D268:E269" si="68">D269</f>
        <v>170</v>
      </c>
      <c r="E268" s="171">
        <f t="shared" si="68"/>
        <v>170</v>
      </c>
    </row>
    <row r="269" spans="1:5" s="5" customFormat="1" ht="31.5" x14ac:dyDescent="0.25">
      <c r="A269" s="15" t="s">
        <v>17</v>
      </c>
      <c r="B269" s="96" t="s">
        <v>290</v>
      </c>
      <c r="C269" s="86" t="s">
        <v>16</v>
      </c>
      <c r="D269" s="171">
        <f t="shared" si="68"/>
        <v>170</v>
      </c>
      <c r="E269" s="171">
        <f t="shared" si="68"/>
        <v>170</v>
      </c>
    </row>
    <row r="270" spans="1:5" s="5" customFormat="1" ht="15.75" x14ac:dyDescent="0.25">
      <c r="A270" s="14" t="s">
        <v>743</v>
      </c>
      <c r="B270" s="96" t="s">
        <v>290</v>
      </c>
      <c r="C270" s="84" t="s">
        <v>77</v>
      </c>
      <c r="D270" s="171">
        <v>170</v>
      </c>
      <c r="E270" s="171">
        <v>170</v>
      </c>
    </row>
    <row r="271" spans="1:5" s="5" customFormat="1" ht="31.5" x14ac:dyDescent="0.25">
      <c r="A271" s="15" t="s">
        <v>18</v>
      </c>
      <c r="B271" s="96" t="s">
        <v>290</v>
      </c>
      <c r="C271" s="86" t="s">
        <v>20</v>
      </c>
      <c r="D271" s="171">
        <f t="shared" ref="D271:E272" si="69">D272</f>
        <v>290</v>
      </c>
      <c r="E271" s="171">
        <f t="shared" si="69"/>
        <v>290</v>
      </c>
    </row>
    <row r="272" spans="1:5" s="5" customFormat="1" ht="15.75" x14ac:dyDescent="0.25">
      <c r="A272" s="15" t="s">
        <v>24</v>
      </c>
      <c r="B272" s="96" t="s">
        <v>290</v>
      </c>
      <c r="C272" s="86" t="s">
        <v>25</v>
      </c>
      <c r="D272" s="171">
        <f t="shared" si="69"/>
        <v>290</v>
      </c>
      <c r="E272" s="171">
        <f t="shared" si="69"/>
        <v>290</v>
      </c>
    </row>
    <row r="273" spans="1:16333" s="5" customFormat="1" ht="15.75" x14ac:dyDescent="0.25">
      <c r="A273" s="15" t="s">
        <v>82</v>
      </c>
      <c r="B273" s="96" t="s">
        <v>290</v>
      </c>
      <c r="C273" s="86" t="s">
        <v>83</v>
      </c>
      <c r="D273" s="171">
        <v>290</v>
      </c>
      <c r="E273" s="171">
        <v>290</v>
      </c>
    </row>
    <row r="274" spans="1:16333" s="5" customFormat="1" ht="15.75" x14ac:dyDescent="0.25">
      <c r="A274" s="6" t="s">
        <v>119</v>
      </c>
      <c r="B274" s="79" t="s">
        <v>291</v>
      </c>
      <c r="C274" s="84"/>
      <c r="D274" s="183">
        <f>D276+D289+D297</f>
        <v>45074</v>
      </c>
      <c r="E274" s="183">
        <f>E276+E289+E297</f>
        <v>45074</v>
      </c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4"/>
      <c r="AZ274" s="34"/>
      <c r="BA274" s="34"/>
      <c r="BB274" s="34"/>
      <c r="BC274" s="34"/>
      <c r="BD274" s="34"/>
      <c r="BE274" s="34"/>
      <c r="BF274" s="34"/>
      <c r="BG274" s="34"/>
      <c r="BH274" s="34"/>
      <c r="BI274" s="34"/>
      <c r="BJ274" s="34"/>
      <c r="BK274" s="34"/>
      <c r="BL274" s="34"/>
      <c r="BM274" s="34"/>
      <c r="BN274" s="34"/>
      <c r="BO274" s="34"/>
      <c r="BP274" s="34"/>
      <c r="BQ274" s="34"/>
      <c r="BR274" s="34"/>
      <c r="BS274" s="34"/>
      <c r="BT274" s="34"/>
      <c r="BU274" s="34"/>
      <c r="BV274" s="34"/>
      <c r="BW274" s="34"/>
      <c r="BX274" s="34"/>
      <c r="BY274" s="34"/>
      <c r="BZ274" s="34"/>
      <c r="CA274" s="34"/>
      <c r="CB274" s="34"/>
      <c r="CC274" s="34"/>
      <c r="CD274" s="34"/>
      <c r="CE274" s="34"/>
      <c r="CF274" s="34"/>
      <c r="CG274" s="34"/>
      <c r="CH274" s="34"/>
      <c r="CI274" s="34"/>
      <c r="CJ274" s="34"/>
      <c r="CK274" s="34"/>
      <c r="CL274" s="34"/>
      <c r="CM274" s="34"/>
      <c r="CN274" s="34"/>
      <c r="CO274" s="34"/>
      <c r="CP274" s="34"/>
      <c r="CQ274" s="34"/>
      <c r="CR274" s="34"/>
      <c r="CS274" s="34"/>
      <c r="CT274" s="34"/>
      <c r="CU274" s="34"/>
      <c r="CV274" s="34"/>
      <c r="CW274" s="34"/>
      <c r="CX274" s="34"/>
      <c r="CY274" s="34"/>
      <c r="CZ274" s="34"/>
      <c r="DA274" s="34"/>
      <c r="DB274" s="34"/>
      <c r="DC274" s="34"/>
      <c r="DD274" s="34"/>
      <c r="DE274" s="34"/>
      <c r="DF274" s="34"/>
      <c r="DG274" s="34"/>
      <c r="DH274" s="34"/>
      <c r="DI274" s="34"/>
      <c r="DJ274" s="34"/>
      <c r="DK274" s="34"/>
      <c r="DL274" s="34"/>
      <c r="DM274" s="34"/>
      <c r="DN274" s="34"/>
      <c r="DO274" s="34"/>
      <c r="DP274" s="34"/>
      <c r="DQ274" s="34"/>
      <c r="DR274" s="34"/>
      <c r="DS274" s="34"/>
      <c r="DT274" s="34"/>
      <c r="DU274" s="34"/>
      <c r="DV274" s="34"/>
      <c r="DW274" s="34"/>
      <c r="DX274" s="34"/>
      <c r="DY274" s="34"/>
      <c r="DZ274" s="34"/>
      <c r="EA274" s="34"/>
      <c r="EB274" s="34"/>
      <c r="EC274" s="34"/>
      <c r="ED274" s="34"/>
      <c r="EE274" s="34"/>
      <c r="EF274" s="34"/>
      <c r="EG274" s="34"/>
      <c r="EH274" s="34"/>
      <c r="EI274" s="34"/>
      <c r="EJ274" s="34"/>
      <c r="EK274" s="34"/>
      <c r="EL274" s="34"/>
      <c r="EM274" s="34"/>
      <c r="EN274" s="34"/>
      <c r="EO274" s="34"/>
      <c r="EP274" s="34"/>
      <c r="EQ274" s="34"/>
      <c r="ER274" s="34"/>
      <c r="ES274" s="34"/>
      <c r="ET274" s="34"/>
      <c r="EU274" s="34"/>
      <c r="EV274" s="34"/>
      <c r="EW274" s="34"/>
      <c r="EX274" s="34"/>
      <c r="EY274" s="34"/>
      <c r="EZ274" s="34"/>
      <c r="FA274" s="34"/>
      <c r="FB274" s="34"/>
      <c r="FC274" s="34"/>
      <c r="FD274" s="34"/>
      <c r="FE274" s="34"/>
      <c r="FF274" s="34"/>
      <c r="FG274" s="34"/>
      <c r="FH274" s="34"/>
      <c r="FI274" s="34"/>
      <c r="FJ274" s="34"/>
      <c r="FK274" s="34"/>
      <c r="FL274" s="34"/>
      <c r="FM274" s="34"/>
      <c r="FN274" s="34"/>
      <c r="FO274" s="34"/>
      <c r="FP274" s="34"/>
      <c r="FQ274" s="34"/>
      <c r="FR274" s="34"/>
      <c r="FS274" s="34"/>
      <c r="FT274" s="34"/>
      <c r="FU274" s="34"/>
      <c r="FV274" s="34"/>
      <c r="FW274" s="34"/>
      <c r="FX274" s="34"/>
      <c r="FY274" s="34"/>
      <c r="FZ274" s="34"/>
      <c r="GA274" s="34"/>
      <c r="GB274" s="34"/>
      <c r="GC274" s="34"/>
      <c r="GD274" s="34"/>
      <c r="GE274" s="34"/>
      <c r="GF274" s="34"/>
      <c r="GG274" s="34"/>
      <c r="GH274" s="34"/>
      <c r="GI274" s="34"/>
      <c r="GJ274" s="34"/>
      <c r="GK274" s="34"/>
      <c r="GL274" s="34"/>
      <c r="GM274" s="34"/>
      <c r="GN274" s="34"/>
      <c r="GO274" s="34"/>
      <c r="GP274" s="34"/>
      <c r="GQ274" s="34"/>
      <c r="GR274" s="34"/>
      <c r="GS274" s="34"/>
      <c r="GT274" s="34"/>
      <c r="GU274" s="34"/>
      <c r="GV274" s="34"/>
      <c r="GW274" s="34"/>
      <c r="GX274" s="34"/>
      <c r="GY274" s="34"/>
      <c r="GZ274" s="34"/>
      <c r="HA274" s="34"/>
      <c r="HB274" s="34"/>
      <c r="HC274" s="34"/>
      <c r="HD274" s="34"/>
      <c r="HE274" s="34"/>
      <c r="HF274" s="34"/>
      <c r="HG274" s="34"/>
      <c r="HH274" s="34"/>
      <c r="HI274" s="34"/>
      <c r="HJ274" s="34"/>
      <c r="HK274" s="34"/>
      <c r="HL274" s="34"/>
      <c r="HM274" s="34"/>
      <c r="HN274" s="34"/>
      <c r="HO274" s="34"/>
      <c r="HP274" s="34"/>
      <c r="HQ274" s="34"/>
      <c r="HR274" s="34"/>
      <c r="HS274" s="34"/>
      <c r="HT274" s="34"/>
      <c r="HU274" s="34"/>
      <c r="HV274" s="34"/>
      <c r="HW274" s="34"/>
      <c r="HX274" s="34"/>
      <c r="HY274" s="34"/>
      <c r="HZ274" s="34"/>
      <c r="IA274" s="34"/>
      <c r="IB274" s="34"/>
      <c r="IC274" s="34"/>
      <c r="ID274" s="34"/>
      <c r="IE274" s="34"/>
      <c r="IF274" s="34"/>
      <c r="IG274" s="34"/>
      <c r="IH274" s="34"/>
      <c r="II274" s="34"/>
      <c r="IJ274" s="34"/>
      <c r="IK274" s="34"/>
      <c r="IL274" s="34"/>
      <c r="IM274" s="34"/>
      <c r="IN274" s="34"/>
      <c r="IO274" s="34"/>
      <c r="IP274" s="34"/>
      <c r="IQ274" s="34"/>
      <c r="IR274" s="34"/>
      <c r="IS274" s="34"/>
      <c r="IT274" s="34"/>
      <c r="IU274" s="34"/>
      <c r="IV274" s="34"/>
      <c r="IW274" s="34"/>
      <c r="IX274" s="34"/>
      <c r="IY274" s="34"/>
      <c r="IZ274" s="34"/>
      <c r="JA274" s="34"/>
      <c r="JB274" s="34"/>
      <c r="JC274" s="34"/>
      <c r="JD274" s="34"/>
      <c r="JE274" s="34"/>
      <c r="JF274" s="34"/>
      <c r="JG274" s="34"/>
      <c r="JH274" s="34"/>
      <c r="JI274" s="34"/>
      <c r="JJ274" s="34"/>
      <c r="JK274" s="34"/>
      <c r="JL274" s="34"/>
      <c r="JM274" s="34"/>
      <c r="JN274" s="34"/>
      <c r="JO274" s="34"/>
      <c r="JP274" s="34"/>
      <c r="JQ274" s="34"/>
      <c r="JR274" s="34"/>
      <c r="JS274" s="34"/>
      <c r="JT274" s="34"/>
      <c r="JU274" s="34"/>
      <c r="JV274" s="34"/>
      <c r="JW274" s="34"/>
      <c r="JX274" s="34"/>
      <c r="JY274" s="34"/>
      <c r="JZ274" s="34"/>
      <c r="KA274" s="34"/>
      <c r="KB274" s="34"/>
      <c r="KC274" s="34"/>
      <c r="KD274" s="34"/>
      <c r="KE274" s="34"/>
      <c r="KF274" s="34"/>
      <c r="KG274" s="34"/>
      <c r="KH274" s="34"/>
      <c r="KI274" s="34"/>
      <c r="KJ274" s="34"/>
      <c r="KK274" s="34"/>
      <c r="KL274" s="34"/>
      <c r="KM274" s="34"/>
      <c r="KN274" s="34"/>
      <c r="KO274" s="34"/>
      <c r="KP274" s="34"/>
      <c r="KQ274" s="34"/>
      <c r="KR274" s="34"/>
      <c r="KS274" s="34"/>
      <c r="KT274" s="34"/>
      <c r="KU274" s="34"/>
      <c r="KV274" s="34"/>
      <c r="KW274" s="34"/>
      <c r="KX274" s="34"/>
      <c r="KY274" s="34"/>
      <c r="KZ274" s="34"/>
      <c r="LA274" s="34"/>
      <c r="LB274" s="34"/>
      <c r="LC274" s="34"/>
      <c r="LD274" s="34"/>
      <c r="LE274" s="34"/>
      <c r="LF274" s="34"/>
      <c r="LG274" s="34"/>
      <c r="LH274" s="34"/>
      <c r="LI274" s="34"/>
      <c r="LJ274" s="34"/>
      <c r="LK274" s="34"/>
      <c r="LL274" s="34"/>
      <c r="LM274" s="34"/>
      <c r="LN274" s="34"/>
      <c r="LO274" s="34"/>
      <c r="LP274" s="34"/>
      <c r="LQ274" s="34"/>
      <c r="LR274" s="34"/>
      <c r="LS274" s="34"/>
      <c r="LT274" s="34"/>
      <c r="LU274" s="34"/>
      <c r="LV274" s="34"/>
      <c r="LW274" s="34"/>
      <c r="LX274" s="34"/>
      <c r="LY274" s="34"/>
      <c r="LZ274" s="34"/>
      <c r="MA274" s="34"/>
      <c r="MB274" s="34"/>
      <c r="MC274" s="34"/>
      <c r="MD274" s="34"/>
      <c r="ME274" s="34"/>
      <c r="MF274" s="34"/>
      <c r="MG274" s="34"/>
      <c r="MH274" s="34"/>
      <c r="MI274" s="34"/>
      <c r="MJ274" s="34"/>
      <c r="MK274" s="34"/>
      <c r="ML274" s="34"/>
      <c r="MM274" s="34"/>
      <c r="MN274" s="34"/>
      <c r="MO274" s="34"/>
      <c r="MP274" s="34"/>
      <c r="MQ274" s="34"/>
      <c r="MR274" s="34"/>
      <c r="MS274" s="34"/>
      <c r="MT274" s="34"/>
      <c r="MU274" s="34"/>
      <c r="MV274" s="34"/>
      <c r="MW274" s="34"/>
      <c r="MX274" s="34"/>
      <c r="MY274" s="34"/>
      <c r="MZ274" s="34"/>
      <c r="NA274" s="34"/>
      <c r="NB274" s="34"/>
      <c r="NC274" s="34"/>
      <c r="ND274" s="34"/>
      <c r="NE274" s="34"/>
      <c r="NF274" s="34"/>
      <c r="NG274" s="34"/>
      <c r="NH274" s="34"/>
      <c r="NI274" s="34"/>
      <c r="NJ274" s="34"/>
      <c r="NK274" s="34"/>
      <c r="NL274" s="34"/>
      <c r="NM274" s="34"/>
      <c r="NN274" s="34"/>
      <c r="NO274" s="34"/>
      <c r="NP274" s="34"/>
      <c r="NQ274" s="34"/>
      <c r="NR274" s="34"/>
      <c r="NS274" s="34"/>
      <c r="NT274" s="34"/>
      <c r="NU274" s="34"/>
      <c r="NV274" s="34"/>
      <c r="NW274" s="34"/>
      <c r="NX274" s="34"/>
      <c r="NY274" s="34"/>
      <c r="NZ274" s="34"/>
      <c r="OA274" s="34"/>
      <c r="OB274" s="34"/>
      <c r="OC274" s="34"/>
      <c r="OD274" s="34"/>
      <c r="OE274" s="34"/>
      <c r="OF274" s="34"/>
      <c r="OG274" s="34"/>
      <c r="OH274" s="34"/>
      <c r="OI274" s="34"/>
      <c r="OJ274" s="34"/>
      <c r="OK274" s="34"/>
      <c r="OL274" s="34"/>
      <c r="OM274" s="34"/>
      <c r="ON274" s="34"/>
      <c r="OO274" s="34"/>
      <c r="OP274" s="34"/>
      <c r="OQ274" s="34"/>
      <c r="OR274" s="34"/>
      <c r="OS274" s="34"/>
      <c r="OT274" s="34"/>
      <c r="OU274" s="34"/>
      <c r="OV274" s="34"/>
      <c r="OW274" s="34"/>
      <c r="OX274" s="34"/>
      <c r="OY274" s="34"/>
      <c r="OZ274" s="34"/>
      <c r="PA274" s="34"/>
      <c r="PB274" s="34"/>
      <c r="PC274" s="34"/>
      <c r="PD274" s="34"/>
      <c r="PE274" s="34"/>
      <c r="PF274" s="34"/>
      <c r="PG274" s="34"/>
      <c r="PH274" s="34"/>
      <c r="PI274" s="34"/>
      <c r="PJ274" s="34"/>
      <c r="PK274" s="34"/>
      <c r="PL274" s="34"/>
      <c r="PM274" s="34"/>
      <c r="PN274" s="34"/>
      <c r="PO274" s="34"/>
      <c r="PP274" s="34"/>
      <c r="PQ274" s="34"/>
      <c r="PR274" s="34"/>
      <c r="PS274" s="34"/>
      <c r="PT274" s="34"/>
      <c r="PU274" s="34"/>
      <c r="PV274" s="34"/>
      <c r="PW274" s="34"/>
      <c r="PX274" s="34"/>
      <c r="PY274" s="34"/>
      <c r="PZ274" s="34"/>
      <c r="QA274" s="34"/>
      <c r="QB274" s="34"/>
      <c r="QC274" s="34"/>
      <c r="QD274" s="34"/>
      <c r="QE274" s="34"/>
      <c r="QF274" s="34"/>
      <c r="QG274" s="34"/>
      <c r="QH274" s="34"/>
      <c r="QI274" s="34"/>
      <c r="QJ274" s="34"/>
      <c r="QK274" s="34"/>
      <c r="QL274" s="34"/>
      <c r="QM274" s="34"/>
      <c r="QN274" s="34"/>
      <c r="QO274" s="34"/>
      <c r="QP274" s="34"/>
      <c r="QQ274" s="34"/>
      <c r="QR274" s="34"/>
      <c r="QS274" s="34"/>
      <c r="QT274" s="34"/>
      <c r="QU274" s="34"/>
      <c r="QV274" s="34"/>
      <c r="QW274" s="34"/>
      <c r="QX274" s="34"/>
      <c r="QY274" s="34"/>
      <c r="QZ274" s="34"/>
      <c r="RA274" s="34"/>
      <c r="RB274" s="34"/>
      <c r="RC274" s="34"/>
      <c r="RD274" s="34"/>
      <c r="RE274" s="34"/>
      <c r="RF274" s="34"/>
      <c r="RG274" s="34"/>
      <c r="RH274" s="34"/>
      <c r="RI274" s="34"/>
      <c r="RJ274" s="34"/>
      <c r="RK274" s="34"/>
      <c r="RL274" s="34"/>
      <c r="RM274" s="34"/>
      <c r="RN274" s="34"/>
      <c r="RO274" s="34"/>
      <c r="RP274" s="34"/>
      <c r="RQ274" s="34"/>
      <c r="RR274" s="34"/>
      <c r="RS274" s="34"/>
      <c r="RT274" s="34"/>
      <c r="RU274" s="34"/>
      <c r="RV274" s="34"/>
      <c r="RW274" s="34"/>
      <c r="RX274" s="34"/>
      <c r="RY274" s="34"/>
      <c r="RZ274" s="34"/>
      <c r="SA274" s="34"/>
      <c r="SB274" s="34"/>
      <c r="SC274" s="34"/>
      <c r="SD274" s="34"/>
      <c r="SE274" s="34"/>
      <c r="SF274" s="34"/>
      <c r="SG274" s="34"/>
      <c r="SH274" s="34"/>
      <c r="SI274" s="34"/>
      <c r="SJ274" s="34"/>
      <c r="SK274" s="34"/>
      <c r="SL274" s="34"/>
      <c r="SM274" s="34"/>
      <c r="SN274" s="34"/>
      <c r="SO274" s="34"/>
      <c r="SP274" s="34"/>
      <c r="SQ274" s="34"/>
      <c r="SR274" s="34"/>
      <c r="SS274" s="34"/>
      <c r="ST274" s="34"/>
      <c r="SU274" s="34"/>
      <c r="SV274" s="34"/>
      <c r="SW274" s="34"/>
      <c r="SX274" s="34"/>
      <c r="SY274" s="34"/>
      <c r="SZ274" s="34"/>
      <c r="TA274" s="34"/>
      <c r="TB274" s="34"/>
      <c r="TC274" s="34"/>
      <c r="TD274" s="34"/>
      <c r="TE274" s="34"/>
      <c r="TF274" s="34"/>
      <c r="TG274" s="34"/>
      <c r="TH274" s="34"/>
      <c r="TI274" s="34"/>
      <c r="TJ274" s="34"/>
      <c r="TK274" s="34"/>
      <c r="TL274" s="34"/>
      <c r="TM274" s="34"/>
      <c r="TN274" s="34"/>
      <c r="TO274" s="34"/>
      <c r="TP274" s="34"/>
      <c r="TQ274" s="34"/>
      <c r="TR274" s="34"/>
      <c r="TS274" s="34"/>
      <c r="TT274" s="34"/>
      <c r="TU274" s="34"/>
      <c r="TV274" s="34"/>
      <c r="TW274" s="34"/>
      <c r="TX274" s="34"/>
      <c r="TY274" s="34"/>
      <c r="TZ274" s="34"/>
      <c r="UA274" s="34"/>
      <c r="UB274" s="34"/>
      <c r="UC274" s="34"/>
      <c r="UD274" s="34"/>
      <c r="UE274" s="34"/>
      <c r="UF274" s="34"/>
      <c r="UG274" s="34"/>
      <c r="UH274" s="34"/>
      <c r="UI274" s="34"/>
      <c r="UJ274" s="34"/>
      <c r="UK274" s="34"/>
      <c r="UL274" s="34"/>
      <c r="UM274" s="34"/>
      <c r="UN274" s="34"/>
      <c r="UO274" s="34"/>
      <c r="UP274" s="34"/>
      <c r="UQ274" s="34"/>
      <c r="UR274" s="34"/>
      <c r="US274" s="34"/>
      <c r="UT274" s="34"/>
      <c r="UU274" s="34"/>
      <c r="UV274" s="34"/>
      <c r="UW274" s="34"/>
      <c r="UX274" s="34"/>
      <c r="UY274" s="34"/>
      <c r="UZ274" s="34"/>
      <c r="VA274" s="34"/>
      <c r="VB274" s="34"/>
      <c r="VC274" s="34"/>
      <c r="VD274" s="34"/>
      <c r="VE274" s="34"/>
      <c r="VF274" s="34"/>
      <c r="VG274" s="34"/>
      <c r="VH274" s="34"/>
      <c r="VI274" s="34"/>
      <c r="VJ274" s="34"/>
      <c r="VK274" s="34"/>
      <c r="VL274" s="34"/>
      <c r="VM274" s="34"/>
      <c r="VN274" s="34"/>
      <c r="VO274" s="34"/>
      <c r="VP274" s="34"/>
      <c r="VQ274" s="34"/>
      <c r="VR274" s="34"/>
      <c r="VS274" s="34"/>
      <c r="VT274" s="34"/>
      <c r="VU274" s="34"/>
      <c r="VV274" s="34"/>
      <c r="VW274" s="34"/>
      <c r="VX274" s="34"/>
      <c r="VY274" s="34"/>
      <c r="VZ274" s="34"/>
      <c r="WA274" s="34"/>
      <c r="WB274" s="34"/>
      <c r="WC274" s="34"/>
      <c r="WD274" s="34"/>
      <c r="WE274" s="34"/>
      <c r="WF274" s="34"/>
      <c r="WG274" s="34"/>
      <c r="WH274" s="34"/>
      <c r="WI274" s="34"/>
      <c r="WJ274" s="34"/>
      <c r="WK274" s="34"/>
      <c r="WL274" s="34"/>
      <c r="WM274" s="34"/>
      <c r="WN274" s="34"/>
      <c r="WO274" s="34"/>
      <c r="WP274" s="34"/>
      <c r="WQ274" s="34"/>
      <c r="WR274" s="34"/>
      <c r="WS274" s="34"/>
      <c r="WT274" s="34"/>
      <c r="WU274" s="34"/>
      <c r="WV274" s="34"/>
      <c r="WW274" s="34"/>
      <c r="WX274" s="34"/>
      <c r="WY274" s="34"/>
      <c r="WZ274" s="34"/>
      <c r="XA274" s="34"/>
      <c r="XB274" s="34"/>
      <c r="XC274" s="34"/>
      <c r="XD274" s="34"/>
      <c r="XE274" s="34"/>
      <c r="XF274" s="34"/>
      <c r="XG274" s="34"/>
      <c r="XH274" s="34"/>
      <c r="XI274" s="34"/>
      <c r="XJ274" s="34"/>
      <c r="XK274" s="34"/>
      <c r="XL274" s="34"/>
      <c r="XM274" s="34"/>
      <c r="XN274" s="34"/>
      <c r="XO274" s="34"/>
      <c r="XP274" s="34"/>
      <c r="XQ274" s="34"/>
      <c r="XR274" s="34"/>
      <c r="XS274" s="34"/>
      <c r="XT274" s="34"/>
      <c r="XU274" s="34"/>
      <c r="XV274" s="34"/>
      <c r="XW274" s="34"/>
      <c r="XX274" s="34"/>
      <c r="XY274" s="34"/>
      <c r="XZ274" s="34"/>
      <c r="YA274" s="34"/>
      <c r="YB274" s="34"/>
      <c r="YC274" s="34"/>
      <c r="YD274" s="34"/>
      <c r="YE274" s="34"/>
      <c r="YF274" s="34"/>
      <c r="YG274" s="34"/>
      <c r="YH274" s="34"/>
      <c r="YI274" s="34"/>
      <c r="YJ274" s="34"/>
      <c r="YK274" s="34"/>
      <c r="YL274" s="34"/>
      <c r="YM274" s="34"/>
      <c r="YN274" s="34"/>
      <c r="YO274" s="34"/>
      <c r="YP274" s="34"/>
      <c r="YQ274" s="34"/>
      <c r="YR274" s="34"/>
      <c r="YS274" s="34"/>
      <c r="YT274" s="34"/>
      <c r="YU274" s="34"/>
      <c r="YV274" s="34"/>
      <c r="YW274" s="34"/>
      <c r="YX274" s="34"/>
      <c r="YY274" s="34"/>
      <c r="YZ274" s="34"/>
      <c r="ZA274" s="34"/>
      <c r="ZB274" s="34"/>
      <c r="ZC274" s="34"/>
      <c r="ZD274" s="34"/>
      <c r="ZE274" s="34"/>
      <c r="ZF274" s="34"/>
      <c r="ZG274" s="34"/>
      <c r="ZH274" s="34"/>
      <c r="ZI274" s="34"/>
      <c r="ZJ274" s="34"/>
      <c r="ZK274" s="34"/>
      <c r="ZL274" s="34"/>
      <c r="ZM274" s="34"/>
      <c r="ZN274" s="34"/>
      <c r="ZO274" s="34"/>
      <c r="ZP274" s="34"/>
      <c r="ZQ274" s="34"/>
      <c r="ZR274" s="34"/>
      <c r="ZS274" s="34"/>
      <c r="ZT274" s="34"/>
      <c r="ZU274" s="34"/>
      <c r="ZV274" s="34"/>
      <c r="ZW274" s="34"/>
      <c r="ZX274" s="34"/>
      <c r="ZY274" s="34"/>
      <c r="ZZ274" s="34"/>
      <c r="AAA274" s="34"/>
      <c r="AAB274" s="34"/>
      <c r="AAC274" s="34"/>
      <c r="AAD274" s="34"/>
      <c r="AAE274" s="34"/>
      <c r="AAF274" s="34"/>
      <c r="AAG274" s="34"/>
      <c r="AAH274" s="34"/>
      <c r="AAI274" s="34"/>
      <c r="AAJ274" s="34"/>
      <c r="AAK274" s="34"/>
      <c r="AAL274" s="34"/>
      <c r="AAM274" s="34"/>
      <c r="AAN274" s="34"/>
      <c r="AAO274" s="34"/>
      <c r="AAP274" s="34"/>
      <c r="AAQ274" s="34"/>
      <c r="AAR274" s="34"/>
      <c r="AAS274" s="34"/>
      <c r="AAT274" s="34"/>
      <c r="AAU274" s="34"/>
      <c r="AAV274" s="34"/>
      <c r="AAW274" s="34"/>
      <c r="AAX274" s="34"/>
      <c r="AAY274" s="34"/>
      <c r="AAZ274" s="34"/>
      <c r="ABA274" s="34"/>
      <c r="ABB274" s="34"/>
      <c r="ABC274" s="34"/>
      <c r="ABD274" s="34"/>
      <c r="ABE274" s="34"/>
      <c r="ABF274" s="34"/>
      <c r="ABG274" s="34"/>
      <c r="ABH274" s="34"/>
      <c r="ABI274" s="34"/>
      <c r="ABJ274" s="34"/>
      <c r="ABK274" s="34"/>
      <c r="ABL274" s="34"/>
      <c r="ABM274" s="34"/>
      <c r="ABN274" s="34"/>
      <c r="ABO274" s="34"/>
      <c r="ABP274" s="34"/>
      <c r="ABQ274" s="34"/>
      <c r="ABR274" s="34"/>
      <c r="ABS274" s="34"/>
      <c r="ABT274" s="34"/>
      <c r="ABU274" s="34"/>
      <c r="ABV274" s="34"/>
      <c r="ABW274" s="34"/>
      <c r="ABX274" s="34"/>
      <c r="ABY274" s="34"/>
      <c r="ABZ274" s="34"/>
      <c r="ACA274" s="34"/>
      <c r="ACB274" s="34"/>
      <c r="ACC274" s="34"/>
      <c r="ACD274" s="34"/>
      <c r="ACE274" s="34"/>
      <c r="ACF274" s="34"/>
      <c r="ACG274" s="34"/>
      <c r="ACH274" s="34"/>
      <c r="ACI274" s="34"/>
      <c r="ACJ274" s="34"/>
      <c r="ACK274" s="34"/>
      <c r="ACL274" s="34"/>
      <c r="ACM274" s="34"/>
      <c r="ACN274" s="34"/>
      <c r="ACO274" s="34"/>
      <c r="ACP274" s="34"/>
      <c r="ACQ274" s="34"/>
      <c r="ACR274" s="34"/>
      <c r="ACS274" s="34"/>
      <c r="ACT274" s="34"/>
      <c r="ACU274" s="34"/>
      <c r="ACV274" s="34"/>
      <c r="ACW274" s="34"/>
      <c r="ACX274" s="34"/>
      <c r="ACY274" s="34"/>
      <c r="ACZ274" s="34"/>
      <c r="ADA274" s="34"/>
      <c r="ADB274" s="34"/>
      <c r="ADC274" s="34"/>
      <c r="ADD274" s="34"/>
      <c r="ADE274" s="34"/>
      <c r="ADF274" s="34"/>
      <c r="ADG274" s="34"/>
      <c r="ADH274" s="34"/>
      <c r="ADI274" s="34"/>
      <c r="ADJ274" s="34"/>
      <c r="ADK274" s="34"/>
      <c r="ADL274" s="34"/>
      <c r="ADM274" s="34"/>
      <c r="ADN274" s="34"/>
      <c r="ADO274" s="34"/>
      <c r="ADP274" s="34"/>
      <c r="ADQ274" s="34"/>
      <c r="ADR274" s="34"/>
      <c r="ADS274" s="34"/>
      <c r="ADT274" s="34"/>
      <c r="ADU274" s="34"/>
      <c r="ADV274" s="34"/>
      <c r="ADW274" s="34"/>
      <c r="ADX274" s="34"/>
      <c r="ADY274" s="34"/>
      <c r="ADZ274" s="34"/>
      <c r="AEA274" s="34"/>
      <c r="AEB274" s="34"/>
      <c r="AEC274" s="34"/>
      <c r="AED274" s="34"/>
      <c r="AEE274" s="34"/>
      <c r="AEF274" s="34"/>
      <c r="AEG274" s="34"/>
      <c r="AEH274" s="34"/>
      <c r="AEI274" s="34"/>
      <c r="AEJ274" s="34"/>
      <c r="AEK274" s="34"/>
      <c r="AEL274" s="34"/>
      <c r="AEM274" s="34"/>
      <c r="AEN274" s="34"/>
      <c r="AEO274" s="34"/>
      <c r="AEP274" s="34"/>
      <c r="AEQ274" s="34"/>
      <c r="AER274" s="34"/>
      <c r="AES274" s="34"/>
      <c r="AET274" s="34"/>
      <c r="AEU274" s="34"/>
      <c r="AEV274" s="34"/>
      <c r="AEW274" s="34"/>
      <c r="AEX274" s="34"/>
      <c r="AEY274" s="34"/>
      <c r="AEZ274" s="34"/>
      <c r="AFA274" s="34"/>
      <c r="AFB274" s="34"/>
      <c r="AFC274" s="34"/>
      <c r="AFD274" s="34"/>
      <c r="AFE274" s="34"/>
      <c r="AFF274" s="34"/>
      <c r="AFG274" s="34"/>
      <c r="AFH274" s="34"/>
      <c r="AFI274" s="34"/>
      <c r="AFJ274" s="34"/>
      <c r="AFK274" s="34"/>
      <c r="AFL274" s="34"/>
      <c r="AFM274" s="34"/>
      <c r="AFN274" s="34"/>
      <c r="AFO274" s="34"/>
      <c r="AFP274" s="34"/>
      <c r="AFQ274" s="34"/>
      <c r="AFR274" s="34"/>
      <c r="AFS274" s="34"/>
      <c r="AFT274" s="34"/>
      <c r="AFU274" s="34"/>
      <c r="AFV274" s="34"/>
      <c r="AFW274" s="34"/>
      <c r="AFX274" s="34"/>
      <c r="AFY274" s="34"/>
      <c r="AFZ274" s="34"/>
      <c r="AGA274" s="34"/>
      <c r="AGB274" s="34"/>
      <c r="AGC274" s="34"/>
      <c r="AGD274" s="34"/>
      <c r="AGE274" s="34"/>
      <c r="AGF274" s="34"/>
      <c r="AGG274" s="34"/>
      <c r="AGH274" s="34"/>
      <c r="AGI274" s="34"/>
      <c r="AGJ274" s="34"/>
      <c r="AGK274" s="34"/>
      <c r="AGL274" s="34"/>
      <c r="AGM274" s="34"/>
      <c r="AGN274" s="34"/>
      <c r="AGO274" s="34"/>
      <c r="AGP274" s="34"/>
      <c r="AGQ274" s="34"/>
      <c r="AGR274" s="34"/>
      <c r="AGS274" s="34"/>
      <c r="AGT274" s="34"/>
      <c r="AGU274" s="34"/>
      <c r="AGV274" s="34"/>
      <c r="AGW274" s="34"/>
      <c r="AGX274" s="34"/>
      <c r="AGY274" s="34"/>
      <c r="AGZ274" s="34"/>
      <c r="AHA274" s="34"/>
      <c r="AHB274" s="34"/>
      <c r="AHC274" s="34"/>
      <c r="AHD274" s="34"/>
      <c r="AHE274" s="34"/>
      <c r="AHF274" s="34"/>
      <c r="AHG274" s="34"/>
      <c r="AHH274" s="34"/>
      <c r="AHI274" s="34"/>
      <c r="AHJ274" s="34"/>
      <c r="AHK274" s="34"/>
      <c r="AHL274" s="34"/>
      <c r="AHM274" s="34"/>
      <c r="AHN274" s="34"/>
      <c r="AHO274" s="34"/>
      <c r="AHP274" s="34"/>
      <c r="AHQ274" s="34"/>
      <c r="AHR274" s="34"/>
      <c r="AHS274" s="34"/>
      <c r="AHT274" s="34"/>
      <c r="AHU274" s="34"/>
      <c r="AHV274" s="34"/>
      <c r="AHW274" s="34"/>
      <c r="AHX274" s="34"/>
      <c r="AHY274" s="34"/>
      <c r="AHZ274" s="34"/>
      <c r="AIA274" s="34"/>
      <c r="AIB274" s="34"/>
      <c r="AIC274" s="34"/>
      <c r="AID274" s="34"/>
      <c r="AIE274" s="34"/>
      <c r="AIF274" s="34"/>
      <c r="AIG274" s="34"/>
      <c r="AIH274" s="34"/>
      <c r="AII274" s="34"/>
      <c r="AIJ274" s="34"/>
      <c r="AIK274" s="34"/>
      <c r="AIL274" s="34"/>
      <c r="AIM274" s="34"/>
      <c r="AIN274" s="34"/>
      <c r="AIO274" s="34"/>
      <c r="AIP274" s="34"/>
      <c r="AIQ274" s="34"/>
      <c r="AIR274" s="34"/>
      <c r="AIS274" s="34"/>
      <c r="AIT274" s="34"/>
      <c r="AIU274" s="34"/>
      <c r="AIV274" s="34"/>
      <c r="AIW274" s="34"/>
      <c r="AIX274" s="34"/>
      <c r="AIY274" s="34"/>
      <c r="AIZ274" s="34"/>
      <c r="AJA274" s="34"/>
      <c r="AJB274" s="34"/>
      <c r="AJC274" s="34"/>
      <c r="AJD274" s="34"/>
      <c r="AJE274" s="34"/>
      <c r="AJF274" s="34"/>
      <c r="AJG274" s="34"/>
      <c r="AJH274" s="34"/>
      <c r="AJI274" s="34"/>
      <c r="AJJ274" s="34"/>
      <c r="AJK274" s="34"/>
      <c r="AJL274" s="34"/>
      <c r="AJM274" s="34"/>
      <c r="AJN274" s="34"/>
      <c r="AJO274" s="34"/>
      <c r="AJP274" s="34"/>
      <c r="AJQ274" s="34"/>
      <c r="AJR274" s="34"/>
      <c r="AJS274" s="34"/>
      <c r="AJT274" s="34"/>
      <c r="AJU274" s="34"/>
      <c r="AJV274" s="34"/>
      <c r="AJW274" s="34"/>
      <c r="AJX274" s="34"/>
      <c r="AJY274" s="34"/>
      <c r="AJZ274" s="34"/>
      <c r="AKA274" s="34"/>
      <c r="AKB274" s="34"/>
      <c r="AKC274" s="34"/>
      <c r="AKD274" s="34"/>
      <c r="AKE274" s="34"/>
      <c r="AKF274" s="34"/>
      <c r="AKG274" s="34"/>
      <c r="AKH274" s="34"/>
      <c r="AKI274" s="34"/>
      <c r="AKJ274" s="34"/>
      <c r="AKK274" s="34"/>
      <c r="AKL274" s="34"/>
      <c r="AKM274" s="34"/>
      <c r="AKN274" s="34"/>
      <c r="AKO274" s="34"/>
      <c r="AKP274" s="34"/>
      <c r="AKQ274" s="34"/>
      <c r="AKR274" s="34"/>
      <c r="AKS274" s="34"/>
      <c r="AKT274" s="34"/>
      <c r="AKU274" s="34"/>
      <c r="AKV274" s="34"/>
      <c r="AKW274" s="34"/>
      <c r="AKX274" s="34"/>
      <c r="AKY274" s="34"/>
      <c r="AKZ274" s="34"/>
      <c r="ALA274" s="34"/>
      <c r="ALB274" s="34"/>
      <c r="ALC274" s="34"/>
      <c r="ALD274" s="34"/>
      <c r="ALE274" s="34"/>
      <c r="ALF274" s="34"/>
      <c r="ALG274" s="34"/>
      <c r="ALH274" s="34"/>
      <c r="ALI274" s="34"/>
      <c r="ALJ274" s="34"/>
      <c r="ALK274" s="34"/>
      <c r="ALL274" s="34"/>
      <c r="ALM274" s="34"/>
      <c r="ALN274" s="34"/>
      <c r="ALO274" s="34"/>
      <c r="ALP274" s="34"/>
      <c r="ALQ274" s="34"/>
      <c r="ALR274" s="34"/>
      <c r="ALS274" s="34"/>
      <c r="ALT274" s="34"/>
      <c r="ALU274" s="34"/>
      <c r="ALV274" s="34"/>
      <c r="ALW274" s="34"/>
      <c r="ALX274" s="34"/>
      <c r="ALY274" s="34"/>
      <c r="ALZ274" s="34"/>
      <c r="AMA274" s="34"/>
      <c r="AMB274" s="34"/>
      <c r="AMC274" s="34"/>
      <c r="AMD274" s="34"/>
      <c r="AME274" s="34"/>
      <c r="AMF274" s="34"/>
      <c r="AMG274" s="34"/>
      <c r="AMH274" s="34"/>
      <c r="AMI274" s="34"/>
      <c r="AMJ274" s="34"/>
      <c r="AMK274" s="34"/>
      <c r="AML274" s="34"/>
      <c r="AMM274" s="34"/>
      <c r="AMN274" s="34"/>
      <c r="AMO274" s="34"/>
      <c r="AMP274" s="34"/>
      <c r="AMQ274" s="34"/>
      <c r="AMR274" s="34"/>
      <c r="AMS274" s="34"/>
      <c r="AMT274" s="34"/>
      <c r="AMU274" s="34"/>
      <c r="AMV274" s="34"/>
      <c r="AMW274" s="34"/>
      <c r="AMX274" s="34"/>
      <c r="AMY274" s="34"/>
      <c r="AMZ274" s="34"/>
      <c r="ANA274" s="34"/>
      <c r="ANB274" s="34"/>
      <c r="ANC274" s="34"/>
      <c r="AND274" s="34"/>
      <c r="ANE274" s="34"/>
      <c r="ANF274" s="34"/>
      <c r="ANG274" s="34"/>
      <c r="ANH274" s="34"/>
      <c r="ANI274" s="34"/>
      <c r="ANJ274" s="34"/>
      <c r="ANK274" s="34"/>
      <c r="ANL274" s="34"/>
      <c r="ANM274" s="34"/>
      <c r="ANN274" s="34"/>
      <c r="ANO274" s="34"/>
      <c r="ANP274" s="34"/>
      <c r="ANQ274" s="34"/>
      <c r="ANR274" s="34"/>
      <c r="ANS274" s="34"/>
      <c r="ANT274" s="34"/>
      <c r="ANU274" s="34"/>
      <c r="ANV274" s="34"/>
      <c r="ANW274" s="34"/>
      <c r="ANX274" s="34"/>
      <c r="ANY274" s="34"/>
      <c r="ANZ274" s="34"/>
      <c r="AOA274" s="34"/>
      <c r="AOB274" s="34"/>
      <c r="AOC274" s="34"/>
      <c r="AOD274" s="34"/>
      <c r="AOE274" s="34"/>
      <c r="AOF274" s="34"/>
      <c r="AOG274" s="34"/>
      <c r="AOH274" s="34"/>
      <c r="AOI274" s="34"/>
      <c r="AOJ274" s="34"/>
      <c r="AOK274" s="34"/>
      <c r="AOL274" s="34"/>
      <c r="AOM274" s="34"/>
      <c r="AON274" s="34"/>
      <c r="AOO274" s="34"/>
      <c r="AOP274" s="34"/>
      <c r="AOQ274" s="34"/>
      <c r="AOR274" s="34"/>
      <c r="AOS274" s="34"/>
      <c r="AOT274" s="34"/>
      <c r="AOU274" s="34"/>
      <c r="AOV274" s="34"/>
      <c r="AOW274" s="34"/>
      <c r="AOX274" s="34"/>
      <c r="AOY274" s="34"/>
      <c r="AOZ274" s="34"/>
      <c r="APA274" s="34"/>
      <c r="APB274" s="34"/>
      <c r="APC274" s="34"/>
      <c r="APD274" s="34"/>
      <c r="APE274" s="34"/>
      <c r="APF274" s="34"/>
      <c r="APG274" s="34"/>
      <c r="APH274" s="34"/>
      <c r="API274" s="34"/>
      <c r="APJ274" s="34"/>
      <c r="APK274" s="34"/>
      <c r="APL274" s="34"/>
      <c r="APM274" s="34"/>
      <c r="APN274" s="34"/>
      <c r="APO274" s="34"/>
      <c r="APP274" s="34"/>
      <c r="APQ274" s="34"/>
      <c r="APR274" s="34"/>
      <c r="APS274" s="34"/>
      <c r="APT274" s="34"/>
      <c r="APU274" s="34"/>
      <c r="APV274" s="34"/>
      <c r="APW274" s="34"/>
      <c r="APX274" s="34"/>
      <c r="APY274" s="34"/>
      <c r="APZ274" s="34"/>
      <c r="AQA274" s="34"/>
      <c r="AQB274" s="34"/>
      <c r="AQC274" s="34"/>
      <c r="AQD274" s="34"/>
      <c r="AQE274" s="34"/>
      <c r="AQF274" s="34"/>
      <c r="AQG274" s="34"/>
      <c r="AQH274" s="34"/>
      <c r="AQI274" s="34"/>
      <c r="AQJ274" s="34"/>
      <c r="AQK274" s="34"/>
      <c r="AQL274" s="34"/>
      <c r="AQM274" s="34"/>
      <c r="AQN274" s="34"/>
      <c r="AQO274" s="34"/>
      <c r="AQP274" s="34"/>
      <c r="AQQ274" s="34"/>
      <c r="AQR274" s="34"/>
      <c r="AQS274" s="34"/>
      <c r="AQT274" s="34"/>
      <c r="AQU274" s="34"/>
      <c r="AQV274" s="34"/>
      <c r="AQW274" s="34"/>
      <c r="AQX274" s="34"/>
      <c r="AQY274" s="34"/>
      <c r="AQZ274" s="34"/>
      <c r="ARA274" s="34"/>
      <c r="ARB274" s="34"/>
      <c r="ARC274" s="34"/>
      <c r="ARD274" s="34"/>
      <c r="ARE274" s="34"/>
      <c r="ARF274" s="34"/>
      <c r="ARG274" s="34"/>
      <c r="ARH274" s="34"/>
      <c r="ARI274" s="34"/>
      <c r="ARJ274" s="34"/>
      <c r="ARK274" s="34"/>
      <c r="ARL274" s="34"/>
      <c r="ARM274" s="34"/>
      <c r="ARN274" s="34"/>
      <c r="ARO274" s="34"/>
      <c r="ARP274" s="34"/>
      <c r="ARQ274" s="34"/>
      <c r="ARR274" s="34"/>
      <c r="ARS274" s="34"/>
      <c r="ART274" s="34"/>
      <c r="ARU274" s="34"/>
      <c r="ARV274" s="34"/>
      <c r="ARW274" s="34"/>
      <c r="ARX274" s="34"/>
      <c r="ARY274" s="34"/>
      <c r="ARZ274" s="34"/>
      <c r="ASA274" s="34"/>
      <c r="ASB274" s="34"/>
      <c r="ASC274" s="34"/>
      <c r="ASD274" s="34"/>
      <c r="ASE274" s="34"/>
      <c r="ASF274" s="34"/>
      <c r="ASG274" s="34"/>
      <c r="ASH274" s="34"/>
      <c r="ASI274" s="34"/>
      <c r="ASJ274" s="34"/>
      <c r="ASK274" s="34"/>
      <c r="ASL274" s="34"/>
      <c r="ASM274" s="34"/>
      <c r="ASN274" s="34"/>
      <c r="ASO274" s="34"/>
      <c r="ASP274" s="34"/>
      <c r="ASQ274" s="34"/>
      <c r="ASR274" s="34"/>
      <c r="ASS274" s="34"/>
      <c r="AST274" s="34"/>
      <c r="ASU274" s="34"/>
      <c r="ASV274" s="34"/>
      <c r="ASW274" s="34"/>
      <c r="ASX274" s="34"/>
      <c r="ASY274" s="34"/>
      <c r="ASZ274" s="34"/>
      <c r="ATA274" s="34"/>
      <c r="ATB274" s="34"/>
      <c r="ATC274" s="34"/>
      <c r="ATD274" s="34"/>
      <c r="ATE274" s="34"/>
      <c r="ATF274" s="34"/>
      <c r="ATG274" s="34"/>
      <c r="ATH274" s="34"/>
      <c r="ATI274" s="34"/>
      <c r="ATJ274" s="34"/>
      <c r="ATK274" s="34"/>
      <c r="ATL274" s="34"/>
      <c r="ATM274" s="34"/>
      <c r="ATN274" s="34"/>
      <c r="ATO274" s="34"/>
      <c r="ATP274" s="34"/>
      <c r="ATQ274" s="34"/>
      <c r="ATR274" s="34"/>
      <c r="ATS274" s="34"/>
      <c r="ATT274" s="34"/>
      <c r="ATU274" s="34"/>
      <c r="ATV274" s="34"/>
      <c r="ATW274" s="34"/>
      <c r="ATX274" s="34"/>
      <c r="ATY274" s="34"/>
      <c r="ATZ274" s="34"/>
      <c r="AUA274" s="34"/>
      <c r="AUB274" s="34"/>
      <c r="AUC274" s="34"/>
      <c r="AUD274" s="34"/>
      <c r="AUE274" s="34"/>
      <c r="AUF274" s="34"/>
      <c r="AUG274" s="34"/>
      <c r="AUH274" s="34"/>
      <c r="AUI274" s="34"/>
      <c r="AUJ274" s="34"/>
      <c r="AUK274" s="34"/>
      <c r="AUL274" s="34"/>
      <c r="AUM274" s="34"/>
      <c r="AUN274" s="34"/>
      <c r="AUO274" s="34"/>
      <c r="AUP274" s="34"/>
      <c r="AUQ274" s="34"/>
      <c r="AUR274" s="34"/>
      <c r="AUS274" s="34"/>
      <c r="AUT274" s="34"/>
      <c r="AUU274" s="34"/>
      <c r="AUV274" s="34"/>
      <c r="AUW274" s="34"/>
      <c r="AUX274" s="34"/>
      <c r="AUY274" s="34"/>
      <c r="AUZ274" s="34"/>
      <c r="AVA274" s="34"/>
      <c r="AVB274" s="34"/>
      <c r="AVC274" s="34"/>
      <c r="AVD274" s="34"/>
      <c r="AVE274" s="34"/>
      <c r="AVF274" s="34"/>
      <c r="AVG274" s="34"/>
      <c r="AVH274" s="34"/>
      <c r="AVI274" s="34"/>
      <c r="AVJ274" s="34"/>
      <c r="AVK274" s="34"/>
      <c r="AVL274" s="34"/>
      <c r="AVM274" s="34"/>
      <c r="AVN274" s="34"/>
      <c r="AVO274" s="34"/>
      <c r="AVP274" s="34"/>
      <c r="AVQ274" s="34"/>
      <c r="AVR274" s="34"/>
      <c r="AVS274" s="34"/>
      <c r="AVT274" s="34"/>
      <c r="AVU274" s="34"/>
      <c r="AVV274" s="34"/>
      <c r="AVW274" s="34"/>
      <c r="AVX274" s="34"/>
      <c r="AVY274" s="34"/>
      <c r="AVZ274" s="34"/>
      <c r="AWA274" s="34"/>
      <c r="AWB274" s="34"/>
      <c r="AWC274" s="34"/>
      <c r="AWD274" s="34"/>
      <c r="AWE274" s="34"/>
      <c r="AWF274" s="34"/>
      <c r="AWG274" s="34"/>
      <c r="AWH274" s="34"/>
      <c r="AWI274" s="34"/>
      <c r="AWJ274" s="34"/>
      <c r="AWK274" s="34"/>
      <c r="AWL274" s="34"/>
      <c r="AWM274" s="34"/>
      <c r="AWN274" s="34"/>
      <c r="AWO274" s="34"/>
      <c r="AWP274" s="34"/>
      <c r="AWQ274" s="34"/>
      <c r="AWR274" s="34"/>
      <c r="AWS274" s="34"/>
      <c r="AWT274" s="34"/>
      <c r="AWU274" s="34"/>
      <c r="AWV274" s="34"/>
      <c r="AWW274" s="34"/>
      <c r="AWX274" s="34"/>
      <c r="AWY274" s="34"/>
      <c r="AWZ274" s="34"/>
      <c r="AXA274" s="34"/>
      <c r="AXB274" s="34"/>
      <c r="AXC274" s="34"/>
      <c r="AXD274" s="34"/>
      <c r="AXE274" s="34"/>
      <c r="AXF274" s="34"/>
      <c r="AXG274" s="34"/>
      <c r="AXH274" s="34"/>
      <c r="AXI274" s="34"/>
      <c r="AXJ274" s="34"/>
      <c r="AXK274" s="34"/>
      <c r="AXL274" s="34"/>
      <c r="AXM274" s="34"/>
      <c r="AXN274" s="34"/>
      <c r="AXO274" s="34"/>
      <c r="AXP274" s="34"/>
      <c r="AXQ274" s="34"/>
      <c r="AXR274" s="34"/>
      <c r="AXS274" s="34"/>
      <c r="AXT274" s="34"/>
      <c r="AXU274" s="34"/>
      <c r="AXV274" s="34"/>
      <c r="AXW274" s="34"/>
      <c r="AXX274" s="34"/>
      <c r="AXY274" s="34"/>
      <c r="AXZ274" s="34"/>
      <c r="AYA274" s="34"/>
      <c r="AYB274" s="34"/>
      <c r="AYC274" s="34"/>
      <c r="AYD274" s="34"/>
      <c r="AYE274" s="34"/>
      <c r="AYF274" s="34"/>
      <c r="AYG274" s="34"/>
      <c r="AYH274" s="34"/>
      <c r="AYI274" s="34"/>
      <c r="AYJ274" s="34"/>
      <c r="AYK274" s="34"/>
      <c r="AYL274" s="34"/>
      <c r="AYM274" s="34"/>
      <c r="AYN274" s="34"/>
      <c r="AYO274" s="34"/>
      <c r="AYP274" s="34"/>
      <c r="AYQ274" s="34"/>
      <c r="AYR274" s="34"/>
      <c r="AYS274" s="34"/>
      <c r="AYT274" s="34"/>
      <c r="AYU274" s="34"/>
      <c r="AYV274" s="34"/>
      <c r="AYW274" s="34"/>
      <c r="AYX274" s="34"/>
      <c r="AYY274" s="34"/>
      <c r="AYZ274" s="34"/>
      <c r="AZA274" s="34"/>
      <c r="AZB274" s="34"/>
      <c r="AZC274" s="34"/>
      <c r="AZD274" s="34"/>
      <c r="AZE274" s="34"/>
      <c r="AZF274" s="34"/>
      <c r="AZG274" s="34"/>
      <c r="AZH274" s="34"/>
      <c r="AZI274" s="34"/>
      <c r="AZJ274" s="34"/>
      <c r="AZK274" s="34"/>
      <c r="AZL274" s="34"/>
      <c r="AZM274" s="34"/>
      <c r="AZN274" s="34"/>
      <c r="AZO274" s="34"/>
      <c r="AZP274" s="34"/>
      <c r="AZQ274" s="34"/>
      <c r="AZR274" s="34"/>
      <c r="AZS274" s="34"/>
      <c r="AZT274" s="34"/>
      <c r="AZU274" s="34"/>
      <c r="AZV274" s="34"/>
      <c r="AZW274" s="34"/>
      <c r="AZX274" s="34"/>
      <c r="AZY274" s="34"/>
      <c r="AZZ274" s="34"/>
      <c r="BAA274" s="34"/>
      <c r="BAB274" s="34"/>
      <c r="BAC274" s="34"/>
      <c r="BAD274" s="34"/>
      <c r="BAE274" s="34"/>
      <c r="BAF274" s="34"/>
      <c r="BAG274" s="34"/>
      <c r="BAH274" s="34"/>
      <c r="BAI274" s="34"/>
      <c r="BAJ274" s="34"/>
      <c r="BAK274" s="34"/>
      <c r="BAL274" s="34"/>
      <c r="BAM274" s="34"/>
      <c r="BAN274" s="34"/>
      <c r="BAO274" s="34"/>
      <c r="BAP274" s="34"/>
      <c r="BAQ274" s="34"/>
      <c r="BAR274" s="34"/>
      <c r="BAS274" s="34"/>
      <c r="BAT274" s="34"/>
      <c r="BAU274" s="34"/>
      <c r="BAV274" s="34"/>
      <c r="BAW274" s="34"/>
      <c r="BAX274" s="34"/>
      <c r="BAY274" s="34"/>
      <c r="BAZ274" s="34"/>
      <c r="BBA274" s="34"/>
      <c r="BBB274" s="34"/>
      <c r="BBC274" s="34"/>
      <c r="BBD274" s="34"/>
      <c r="BBE274" s="34"/>
      <c r="BBF274" s="34"/>
      <c r="BBG274" s="34"/>
      <c r="BBH274" s="34"/>
      <c r="BBI274" s="34"/>
      <c r="BBJ274" s="34"/>
      <c r="BBK274" s="34"/>
      <c r="BBL274" s="34"/>
      <c r="BBM274" s="34"/>
      <c r="BBN274" s="34"/>
      <c r="BBO274" s="34"/>
      <c r="BBP274" s="34"/>
      <c r="BBQ274" s="34"/>
      <c r="BBR274" s="34"/>
      <c r="BBS274" s="34"/>
      <c r="BBT274" s="34"/>
      <c r="BBU274" s="34"/>
      <c r="BBV274" s="34"/>
      <c r="BBW274" s="34"/>
      <c r="BBX274" s="34"/>
      <c r="BBY274" s="34"/>
      <c r="BBZ274" s="34"/>
      <c r="BCA274" s="34"/>
      <c r="BCB274" s="34"/>
      <c r="BCC274" s="34"/>
      <c r="BCD274" s="34"/>
      <c r="BCE274" s="34"/>
      <c r="BCF274" s="34"/>
      <c r="BCG274" s="34"/>
      <c r="BCH274" s="34"/>
      <c r="BCI274" s="34"/>
      <c r="BCJ274" s="34"/>
      <c r="BCK274" s="34"/>
      <c r="BCL274" s="34"/>
      <c r="BCM274" s="34"/>
      <c r="BCN274" s="34"/>
      <c r="BCO274" s="34"/>
      <c r="BCP274" s="34"/>
      <c r="BCQ274" s="34"/>
      <c r="BCR274" s="34"/>
      <c r="BCS274" s="34"/>
      <c r="BCT274" s="34"/>
      <c r="BCU274" s="34"/>
      <c r="BCV274" s="34"/>
      <c r="BCW274" s="34"/>
      <c r="BCX274" s="34"/>
      <c r="BCY274" s="34"/>
      <c r="BCZ274" s="34"/>
      <c r="BDA274" s="34"/>
      <c r="BDB274" s="34"/>
      <c r="BDC274" s="34"/>
      <c r="BDD274" s="34"/>
      <c r="BDE274" s="34"/>
      <c r="BDF274" s="34"/>
      <c r="BDG274" s="34"/>
      <c r="BDH274" s="34"/>
      <c r="BDI274" s="34"/>
      <c r="BDJ274" s="34"/>
      <c r="BDK274" s="34"/>
      <c r="BDL274" s="34"/>
      <c r="BDM274" s="34"/>
      <c r="BDN274" s="34"/>
      <c r="BDO274" s="34"/>
      <c r="BDP274" s="34"/>
      <c r="BDQ274" s="34"/>
      <c r="BDR274" s="34"/>
      <c r="BDS274" s="34"/>
      <c r="BDT274" s="34"/>
      <c r="BDU274" s="34"/>
      <c r="BDV274" s="34"/>
      <c r="BDW274" s="34"/>
      <c r="BDX274" s="34"/>
      <c r="BDY274" s="34"/>
      <c r="BDZ274" s="34"/>
      <c r="BEA274" s="34"/>
      <c r="BEB274" s="34"/>
      <c r="BEC274" s="34"/>
      <c r="BED274" s="34"/>
      <c r="BEE274" s="34"/>
      <c r="BEF274" s="34"/>
      <c r="BEG274" s="34"/>
      <c r="BEH274" s="34"/>
      <c r="BEI274" s="34"/>
      <c r="BEJ274" s="34"/>
      <c r="BEK274" s="34"/>
      <c r="BEL274" s="34"/>
      <c r="BEM274" s="34"/>
      <c r="BEN274" s="34"/>
      <c r="BEO274" s="34"/>
      <c r="BEP274" s="34"/>
      <c r="BEQ274" s="34"/>
      <c r="BER274" s="34"/>
      <c r="BES274" s="34"/>
      <c r="BET274" s="34"/>
      <c r="BEU274" s="34"/>
      <c r="BEV274" s="34"/>
      <c r="BEW274" s="34"/>
      <c r="BEX274" s="34"/>
      <c r="BEY274" s="34"/>
      <c r="BEZ274" s="34"/>
      <c r="BFA274" s="34"/>
      <c r="BFB274" s="34"/>
      <c r="BFC274" s="34"/>
      <c r="BFD274" s="34"/>
      <c r="BFE274" s="34"/>
      <c r="BFF274" s="34"/>
      <c r="BFG274" s="34"/>
      <c r="BFH274" s="34"/>
      <c r="BFI274" s="34"/>
      <c r="BFJ274" s="34"/>
      <c r="BFK274" s="34"/>
      <c r="BFL274" s="34"/>
      <c r="BFM274" s="34"/>
      <c r="BFN274" s="34"/>
      <c r="BFO274" s="34"/>
      <c r="BFP274" s="34"/>
      <c r="BFQ274" s="34"/>
      <c r="BFR274" s="34"/>
      <c r="BFS274" s="34"/>
      <c r="BFT274" s="34"/>
      <c r="BFU274" s="34"/>
      <c r="BFV274" s="34"/>
      <c r="BFW274" s="34"/>
      <c r="BFX274" s="34"/>
      <c r="BFY274" s="34"/>
      <c r="BFZ274" s="34"/>
      <c r="BGA274" s="34"/>
      <c r="BGB274" s="34"/>
      <c r="BGC274" s="34"/>
      <c r="BGD274" s="34"/>
      <c r="BGE274" s="34"/>
      <c r="BGF274" s="34"/>
      <c r="BGG274" s="34"/>
      <c r="BGH274" s="34"/>
      <c r="BGI274" s="34"/>
      <c r="BGJ274" s="34"/>
      <c r="BGK274" s="34"/>
      <c r="BGL274" s="34"/>
      <c r="BGM274" s="34"/>
      <c r="BGN274" s="34"/>
      <c r="BGO274" s="34"/>
      <c r="BGP274" s="34"/>
      <c r="BGQ274" s="34"/>
      <c r="BGR274" s="34"/>
      <c r="BGS274" s="34"/>
      <c r="BGT274" s="34"/>
      <c r="BGU274" s="34"/>
      <c r="BGV274" s="34"/>
      <c r="BGW274" s="34"/>
      <c r="BGX274" s="34"/>
      <c r="BGY274" s="34"/>
      <c r="BGZ274" s="34"/>
      <c r="BHA274" s="34"/>
      <c r="BHB274" s="34"/>
      <c r="BHC274" s="34"/>
      <c r="BHD274" s="34"/>
      <c r="BHE274" s="34"/>
      <c r="BHF274" s="34"/>
      <c r="BHG274" s="34"/>
      <c r="BHH274" s="34"/>
      <c r="BHI274" s="34"/>
      <c r="BHJ274" s="34"/>
      <c r="BHK274" s="34"/>
      <c r="BHL274" s="34"/>
      <c r="BHM274" s="34"/>
      <c r="BHN274" s="34"/>
      <c r="BHO274" s="34"/>
      <c r="BHP274" s="34"/>
      <c r="BHQ274" s="34"/>
      <c r="BHR274" s="34"/>
      <c r="BHS274" s="34"/>
      <c r="BHT274" s="34"/>
      <c r="BHU274" s="34"/>
      <c r="BHV274" s="34"/>
      <c r="BHW274" s="34"/>
      <c r="BHX274" s="34"/>
      <c r="BHY274" s="34"/>
      <c r="BHZ274" s="34"/>
      <c r="BIA274" s="34"/>
      <c r="BIB274" s="34"/>
      <c r="BIC274" s="34"/>
      <c r="BID274" s="34"/>
      <c r="BIE274" s="34"/>
      <c r="BIF274" s="34"/>
      <c r="BIG274" s="34"/>
      <c r="BIH274" s="34"/>
      <c r="BII274" s="34"/>
      <c r="BIJ274" s="34"/>
      <c r="BIK274" s="34"/>
      <c r="BIL274" s="34"/>
      <c r="BIM274" s="34"/>
      <c r="BIN274" s="34"/>
      <c r="BIO274" s="34"/>
      <c r="BIP274" s="34"/>
      <c r="BIQ274" s="34"/>
      <c r="BIR274" s="34"/>
      <c r="BIS274" s="34"/>
      <c r="BIT274" s="34"/>
      <c r="BIU274" s="34"/>
      <c r="BIV274" s="34"/>
      <c r="BIW274" s="34"/>
      <c r="BIX274" s="34"/>
      <c r="BIY274" s="34"/>
      <c r="BIZ274" s="34"/>
      <c r="BJA274" s="34"/>
      <c r="BJB274" s="34"/>
      <c r="BJC274" s="34"/>
      <c r="BJD274" s="34"/>
      <c r="BJE274" s="34"/>
      <c r="BJF274" s="34"/>
      <c r="BJG274" s="34"/>
      <c r="BJH274" s="34"/>
      <c r="BJI274" s="34"/>
      <c r="BJJ274" s="34"/>
      <c r="BJK274" s="34"/>
      <c r="BJL274" s="34"/>
      <c r="BJM274" s="34"/>
      <c r="BJN274" s="34"/>
      <c r="BJO274" s="34"/>
      <c r="BJP274" s="34"/>
      <c r="BJQ274" s="34"/>
      <c r="BJR274" s="34"/>
      <c r="BJS274" s="34"/>
      <c r="BJT274" s="34"/>
      <c r="BJU274" s="34"/>
      <c r="BJV274" s="34"/>
      <c r="BJW274" s="34"/>
      <c r="BJX274" s="34"/>
      <c r="BJY274" s="34"/>
      <c r="BJZ274" s="34"/>
      <c r="BKA274" s="34"/>
      <c r="BKB274" s="34"/>
      <c r="BKC274" s="34"/>
      <c r="BKD274" s="34"/>
      <c r="BKE274" s="34"/>
      <c r="BKF274" s="34"/>
      <c r="BKG274" s="34"/>
      <c r="BKH274" s="34"/>
      <c r="BKI274" s="34"/>
      <c r="BKJ274" s="34"/>
      <c r="BKK274" s="34"/>
      <c r="BKL274" s="34"/>
      <c r="BKM274" s="34"/>
      <c r="BKN274" s="34"/>
      <c r="BKO274" s="34"/>
      <c r="BKP274" s="34"/>
      <c r="BKQ274" s="34"/>
      <c r="BKR274" s="34"/>
      <c r="BKS274" s="34"/>
      <c r="BKT274" s="34"/>
      <c r="BKU274" s="34"/>
      <c r="BKV274" s="34"/>
      <c r="BKW274" s="34"/>
      <c r="BKX274" s="34"/>
      <c r="BKY274" s="34"/>
      <c r="BKZ274" s="34"/>
      <c r="BLA274" s="34"/>
      <c r="BLB274" s="34"/>
      <c r="BLC274" s="34"/>
      <c r="BLD274" s="34"/>
      <c r="BLE274" s="34"/>
      <c r="BLF274" s="34"/>
      <c r="BLG274" s="34"/>
      <c r="BLH274" s="34"/>
      <c r="BLI274" s="34"/>
      <c r="BLJ274" s="34"/>
      <c r="BLK274" s="34"/>
      <c r="BLL274" s="34"/>
      <c r="BLM274" s="34"/>
      <c r="BLN274" s="34"/>
      <c r="BLO274" s="34"/>
      <c r="BLP274" s="34"/>
      <c r="BLQ274" s="34"/>
      <c r="BLR274" s="34"/>
      <c r="BLS274" s="34"/>
      <c r="BLT274" s="34"/>
      <c r="BLU274" s="34"/>
      <c r="BLV274" s="34"/>
      <c r="BLW274" s="34"/>
      <c r="BLX274" s="34"/>
      <c r="BLY274" s="34"/>
      <c r="BLZ274" s="34"/>
      <c r="BMA274" s="34"/>
      <c r="BMB274" s="34"/>
      <c r="BMC274" s="34"/>
      <c r="BMD274" s="34"/>
      <c r="BME274" s="34"/>
      <c r="BMF274" s="34"/>
      <c r="BMG274" s="34"/>
      <c r="BMH274" s="34"/>
      <c r="BMI274" s="34"/>
      <c r="BMJ274" s="34"/>
      <c r="BMK274" s="34"/>
      <c r="BML274" s="34"/>
      <c r="BMM274" s="34"/>
      <c r="BMN274" s="34"/>
      <c r="BMO274" s="34"/>
      <c r="BMP274" s="34"/>
      <c r="BMQ274" s="34"/>
      <c r="BMR274" s="34"/>
      <c r="BMS274" s="34"/>
      <c r="BMT274" s="34"/>
      <c r="BMU274" s="34"/>
      <c r="BMV274" s="34"/>
      <c r="BMW274" s="34"/>
      <c r="BMX274" s="34"/>
      <c r="BMY274" s="34"/>
      <c r="BMZ274" s="34"/>
      <c r="BNA274" s="34"/>
      <c r="BNB274" s="34"/>
      <c r="BNC274" s="34"/>
      <c r="BND274" s="34"/>
      <c r="BNE274" s="34"/>
      <c r="BNF274" s="34"/>
      <c r="BNG274" s="34"/>
      <c r="BNH274" s="34"/>
      <c r="BNI274" s="34"/>
      <c r="BNJ274" s="34"/>
      <c r="BNK274" s="34"/>
      <c r="BNL274" s="34"/>
      <c r="BNM274" s="34"/>
      <c r="BNN274" s="34"/>
      <c r="BNO274" s="34"/>
      <c r="BNP274" s="34"/>
      <c r="BNQ274" s="34"/>
      <c r="BNR274" s="34"/>
      <c r="BNS274" s="34"/>
      <c r="BNT274" s="34"/>
      <c r="BNU274" s="34"/>
      <c r="BNV274" s="34"/>
      <c r="BNW274" s="34"/>
      <c r="BNX274" s="34"/>
      <c r="BNY274" s="34"/>
      <c r="BNZ274" s="34"/>
      <c r="BOA274" s="34"/>
      <c r="BOB274" s="34"/>
      <c r="BOC274" s="34"/>
      <c r="BOD274" s="34"/>
      <c r="BOE274" s="34"/>
      <c r="BOF274" s="34"/>
      <c r="BOG274" s="34"/>
      <c r="BOH274" s="34"/>
      <c r="BOI274" s="34"/>
      <c r="BOJ274" s="34"/>
      <c r="BOK274" s="34"/>
      <c r="BOL274" s="34"/>
      <c r="BOM274" s="34"/>
      <c r="BON274" s="34"/>
      <c r="BOO274" s="34"/>
      <c r="BOP274" s="34"/>
      <c r="BOQ274" s="34"/>
      <c r="BOR274" s="34"/>
      <c r="BOS274" s="34"/>
      <c r="BOT274" s="34"/>
      <c r="BOU274" s="34"/>
      <c r="BOV274" s="34"/>
      <c r="BOW274" s="34"/>
      <c r="BOX274" s="34"/>
      <c r="BOY274" s="34"/>
      <c r="BOZ274" s="34"/>
      <c r="BPA274" s="34"/>
      <c r="BPB274" s="34"/>
      <c r="BPC274" s="34"/>
      <c r="BPD274" s="34"/>
      <c r="BPE274" s="34"/>
      <c r="BPF274" s="34"/>
      <c r="BPG274" s="34"/>
      <c r="BPH274" s="34"/>
      <c r="BPI274" s="34"/>
      <c r="BPJ274" s="34"/>
      <c r="BPK274" s="34"/>
      <c r="BPL274" s="34"/>
      <c r="BPM274" s="34"/>
      <c r="BPN274" s="34"/>
      <c r="BPO274" s="34"/>
      <c r="BPP274" s="34"/>
      <c r="BPQ274" s="34"/>
      <c r="BPR274" s="34"/>
      <c r="BPS274" s="34"/>
      <c r="BPT274" s="34"/>
      <c r="BPU274" s="34"/>
      <c r="BPV274" s="34"/>
      <c r="BPW274" s="34"/>
      <c r="BPX274" s="34"/>
      <c r="BPY274" s="34"/>
      <c r="BPZ274" s="34"/>
      <c r="BQA274" s="34"/>
      <c r="BQB274" s="34"/>
      <c r="BQC274" s="34"/>
      <c r="BQD274" s="34"/>
      <c r="BQE274" s="34"/>
      <c r="BQF274" s="34"/>
      <c r="BQG274" s="34"/>
      <c r="BQH274" s="34"/>
      <c r="BQI274" s="34"/>
      <c r="BQJ274" s="34"/>
      <c r="BQK274" s="34"/>
      <c r="BQL274" s="34"/>
      <c r="BQM274" s="34"/>
      <c r="BQN274" s="34"/>
      <c r="BQO274" s="34"/>
      <c r="BQP274" s="34"/>
      <c r="BQQ274" s="34"/>
      <c r="BQR274" s="34"/>
      <c r="BQS274" s="34"/>
      <c r="BQT274" s="34"/>
      <c r="BQU274" s="34"/>
      <c r="BQV274" s="34"/>
      <c r="BQW274" s="34"/>
      <c r="BQX274" s="34"/>
      <c r="BQY274" s="34"/>
      <c r="BQZ274" s="34"/>
      <c r="BRA274" s="34"/>
      <c r="BRB274" s="34"/>
      <c r="BRC274" s="34"/>
      <c r="BRD274" s="34"/>
      <c r="BRE274" s="34"/>
      <c r="BRF274" s="34"/>
      <c r="BRG274" s="34"/>
      <c r="BRH274" s="34"/>
      <c r="BRI274" s="34"/>
      <c r="BRJ274" s="34"/>
      <c r="BRK274" s="34"/>
      <c r="BRL274" s="34"/>
      <c r="BRM274" s="34"/>
      <c r="BRN274" s="34"/>
      <c r="BRO274" s="34"/>
      <c r="BRP274" s="34"/>
      <c r="BRQ274" s="34"/>
      <c r="BRR274" s="34"/>
      <c r="BRS274" s="34"/>
      <c r="BRT274" s="34"/>
      <c r="BRU274" s="34"/>
      <c r="BRV274" s="34"/>
      <c r="BRW274" s="34"/>
      <c r="BRX274" s="34"/>
      <c r="BRY274" s="34"/>
      <c r="BRZ274" s="34"/>
      <c r="BSA274" s="34"/>
      <c r="BSB274" s="34"/>
      <c r="BSC274" s="34"/>
      <c r="BSD274" s="34"/>
      <c r="BSE274" s="34"/>
      <c r="BSF274" s="34"/>
      <c r="BSG274" s="34"/>
      <c r="BSH274" s="34"/>
      <c r="BSI274" s="34"/>
      <c r="BSJ274" s="34"/>
      <c r="BSK274" s="34"/>
      <c r="BSL274" s="34"/>
      <c r="BSM274" s="34"/>
      <c r="BSN274" s="34"/>
      <c r="BSO274" s="34"/>
      <c r="BSP274" s="34"/>
      <c r="BSQ274" s="34"/>
      <c r="BSR274" s="34"/>
      <c r="BSS274" s="34"/>
      <c r="BST274" s="34"/>
      <c r="BSU274" s="34"/>
      <c r="BSV274" s="34"/>
      <c r="BSW274" s="34"/>
      <c r="BSX274" s="34"/>
      <c r="BSY274" s="34"/>
      <c r="BSZ274" s="34"/>
      <c r="BTA274" s="34"/>
      <c r="BTB274" s="34"/>
      <c r="BTC274" s="34"/>
      <c r="BTD274" s="34"/>
      <c r="BTE274" s="34"/>
      <c r="BTF274" s="34"/>
      <c r="BTG274" s="34"/>
      <c r="BTH274" s="34"/>
      <c r="BTI274" s="34"/>
      <c r="BTJ274" s="34"/>
      <c r="BTK274" s="34"/>
      <c r="BTL274" s="34"/>
      <c r="BTM274" s="34"/>
      <c r="BTN274" s="34"/>
      <c r="BTO274" s="34"/>
      <c r="BTP274" s="34"/>
      <c r="BTQ274" s="34"/>
      <c r="BTR274" s="34"/>
      <c r="BTS274" s="34"/>
      <c r="BTT274" s="34"/>
      <c r="BTU274" s="34"/>
      <c r="BTV274" s="34"/>
      <c r="BTW274" s="34"/>
      <c r="BTX274" s="34"/>
      <c r="BTY274" s="34"/>
      <c r="BTZ274" s="34"/>
      <c r="BUA274" s="34"/>
      <c r="BUB274" s="34"/>
      <c r="BUC274" s="34"/>
      <c r="BUD274" s="34"/>
      <c r="BUE274" s="34"/>
      <c r="BUF274" s="34"/>
      <c r="BUG274" s="34"/>
      <c r="BUH274" s="34"/>
      <c r="BUI274" s="34"/>
      <c r="BUJ274" s="34"/>
      <c r="BUK274" s="34"/>
      <c r="BUL274" s="34"/>
      <c r="BUM274" s="34"/>
      <c r="BUN274" s="34"/>
      <c r="BUO274" s="34"/>
      <c r="BUP274" s="34"/>
      <c r="BUQ274" s="34"/>
      <c r="BUR274" s="34"/>
      <c r="BUS274" s="34"/>
      <c r="BUT274" s="34"/>
      <c r="BUU274" s="34"/>
      <c r="BUV274" s="34"/>
      <c r="BUW274" s="34"/>
      <c r="BUX274" s="34"/>
      <c r="BUY274" s="34"/>
      <c r="BUZ274" s="34"/>
      <c r="BVA274" s="34"/>
      <c r="BVB274" s="34"/>
      <c r="BVC274" s="34"/>
      <c r="BVD274" s="34"/>
      <c r="BVE274" s="34"/>
      <c r="BVF274" s="34"/>
      <c r="BVG274" s="34"/>
      <c r="BVH274" s="34"/>
      <c r="BVI274" s="34"/>
      <c r="BVJ274" s="34"/>
      <c r="BVK274" s="34"/>
      <c r="BVL274" s="34"/>
      <c r="BVM274" s="34"/>
      <c r="BVN274" s="34"/>
      <c r="BVO274" s="34"/>
      <c r="BVP274" s="34"/>
      <c r="BVQ274" s="34"/>
      <c r="BVR274" s="34"/>
      <c r="BVS274" s="34"/>
      <c r="BVT274" s="34"/>
      <c r="BVU274" s="34"/>
      <c r="BVV274" s="34"/>
      <c r="BVW274" s="34"/>
      <c r="BVX274" s="34"/>
      <c r="BVY274" s="34"/>
      <c r="BVZ274" s="34"/>
      <c r="BWA274" s="34"/>
      <c r="BWB274" s="34"/>
      <c r="BWC274" s="34"/>
      <c r="BWD274" s="34"/>
      <c r="BWE274" s="34"/>
      <c r="BWF274" s="34"/>
      <c r="BWG274" s="34"/>
      <c r="BWH274" s="34"/>
      <c r="BWI274" s="34"/>
      <c r="BWJ274" s="34"/>
      <c r="BWK274" s="34"/>
      <c r="BWL274" s="34"/>
      <c r="BWM274" s="34"/>
      <c r="BWN274" s="34"/>
      <c r="BWO274" s="34"/>
      <c r="BWP274" s="34"/>
      <c r="BWQ274" s="34"/>
      <c r="BWR274" s="34"/>
      <c r="BWS274" s="34"/>
      <c r="BWT274" s="34"/>
      <c r="BWU274" s="34"/>
      <c r="BWV274" s="34"/>
      <c r="BWW274" s="34"/>
      <c r="BWX274" s="34"/>
      <c r="BWY274" s="34"/>
      <c r="BWZ274" s="34"/>
      <c r="BXA274" s="34"/>
      <c r="BXB274" s="34"/>
      <c r="BXC274" s="34"/>
      <c r="BXD274" s="34"/>
      <c r="BXE274" s="34"/>
      <c r="BXF274" s="34"/>
      <c r="BXG274" s="34"/>
      <c r="BXH274" s="34"/>
      <c r="BXI274" s="34"/>
      <c r="BXJ274" s="34"/>
      <c r="BXK274" s="34"/>
      <c r="BXL274" s="34"/>
      <c r="BXM274" s="34"/>
      <c r="BXN274" s="34"/>
      <c r="BXO274" s="34"/>
      <c r="BXP274" s="34"/>
      <c r="BXQ274" s="34"/>
      <c r="BXR274" s="34"/>
      <c r="BXS274" s="34"/>
      <c r="BXT274" s="34"/>
      <c r="BXU274" s="34"/>
      <c r="BXV274" s="34"/>
      <c r="BXW274" s="34"/>
      <c r="BXX274" s="34"/>
      <c r="BXY274" s="34"/>
      <c r="BXZ274" s="34"/>
      <c r="BYA274" s="34"/>
      <c r="BYB274" s="34"/>
      <c r="BYC274" s="34"/>
      <c r="BYD274" s="34"/>
      <c r="BYE274" s="34"/>
      <c r="BYF274" s="34"/>
      <c r="BYG274" s="34"/>
      <c r="BYH274" s="34"/>
      <c r="BYI274" s="34"/>
      <c r="BYJ274" s="34"/>
      <c r="BYK274" s="34"/>
      <c r="BYL274" s="34"/>
      <c r="BYM274" s="34"/>
      <c r="BYN274" s="34"/>
      <c r="BYO274" s="34"/>
      <c r="BYP274" s="34"/>
      <c r="BYQ274" s="34"/>
      <c r="BYR274" s="34"/>
      <c r="BYS274" s="34"/>
      <c r="BYT274" s="34"/>
      <c r="BYU274" s="34"/>
      <c r="BYV274" s="34"/>
      <c r="BYW274" s="34"/>
      <c r="BYX274" s="34"/>
      <c r="BYY274" s="34"/>
      <c r="BYZ274" s="34"/>
      <c r="BZA274" s="34"/>
      <c r="BZB274" s="34"/>
      <c r="BZC274" s="34"/>
      <c r="BZD274" s="34"/>
      <c r="BZE274" s="34"/>
      <c r="BZF274" s="34"/>
      <c r="BZG274" s="34"/>
      <c r="BZH274" s="34"/>
      <c r="BZI274" s="34"/>
      <c r="BZJ274" s="34"/>
      <c r="BZK274" s="34"/>
      <c r="BZL274" s="34"/>
      <c r="BZM274" s="34"/>
      <c r="BZN274" s="34"/>
      <c r="BZO274" s="34"/>
      <c r="BZP274" s="34"/>
      <c r="BZQ274" s="34"/>
      <c r="BZR274" s="34"/>
      <c r="BZS274" s="34"/>
      <c r="BZT274" s="34"/>
      <c r="BZU274" s="34"/>
      <c r="BZV274" s="34"/>
      <c r="BZW274" s="34"/>
      <c r="BZX274" s="34"/>
      <c r="BZY274" s="34"/>
      <c r="BZZ274" s="34"/>
      <c r="CAA274" s="34"/>
      <c r="CAB274" s="34"/>
      <c r="CAC274" s="34"/>
      <c r="CAD274" s="34"/>
      <c r="CAE274" s="34"/>
      <c r="CAF274" s="34"/>
      <c r="CAG274" s="34"/>
      <c r="CAH274" s="34"/>
      <c r="CAI274" s="34"/>
      <c r="CAJ274" s="34"/>
      <c r="CAK274" s="34"/>
      <c r="CAL274" s="34"/>
      <c r="CAM274" s="34"/>
      <c r="CAN274" s="34"/>
      <c r="CAO274" s="34"/>
      <c r="CAP274" s="34"/>
      <c r="CAQ274" s="34"/>
      <c r="CAR274" s="34"/>
      <c r="CAS274" s="34"/>
      <c r="CAT274" s="34"/>
      <c r="CAU274" s="34"/>
      <c r="CAV274" s="34"/>
      <c r="CAW274" s="34"/>
      <c r="CAX274" s="34"/>
      <c r="CAY274" s="34"/>
      <c r="CAZ274" s="34"/>
      <c r="CBA274" s="34"/>
      <c r="CBB274" s="34"/>
      <c r="CBC274" s="34"/>
      <c r="CBD274" s="34"/>
      <c r="CBE274" s="34"/>
      <c r="CBF274" s="34"/>
      <c r="CBG274" s="34"/>
      <c r="CBH274" s="34"/>
      <c r="CBI274" s="34"/>
      <c r="CBJ274" s="34"/>
      <c r="CBK274" s="34"/>
      <c r="CBL274" s="34"/>
      <c r="CBM274" s="34"/>
      <c r="CBN274" s="34"/>
      <c r="CBO274" s="34"/>
      <c r="CBP274" s="34"/>
      <c r="CBQ274" s="34"/>
      <c r="CBR274" s="34"/>
      <c r="CBS274" s="34"/>
      <c r="CBT274" s="34"/>
      <c r="CBU274" s="34"/>
      <c r="CBV274" s="34"/>
      <c r="CBW274" s="34"/>
      <c r="CBX274" s="34"/>
      <c r="CBY274" s="34"/>
      <c r="CBZ274" s="34"/>
      <c r="CCA274" s="34"/>
      <c r="CCB274" s="34"/>
      <c r="CCC274" s="34"/>
      <c r="CCD274" s="34"/>
      <c r="CCE274" s="34"/>
      <c r="CCF274" s="34"/>
      <c r="CCG274" s="34"/>
      <c r="CCH274" s="34"/>
      <c r="CCI274" s="34"/>
      <c r="CCJ274" s="34"/>
      <c r="CCK274" s="34"/>
      <c r="CCL274" s="34"/>
      <c r="CCM274" s="34"/>
      <c r="CCN274" s="34"/>
      <c r="CCO274" s="34"/>
      <c r="CCP274" s="34"/>
      <c r="CCQ274" s="34"/>
      <c r="CCR274" s="34"/>
      <c r="CCS274" s="34"/>
      <c r="CCT274" s="34"/>
      <c r="CCU274" s="34"/>
      <c r="CCV274" s="34"/>
      <c r="CCW274" s="34"/>
      <c r="CCX274" s="34"/>
      <c r="CCY274" s="34"/>
      <c r="CCZ274" s="34"/>
      <c r="CDA274" s="34"/>
      <c r="CDB274" s="34"/>
      <c r="CDC274" s="34"/>
      <c r="CDD274" s="34"/>
      <c r="CDE274" s="34"/>
      <c r="CDF274" s="34"/>
      <c r="CDG274" s="34"/>
      <c r="CDH274" s="34"/>
      <c r="CDI274" s="34"/>
      <c r="CDJ274" s="34"/>
      <c r="CDK274" s="34"/>
      <c r="CDL274" s="34"/>
      <c r="CDM274" s="34"/>
      <c r="CDN274" s="34"/>
      <c r="CDO274" s="34"/>
      <c r="CDP274" s="34"/>
      <c r="CDQ274" s="34"/>
      <c r="CDR274" s="34"/>
      <c r="CDS274" s="34"/>
      <c r="CDT274" s="34"/>
      <c r="CDU274" s="34"/>
      <c r="CDV274" s="34"/>
      <c r="CDW274" s="34"/>
      <c r="CDX274" s="34"/>
      <c r="CDY274" s="34"/>
      <c r="CDZ274" s="34"/>
      <c r="CEA274" s="34"/>
      <c r="CEB274" s="34"/>
      <c r="CEC274" s="34"/>
      <c r="CED274" s="34"/>
      <c r="CEE274" s="34"/>
      <c r="CEF274" s="34"/>
      <c r="CEG274" s="34"/>
      <c r="CEH274" s="34"/>
      <c r="CEI274" s="34"/>
      <c r="CEJ274" s="34"/>
      <c r="CEK274" s="34"/>
      <c r="CEL274" s="34"/>
      <c r="CEM274" s="34"/>
      <c r="CEN274" s="34"/>
      <c r="CEO274" s="34"/>
      <c r="CEP274" s="34"/>
      <c r="CEQ274" s="34"/>
      <c r="CER274" s="34"/>
      <c r="CES274" s="34"/>
      <c r="CET274" s="34"/>
      <c r="CEU274" s="34"/>
      <c r="CEV274" s="34"/>
      <c r="CEW274" s="34"/>
      <c r="CEX274" s="34"/>
      <c r="CEY274" s="34"/>
      <c r="CEZ274" s="34"/>
      <c r="CFA274" s="34"/>
      <c r="CFB274" s="34"/>
      <c r="CFC274" s="34"/>
      <c r="CFD274" s="34"/>
      <c r="CFE274" s="34"/>
      <c r="CFF274" s="34"/>
      <c r="CFG274" s="34"/>
      <c r="CFH274" s="34"/>
      <c r="CFI274" s="34"/>
      <c r="CFJ274" s="34"/>
      <c r="CFK274" s="34"/>
      <c r="CFL274" s="34"/>
      <c r="CFM274" s="34"/>
      <c r="CFN274" s="34"/>
      <c r="CFO274" s="34"/>
      <c r="CFP274" s="34"/>
      <c r="CFQ274" s="34"/>
      <c r="CFR274" s="34"/>
      <c r="CFS274" s="34"/>
      <c r="CFT274" s="34"/>
      <c r="CFU274" s="34"/>
      <c r="CFV274" s="34"/>
      <c r="CFW274" s="34"/>
      <c r="CFX274" s="34"/>
      <c r="CFY274" s="34"/>
      <c r="CFZ274" s="34"/>
      <c r="CGA274" s="34"/>
      <c r="CGB274" s="34"/>
      <c r="CGC274" s="34"/>
      <c r="CGD274" s="34"/>
      <c r="CGE274" s="34"/>
      <c r="CGF274" s="34"/>
      <c r="CGG274" s="34"/>
      <c r="CGH274" s="34"/>
      <c r="CGI274" s="34"/>
      <c r="CGJ274" s="34"/>
      <c r="CGK274" s="34"/>
      <c r="CGL274" s="34"/>
      <c r="CGM274" s="34"/>
      <c r="CGN274" s="34"/>
      <c r="CGO274" s="34"/>
      <c r="CGP274" s="34"/>
      <c r="CGQ274" s="34"/>
      <c r="CGR274" s="34"/>
      <c r="CGS274" s="34"/>
      <c r="CGT274" s="34"/>
      <c r="CGU274" s="34"/>
      <c r="CGV274" s="34"/>
      <c r="CGW274" s="34"/>
      <c r="CGX274" s="34"/>
      <c r="CGY274" s="34"/>
      <c r="CGZ274" s="34"/>
      <c r="CHA274" s="34"/>
      <c r="CHB274" s="34"/>
      <c r="CHC274" s="34"/>
      <c r="CHD274" s="34"/>
      <c r="CHE274" s="34"/>
      <c r="CHF274" s="34"/>
      <c r="CHG274" s="34"/>
      <c r="CHH274" s="34"/>
      <c r="CHI274" s="34"/>
      <c r="CHJ274" s="34"/>
      <c r="CHK274" s="34"/>
      <c r="CHL274" s="34"/>
      <c r="CHM274" s="34"/>
      <c r="CHN274" s="34"/>
      <c r="CHO274" s="34"/>
      <c r="CHP274" s="34"/>
      <c r="CHQ274" s="34"/>
      <c r="CHR274" s="34"/>
      <c r="CHS274" s="34"/>
      <c r="CHT274" s="34"/>
      <c r="CHU274" s="34"/>
      <c r="CHV274" s="34"/>
      <c r="CHW274" s="34"/>
      <c r="CHX274" s="34"/>
      <c r="CHY274" s="34"/>
      <c r="CHZ274" s="34"/>
      <c r="CIA274" s="34"/>
      <c r="CIB274" s="34"/>
      <c r="CIC274" s="34"/>
      <c r="CID274" s="34"/>
      <c r="CIE274" s="34"/>
      <c r="CIF274" s="34"/>
      <c r="CIG274" s="34"/>
      <c r="CIH274" s="34"/>
      <c r="CII274" s="34"/>
      <c r="CIJ274" s="34"/>
      <c r="CIK274" s="34"/>
      <c r="CIL274" s="34"/>
      <c r="CIM274" s="34"/>
      <c r="CIN274" s="34"/>
      <c r="CIO274" s="34"/>
      <c r="CIP274" s="34"/>
      <c r="CIQ274" s="34"/>
      <c r="CIR274" s="34"/>
      <c r="CIS274" s="34"/>
      <c r="CIT274" s="34"/>
      <c r="CIU274" s="34"/>
      <c r="CIV274" s="34"/>
      <c r="CIW274" s="34"/>
      <c r="CIX274" s="34"/>
      <c r="CIY274" s="34"/>
      <c r="CIZ274" s="34"/>
      <c r="CJA274" s="34"/>
      <c r="CJB274" s="34"/>
      <c r="CJC274" s="34"/>
      <c r="CJD274" s="34"/>
      <c r="CJE274" s="34"/>
      <c r="CJF274" s="34"/>
      <c r="CJG274" s="34"/>
      <c r="CJH274" s="34"/>
      <c r="CJI274" s="34"/>
      <c r="CJJ274" s="34"/>
      <c r="CJK274" s="34"/>
      <c r="CJL274" s="34"/>
      <c r="CJM274" s="34"/>
      <c r="CJN274" s="34"/>
      <c r="CJO274" s="34"/>
      <c r="CJP274" s="34"/>
      <c r="CJQ274" s="34"/>
      <c r="CJR274" s="34"/>
      <c r="CJS274" s="34"/>
      <c r="CJT274" s="34"/>
      <c r="CJU274" s="34"/>
      <c r="CJV274" s="34"/>
      <c r="CJW274" s="34"/>
      <c r="CJX274" s="34"/>
      <c r="CJY274" s="34"/>
      <c r="CJZ274" s="34"/>
      <c r="CKA274" s="34"/>
      <c r="CKB274" s="34"/>
      <c r="CKC274" s="34"/>
      <c r="CKD274" s="34"/>
      <c r="CKE274" s="34"/>
      <c r="CKF274" s="34"/>
      <c r="CKG274" s="34"/>
      <c r="CKH274" s="34"/>
      <c r="CKI274" s="34"/>
      <c r="CKJ274" s="34"/>
      <c r="CKK274" s="34"/>
      <c r="CKL274" s="34"/>
      <c r="CKM274" s="34"/>
      <c r="CKN274" s="34"/>
      <c r="CKO274" s="34"/>
      <c r="CKP274" s="34"/>
      <c r="CKQ274" s="34"/>
      <c r="CKR274" s="34"/>
      <c r="CKS274" s="34"/>
      <c r="CKT274" s="34"/>
      <c r="CKU274" s="34"/>
      <c r="CKV274" s="34"/>
      <c r="CKW274" s="34"/>
      <c r="CKX274" s="34"/>
      <c r="CKY274" s="34"/>
      <c r="CKZ274" s="34"/>
      <c r="CLA274" s="34"/>
      <c r="CLB274" s="34"/>
      <c r="CLC274" s="34"/>
      <c r="CLD274" s="34"/>
      <c r="CLE274" s="34"/>
      <c r="CLF274" s="34"/>
      <c r="CLG274" s="34"/>
      <c r="CLH274" s="34"/>
      <c r="CLI274" s="34"/>
      <c r="CLJ274" s="34"/>
      <c r="CLK274" s="34"/>
      <c r="CLL274" s="34"/>
      <c r="CLM274" s="34"/>
      <c r="CLN274" s="34"/>
      <c r="CLO274" s="34"/>
      <c r="CLP274" s="34"/>
      <c r="CLQ274" s="34"/>
      <c r="CLR274" s="34"/>
      <c r="CLS274" s="34"/>
      <c r="CLT274" s="34"/>
      <c r="CLU274" s="34"/>
      <c r="CLV274" s="34"/>
      <c r="CLW274" s="34"/>
      <c r="CLX274" s="34"/>
      <c r="CLY274" s="34"/>
      <c r="CLZ274" s="34"/>
      <c r="CMA274" s="34"/>
      <c r="CMB274" s="34"/>
      <c r="CMC274" s="34"/>
      <c r="CMD274" s="34"/>
      <c r="CME274" s="34"/>
      <c r="CMF274" s="34"/>
      <c r="CMG274" s="34"/>
      <c r="CMH274" s="34"/>
      <c r="CMI274" s="34"/>
      <c r="CMJ274" s="34"/>
      <c r="CMK274" s="34"/>
      <c r="CML274" s="34"/>
      <c r="CMM274" s="34"/>
      <c r="CMN274" s="34"/>
      <c r="CMO274" s="34"/>
      <c r="CMP274" s="34"/>
      <c r="CMQ274" s="34"/>
      <c r="CMR274" s="34"/>
      <c r="CMS274" s="34"/>
      <c r="CMT274" s="34"/>
      <c r="CMU274" s="34"/>
      <c r="CMV274" s="34"/>
      <c r="CMW274" s="34"/>
      <c r="CMX274" s="34"/>
      <c r="CMY274" s="34"/>
      <c r="CMZ274" s="34"/>
      <c r="CNA274" s="34"/>
      <c r="CNB274" s="34"/>
      <c r="CNC274" s="34"/>
      <c r="CND274" s="34"/>
      <c r="CNE274" s="34"/>
      <c r="CNF274" s="34"/>
      <c r="CNG274" s="34"/>
      <c r="CNH274" s="34"/>
      <c r="CNI274" s="34"/>
      <c r="CNJ274" s="34"/>
      <c r="CNK274" s="34"/>
      <c r="CNL274" s="34"/>
      <c r="CNM274" s="34"/>
      <c r="CNN274" s="34"/>
      <c r="CNO274" s="34"/>
      <c r="CNP274" s="34"/>
      <c r="CNQ274" s="34"/>
      <c r="CNR274" s="34"/>
      <c r="CNS274" s="34"/>
      <c r="CNT274" s="34"/>
      <c r="CNU274" s="34"/>
      <c r="CNV274" s="34"/>
      <c r="CNW274" s="34"/>
      <c r="CNX274" s="34"/>
      <c r="CNY274" s="34"/>
      <c r="CNZ274" s="34"/>
      <c r="COA274" s="34"/>
      <c r="COB274" s="34"/>
      <c r="COC274" s="34"/>
      <c r="COD274" s="34"/>
      <c r="COE274" s="34"/>
      <c r="COF274" s="34"/>
      <c r="COG274" s="34"/>
      <c r="COH274" s="34"/>
      <c r="COI274" s="34"/>
      <c r="COJ274" s="34"/>
      <c r="COK274" s="34"/>
      <c r="COL274" s="34"/>
      <c r="COM274" s="34"/>
      <c r="CON274" s="34"/>
      <c r="COO274" s="34"/>
      <c r="COP274" s="34"/>
      <c r="COQ274" s="34"/>
      <c r="COR274" s="34"/>
      <c r="COS274" s="34"/>
      <c r="COT274" s="34"/>
      <c r="COU274" s="34"/>
      <c r="COV274" s="34"/>
      <c r="COW274" s="34"/>
      <c r="COX274" s="34"/>
      <c r="COY274" s="34"/>
      <c r="COZ274" s="34"/>
      <c r="CPA274" s="34"/>
      <c r="CPB274" s="34"/>
      <c r="CPC274" s="34"/>
      <c r="CPD274" s="34"/>
      <c r="CPE274" s="34"/>
      <c r="CPF274" s="34"/>
      <c r="CPG274" s="34"/>
      <c r="CPH274" s="34"/>
      <c r="CPI274" s="34"/>
      <c r="CPJ274" s="34"/>
      <c r="CPK274" s="34"/>
      <c r="CPL274" s="34"/>
      <c r="CPM274" s="34"/>
      <c r="CPN274" s="34"/>
      <c r="CPO274" s="34"/>
      <c r="CPP274" s="34"/>
      <c r="CPQ274" s="34"/>
      <c r="CPR274" s="34"/>
      <c r="CPS274" s="34"/>
      <c r="CPT274" s="34"/>
      <c r="CPU274" s="34"/>
      <c r="CPV274" s="34"/>
      <c r="CPW274" s="34"/>
      <c r="CPX274" s="34"/>
      <c r="CPY274" s="34"/>
      <c r="CPZ274" s="34"/>
      <c r="CQA274" s="34"/>
      <c r="CQB274" s="34"/>
      <c r="CQC274" s="34"/>
      <c r="CQD274" s="34"/>
      <c r="CQE274" s="34"/>
      <c r="CQF274" s="34"/>
      <c r="CQG274" s="34"/>
      <c r="CQH274" s="34"/>
      <c r="CQI274" s="34"/>
      <c r="CQJ274" s="34"/>
      <c r="CQK274" s="34"/>
      <c r="CQL274" s="34"/>
      <c r="CQM274" s="34"/>
      <c r="CQN274" s="34"/>
      <c r="CQO274" s="34"/>
      <c r="CQP274" s="34"/>
      <c r="CQQ274" s="34"/>
      <c r="CQR274" s="34"/>
      <c r="CQS274" s="34"/>
      <c r="CQT274" s="34"/>
      <c r="CQU274" s="34"/>
      <c r="CQV274" s="34"/>
      <c r="CQW274" s="34"/>
      <c r="CQX274" s="34"/>
      <c r="CQY274" s="34"/>
      <c r="CQZ274" s="34"/>
      <c r="CRA274" s="34"/>
      <c r="CRB274" s="34"/>
      <c r="CRC274" s="34"/>
      <c r="CRD274" s="34"/>
      <c r="CRE274" s="34"/>
      <c r="CRF274" s="34"/>
      <c r="CRG274" s="34"/>
      <c r="CRH274" s="34"/>
      <c r="CRI274" s="34"/>
      <c r="CRJ274" s="34"/>
      <c r="CRK274" s="34"/>
      <c r="CRL274" s="34"/>
      <c r="CRM274" s="34"/>
      <c r="CRN274" s="34"/>
      <c r="CRO274" s="34"/>
      <c r="CRP274" s="34"/>
      <c r="CRQ274" s="34"/>
      <c r="CRR274" s="34"/>
      <c r="CRS274" s="34"/>
      <c r="CRT274" s="34"/>
      <c r="CRU274" s="34"/>
      <c r="CRV274" s="34"/>
      <c r="CRW274" s="34"/>
      <c r="CRX274" s="34"/>
      <c r="CRY274" s="34"/>
      <c r="CRZ274" s="34"/>
      <c r="CSA274" s="34"/>
      <c r="CSB274" s="34"/>
      <c r="CSC274" s="34"/>
      <c r="CSD274" s="34"/>
      <c r="CSE274" s="34"/>
      <c r="CSF274" s="34"/>
      <c r="CSG274" s="34"/>
      <c r="CSH274" s="34"/>
      <c r="CSI274" s="34"/>
      <c r="CSJ274" s="34"/>
      <c r="CSK274" s="34"/>
      <c r="CSL274" s="34"/>
      <c r="CSM274" s="34"/>
      <c r="CSN274" s="34"/>
      <c r="CSO274" s="34"/>
      <c r="CSP274" s="34"/>
      <c r="CSQ274" s="34"/>
      <c r="CSR274" s="34"/>
      <c r="CSS274" s="34"/>
      <c r="CST274" s="34"/>
      <c r="CSU274" s="34"/>
      <c r="CSV274" s="34"/>
      <c r="CSW274" s="34"/>
      <c r="CSX274" s="34"/>
      <c r="CSY274" s="34"/>
      <c r="CSZ274" s="34"/>
      <c r="CTA274" s="34"/>
      <c r="CTB274" s="34"/>
      <c r="CTC274" s="34"/>
      <c r="CTD274" s="34"/>
      <c r="CTE274" s="34"/>
      <c r="CTF274" s="34"/>
      <c r="CTG274" s="34"/>
      <c r="CTH274" s="34"/>
      <c r="CTI274" s="34"/>
      <c r="CTJ274" s="34"/>
      <c r="CTK274" s="34"/>
      <c r="CTL274" s="34"/>
      <c r="CTM274" s="34"/>
      <c r="CTN274" s="34"/>
      <c r="CTO274" s="34"/>
      <c r="CTP274" s="34"/>
      <c r="CTQ274" s="34"/>
      <c r="CTR274" s="34"/>
      <c r="CTS274" s="34"/>
      <c r="CTT274" s="34"/>
      <c r="CTU274" s="34"/>
      <c r="CTV274" s="34"/>
      <c r="CTW274" s="34"/>
      <c r="CTX274" s="34"/>
      <c r="CTY274" s="34"/>
      <c r="CTZ274" s="34"/>
      <c r="CUA274" s="34"/>
      <c r="CUB274" s="34"/>
      <c r="CUC274" s="34"/>
      <c r="CUD274" s="34"/>
      <c r="CUE274" s="34"/>
      <c r="CUF274" s="34"/>
      <c r="CUG274" s="34"/>
      <c r="CUH274" s="34"/>
      <c r="CUI274" s="34"/>
      <c r="CUJ274" s="34"/>
      <c r="CUK274" s="34"/>
      <c r="CUL274" s="34"/>
      <c r="CUM274" s="34"/>
      <c r="CUN274" s="34"/>
      <c r="CUO274" s="34"/>
      <c r="CUP274" s="34"/>
      <c r="CUQ274" s="34"/>
      <c r="CUR274" s="34"/>
      <c r="CUS274" s="34"/>
      <c r="CUT274" s="34"/>
      <c r="CUU274" s="34"/>
      <c r="CUV274" s="34"/>
      <c r="CUW274" s="34"/>
      <c r="CUX274" s="34"/>
      <c r="CUY274" s="34"/>
      <c r="CUZ274" s="34"/>
      <c r="CVA274" s="34"/>
      <c r="CVB274" s="34"/>
      <c r="CVC274" s="34"/>
      <c r="CVD274" s="34"/>
      <c r="CVE274" s="34"/>
      <c r="CVF274" s="34"/>
      <c r="CVG274" s="34"/>
      <c r="CVH274" s="34"/>
      <c r="CVI274" s="34"/>
      <c r="CVJ274" s="34"/>
      <c r="CVK274" s="34"/>
      <c r="CVL274" s="34"/>
      <c r="CVM274" s="34"/>
      <c r="CVN274" s="34"/>
      <c r="CVO274" s="34"/>
      <c r="CVP274" s="34"/>
      <c r="CVQ274" s="34"/>
      <c r="CVR274" s="34"/>
      <c r="CVS274" s="34"/>
      <c r="CVT274" s="34"/>
      <c r="CVU274" s="34"/>
      <c r="CVV274" s="34"/>
      <c r="CVW274" s="34"/>
      <c r="CVX274" s="34"/>
      <c r="CVY274" s="34"/>
      <c r="CVZ274" s="34"/>
      <c r="CWA274" s="34"/>
      <c r="CWB274" s="34"/>
      <c r="CWC274" s="34"/>
      <c r="CWD274" s="34"/>
      <c r="CWE274" s="34"/>
      <c r="CWF274" s="34"/>
      <c r="CWG274" s="34"/>
      <c r="CWH274" s="34"/>
      <c r="CWI274" s="34"/>
      <c r="CWJ274" s="34"/>
      <c r="CWK274" s="34"/>
      <c r="CWL274" s="34"/>
      <c r="CWM274" s="34"/>
      <c r="CWN274" s="34"/>
      <c r="CWO274" s="34"/>
      <c r="CWP274" s="34"/>
      <c r="CWQ274" s="34"/>
      <c r="CWR274" s="34"/>
      <c r="CWS274" s="34"/>
      <c r="CWT274" s="34"/>
      <c r="CWU274" s="34"/>
      <c r="CWV274" s="34"/>
      <c r="CWW274" s="34"/>
      <c r="CWX274" s="34"/>
      <c r="CWY274" s="34"/>
      <c r="CWZ274" s="34"/>
      <c r="CXA274" s="34"/>
      <c r="CXB274" s="34"/>
      <c r="CXC274" s="34"/>
      <c r="CXD274" s="34"/>
      <c r="CXE274" s="34"/>
      <c r="CXF274" s="34"/>
      <c r="CXG274" s="34"/>
      <c r="CXH274" s="34"/>
      <c r="CXI274" s="34"/>
      <c r="CXJ274" s="34"/>
      <c r="CXK274" s="34"/>
      <c r="CXL274" s="34"/>
      <c r="CXM274" s="34"/>
      <c r="CXN274" s="34"/>
      <c r="CXO274" s="34"/>
      <c r="CXP274" s="34"/>
      <c r="CXQ274" s="34"/>
      <c r="CXR274" s="34"/>
      <c r="CXS274" s="34"/>
      <c r="CXT274" s="34"/>
      <c r="CXU274" s="34"/>
      <c r="CXV274" s="34"/>
      <c r="CXW274" s="34"/>
      <c r="CXX274" s="34"/>
      <c r="CXY274" s="34"/>
      <c r="CXZ274" s="34"/>
      <c r="CYA274" s="34"/>
      <c r="CYB274" s="34"/>
      <c r="CYC274" s="34"/>
      <c r="CYD274" s="34"/>
      <c r="CYE274" s="34"/>
      <c r="CYF274" s="34"/>
      <c r="CYG274" s="34"/>
      <c r="CYH274" s="34"/>
      <c r="CYI274" s="34"/>
      <c r="CYJ274" s="34"/>
      <c r="CYK274" s="34"/>
      <c r="CYL274" s="34"/>
      <c r="CYM274" s="34"/>
      <c r="CYN274" s="34"/>
      <c r="CYO274" s="34"/>
      <c r="CYP274" s="34"/>
      <c r="CYQ274" s="34"/>
      <c r="CYR274" s="34"/>
      <c r="CYS274" s="34"/>
      <c r="CYT274" s="34"/>
      <c r="CYU274" s="34"/>
      <c r="CYV274" s="34"/>
      <c r="CYW274" s="34"/>
      <c r="CYX274" s="34"/>
      <c r="CYY274" s="34"/>
      <c r="CYZ274" s="34"/>
      <c r="CZA274" s="34"/>
      <c r="CZB274" s="34"/>
      <c r="CZC274" s="34"/>
      <c r="CZD274" s="34"/>
      <c r="CZE274" s="34"/>
      <c r="CZF274" s="34"/>
      <c r="CZG274" s="34"/>
      <c r="CZH274" s="34"/>
      <c r="CZI274" s="34"/>
      <c r="CZJ274" s="34"/>
      <c r="CZK274" s="34"/>
      <c r="CZL274" s="34"/>
      <c r="CZM274" s="34"/>
      <c r="CZN274" s="34"/>
      <c r="CZO274" s="34"/>
      <c r="CZP274" s="34"/>
      <c r="CZQ274" s="34"/>
      <c r="CZR274" s="34"/>
      <c r="CZS274" s="34"/>
      <c r="CZT274" s="34"/>
      <c r="CZU274" s="34"/>
      <c r="CZV274" s="34"/>
      <c r="CZW274" s="34"/>
      <c r="CZX274" s="34"/>
      <c r="CZY274" s="34"/>
      <c r="CZZ274" s="34"/>
      <c r="DAA274" s="34"/>
      <c r="DAB274" s="34"/>
      <c r="DAC274" s="34"/>
      <c r="DAD274" s="34"/>
      <c r="DAE274" s="34"/>
      <c r="DAF274" s="34"/>
      <c r="DAG274" s="34"/>
      <c r="DAH274" s="34"/>
      <c r="DAI274" s="34"/>
      <c r="DAJ274" s="34"/>
      <c r="DAK274" s="34"/>
      <c r="DAL274" s="34"/>
      <c r="DAM274" s="34"/>
      <c r="DAN274" s="34"/>
      <c r="DAO274" s="34"/>
      <c r="DAP274" s="34"/>
      <c r="DAQ274" s="34"/>
      <c r="DAR274" s="34"/>
      <c r="DAS274" s="34"/>
      <c r="DAT274" s="34"/>
      <c r="DAU274" s="34"/>
      <c r="DAV274" s="34"/>
      <c r="DAW274" s="34"/>
      <c r="DAX274" s="34"/>
      <c r="DAY274" s="34"/>
      <c r="DAZ274" s="34"/>
      <c r="DBA274" s="34"/>
      <c r="DBB274" s="34"/>
      <c r="DBC274" s="34"/>
      <c r="DBD274" s="34"/>
      <c r="DBE274" s="34"/>
      <c r="DBF274" s="34"/>
      <c r="DBG274" s="34"/>
      <c r="DBH274" s="34"/>
      <c r="DBI274" s="34"/>
      <c r="DBJ274" s="34"/>
      <c r="DBK274" s="34"/>
      <c r="DBL274" s="34"/>
      <c r="DBM274" s="34"/>
      <c r="DBN274" s="34"/>
      <c r="DBO274" s="34"/>
      <c r="DBP274" s="34"/>
      <c r="DBQ274" s="34"/>
      <c r="DBR274" s="34"/>
      <c r="DBS274" s="34"/>
      <c r="DBT274" s="34"/>
      <c r="DBU274" s="34"/>
      <c r="DBV274" s="34"/>
      <c r="DBW274" s="34"/>
      <c r="DBX274" s="34"/>
      <c r="DBY274" s="34"/>
      <c r="DBZ274" s="34"/>
      <c r="DCA274" s="34"/>
      <c r="DCB274" s="34"/>
      <c r="DCC274" s="34"/>
      <c r="DCD274" s="34"/>
      <c r="DCE274" s="34"/>
      <c r="DCF274" s="34"/>
      <c r="DCG274" s="34"/>
      <c r="DCH274" s="34"/>
      <c r="DCI274" s="34"/>
      <c r="DCJ274" s="34"/>
      <c r="DCK274" s="34"/>
      <c r="DCL274" s="34"/>
      <c r="DCM274" s="34"/>
      <c r="DCN274" s="34"/>
      <c r="DCO274" s="34"/>
      <c r="DCP274" s="34"/>
      <c r="DCQ274" s="34"/>
      <c r="DCR274" s="34"/>
      <c r="DCS274" s="34"/>
      <c r="DCT274" s="34"/>
      <c r="DCU274" s="34"/>
      <c r="DCV274" s="34"/>
      <c r="DCW274" s="34"/>
      <c r="DCX274" s="34"/>
      <c r="DCY274" s="34"/>
      <c r="DCZ274" s="34"/>
      <c r="DDA274" s="34"/>
      <c r="DDB274" s="34"/>
      <c r="DDC274" s="34"/>
      <c r="DDD274" s="34"/>
      <c r="DDE274" s="34"/>
      <c r="DDF274" s="34"/>
      <c r="DDG274" s="34"/>
      <c r="DDH274" s="34"/>
      <c r="DDI274" s="34"/>
      <c r="DDJ274" s="34"/>
      <c r="DDK274" s="34"/>
      <c r="DDL274" s="34"/>
      <c r="DDM274" s="34"/>
      <c r="DDN274" s="34"/>
      <c r="DDO274" s="34"/>
      <c r="DDP274" s="34"/>
      <c r="DDQ274" s="34"/>
      <c r="DDR274" s="34"/>
      <c r="DDS274" s="34"/>
      <c r="DDT274" s="34"/>
      <c r="DDU274" s="34"/>
      <c r="DDV274" s="34"/>
      <c r="DDW274" s="34"/>
      <c r="DDX274" s="34"/>
      <c r="DDY274" s="34"/>
      <c r="DDZ274" s="34"/>
      <c r="DEA274" s="34"/>
      <c r="DEB274" s="34"/>
      <c r="DEC274" s="34"/>
      <c r="DED274" s="34"/>
      <c r="DEE274" s="34"/>
      <c r="DEF274" s="34"/>
      <c r="DEG274" s="34"/>
      <c r="DEH274" s="34"/>
      <c r="DEI274" s="34"/>
      <c r="DEJ274" s="34"/>
      <c r="DEK274" s="34"/>
      <c r="DEL274" s="34"/>
      <c r="DEM274" s="34"/>
      <c r="DEN274" s="34"/>
      <c r="DEO274" s="34"/>
      <c r="DEP274" s="34"/>
      <c r="DEQ274" s="34"/>
      <c r="DER274" s="34"/>
      <c r="DES274" s="34"/>
      <c r="DET274" s="34"/>
      <c r="DEU274" s="34"/>
      <c r="DEV274" s="34"/>
      <c r="DEW274" s="34"/>
      <c r="DEX274" s="34"/>
      <c r="DEY274" s="34"/>
      <c r="DEZ274" s="34"/>
      <c r="DFA274" s="34"/>
      <c r="DFB274" s="34"/>
      <c r="DFC274" s="34"/>
      <c r="DFD274" s="34"/>
      <c r="DFE274" s="34"/>
      <c r="DFF274" s="34"/>
      <c r="DFG274" s="34"/>
      <c r="DFH274" s="34"/>
      <c r="DFI274" s="34"/>
      <c r="DFJ274" s="34"/>
      <c r="DFK274" s="34"/>
      <c r="DFL274" s="34"/>
      <c r="DFM274" s="34"/>
      <c r="DFN274" s="34"/>
      <c r="DFO274" s="34"/>
      <c r="DFP274" s="34"/>
      <c r="DFQ274" s="34"/>
      <c r="DFR274" s="34"/>
      <c r="DFS274" s="34"/>
      <c r="DFT274" s="34"/>
      <c r="DFU274" s="34"/>
      <c r="DFV274" s="34"/>
      <c r="DFW274" s="34"/>
      <c r="DFX274" s="34"/>
      <c r="DFY274" s="34"/>
      <c r="DFZ274" s="34"/>
      <c r="DGA274" s="34"/>
      <c r="DGB274" s="34"/>
      <c r="DGC274" s="34"/>
      <c r="DGD274" s="34"/>
      <c r="DGE274" s="34"/>
      <c r="DGF274" s="34"/>
      <c r="DGG274" s="34"/>
      <c r="DGH274" s="34"/>
      <c r="DGI274" s="34"/>
      <c r="DGJ274" s="34"/>
      <c r="DGK274" s="34"/>
      <c r="DGL274" s="34"/>
      <c r="DGM274" s="34"/>
      <c r="DGN274" s="34"/>
      <c r="DGO274" s="34"/>
      <c r="DGP274" s="34"/>
      <c r="DGQ274" s="34"/>
      <c r="DGR274" s="34"/>
      <c r="DGS274" s="34"/>
      <c r="DGT274" s="34"/>
      <c r="DGU274" s="34"/>
      <c r="DGV274" s="34"/>
      <c r="DGW274" s="34"/>
      <c r="DGX274" s="34"/>
      <c r="DGY274" s="34"/>
      <c r="DGZ274" s="34"/>
      <c r="DHA274" s="34"/>
      <c r="DHB274" s="34"/>
      <c r="DHC274" s="34"/>
      <c r="DHD274" s="34"/>
      <c r="DHE274" s="34"/>
      <c r="DHF274" s="34"/>
      <c r="DHG274" s="34"/>
      <c r="DHH274" s="34"/>
      <c r="DHI274" s="34"/>
      <c r="DHJ274" s="34"/>
      <c r="DHK274" s="34"/>
      <c r="DHL274" s="34"/>
      <c r="DHM274" s="34"/>
      <c r="DHN274" s="34"/>
      <c r="DHO274" s="34"/>
      <c r="DHP274" s="34"/>
      <c r="DHQ274" s="34"/>
      <c r="DHR274" s="34"/>
      <c r="DHS274" s="34"/>
      <c r="DHT274" s="34"/>
      <c r="DHU274" s="34"/>
      <c r="DHV274" s="34"/>
      <c r="DHW274" s="34"/>
      <c r="DHX274" s="34"/>
      <c r="DHY274" s="34"/>
      <c r="DHZ274" s="34"/>
      <c r="DIA274" s="34"/>
      <c r="DIB274" s="34"/>
      <c r="DIC274" s="34"/>
      <c r="DID274" s="34"/>
      <c r="DIE274" s="34"/>
      <c r="DIF274" s="34"/>
      <c r="DIG274" s="34"/>
      <c r="DIH274" s="34"/>
      <c r="DII274" s="34"/>
      <c r="DIJ274" s="34"/>
      <c r="DIK274" s="34"/>
      <c r="DIL274" s="34"/>
      <c r="DIM274" s="34"/>
      <c r="DIN274" s="34"/>
      <c r="DIO274" s="34"/>
      <c r="DIP274" s="34"/>
      <c r="DIQ274" s="34"/>
      <c r="DIR274" s="34"/>
      <c r="DIS274" s="34"/>
      <c r="DIT274" s="34"/>
      <c r="DIU274" s="34"/>
      <c r="DIV274" s="34"/>
      <c r="DIW274" s="34"/>
      <c r="DIX274" s="34"/>
      <c r="DIY274" s="34"/>
      <c r="DIZ274" s="34"/>
      <c r="DJA274" s="34"/>
      <c r="DJB274" s="34"/>
      <c r="DJC274" s="34"/>
      <c r="DJD274" s="34"/>
      <c r="DJE274" s="34"/>
      <c r="DJF274" s="34"/>
      <c r="DJG274" s="34"/>
      <c r="DJH274" s="34"/>
      <c r="DJI274" s="34"/>
      <c r="DJJ274" s="34"/>
      <c r="DJK274" s="34"/>
      <c r="DJL274" s="34"/>
      <c r="DJM274" s="34"/>
      <c r="DJN274" s="34"/>
      <c r="DJO274" s="34"/>
      <c r="DJP274" s="34"/>
      <c r="DJQ274" s="34"/>
      <c r="DJR274" s="34"/>
      <c r="DJS274" s="34"/>
      <c r="DJT274" s="34"/>
      <c r="DJU274" s="34"/>
      <c r="DJV274" s="34"/>
      <c r="DJW274" s="34"/>
      <c r="DJX274" s="34"/>
      <c r="DJY274" s="34"/>
      <c r="DJZ274" s="34"/>
      <c r="DKA274" s="34"/>
      <c r="DKB274" s="34"/>
      <c r="DKC274" s="34"/>
      <c r="DKD274" s="34"/>
      <c r="DKE274" s="34"/>
      <c r="DKF274" s="34"/>
      <c r="DKG274" s="34"/>
      <c r="DKH274" s="34"/>
      <c r="DKI274" s="34"/>
      <c r="DKJ274" s="34"/>
      <c r="DKK274" s="34"/>
      <c r="DKL274" s="34"/>
      <c r="DKM274" s="34"/>
      <c r="DKN274" s="34"/>
      <c r="DKO274" s="34"/>
      <c r="DKP274" s="34"/>
      <c r="DKQ274" s="34"/>
      <c r="DKR274" s="34"/>
      <c r="DKS274" s="34"/>
      <c r="DKT274" s="34"/>
      <c r="DKU274" s="34"/>
      <c r="DKV274" s="34"/>
      <c r="DKW274" s="34"/>
      <c r="DKX274" s="34"/>
      <c r="DKY274" s="34"/>
      <c r="DKZ274" s="34"/>
      <c r="DLA274" s="34"/>
      <c r="DLB274" s="34"/>
      <c r="DLC274" s="34"/>
      <c r="DLD274" s="34"/>
      <c r="DLE274" s="34"/>
      <c r="DLF274" s="34"/>
      <c r="DLG274" s="34"/>
      <c r="DLH274" s="34"/>
      <c r="DLI274" s="34"/>
      <c r="DLJ274" s="34"/>
      <c r="DLK274" s="34"/>
      <c r="DLL274" s="34"/>
      <c r="DLM274" s="34"/>
      <c r="DLN274" s="34"/>
      <c r="DLO274" s="34"/>
      <c r="DLP274" s="34"/>
      <c r="DLQ274" s="34"/>
      <c r="DLR274" s="34"/>
      <c r="DLS274" s="34"/>
      <c r="DLT274" s="34"/>
      <c r="DLU274" s="34"/>
      <c r="DLV274" s="34"/>
      <c r="DLW274" s="34"/>
      <c r="DLX274" s="34"/>
      <c r="DLY274" s="34"/>
      <c r="DLZ274" s="34"/>
      <c r="DMA274" s="34"/>
      <c r="DMB274" s="34"/>
      <c r="DMC274" s="34"/>
      <c r="DMD274" s="34"/>
      <c r="DME274" s="34"/>
      <c r="DMF274" s="34"/>
      <c r="DMG274" s="34"/>
      <c r="DMH274" s="34"/>
      <c r="DMI274" s="34"/>
      <c r="DMJ274" s="34"/>
      <c r="DMK274" s="34"/>
      <c r="DML274" s="34"/>
      <c r="DMM274" s="34"/>
      <c r="DMN274" s="34"/>
      <c r="DMO274" s="34"/>
      <c r="DMP274" s="34"/>
      <c r="DMQ274" s="34"/>
      <c r="DMR274" s="34"/>
      <c r="DMS274" s="34"/>
      <c r="DMT274" s="34"/>
      <c r="DMU274" s="34"/>
      <c r="DMV274" s="34"/>
      <c r="DMW274" s="34"/>
      <c r="DMX274" s="34"/>
      <c r="DMY274" s="34"/>
      <c r="DMZ274" s="34"/>
      <c r="DNA274" s="34"/>
      <c r="DNB274" s="34"/>
      <c r="DNC274" s="34"/>
      <c r="DND274" s="34"/>
      <c r="DNE274" s="34"/>
      <c r="DNF274" s="34"/>
      <c r="DNG274" s="34"/>
      <c r="DNH274" s="34"/>
      <c r="DNI274" s="34"/>
      <c r="DNJ274" s="34"/>
      <c r="DNK274" s="34"/>
      <c r="DNL274" s="34"/>
      <c r="DNM274" s="34"/>
      <c r="DNN274" s="34"/>
      <c r="DNO274" s="34"/>
      <c r="DNP274" s="34"/>
      <c r="DNQ274" s="34"/>
      <c r="DNR274" s="34"/>
      <c r="DNS274" s="34"/>
      <c r="DNT274" s="34"/>
      <c r="DNU274" s="34"/>
      <c r="DNV274" s="34"/>
      <c r="DNW274" s="34"/>
      <c r="DNX274" s="34"/>
      <c r="DNY274" s="34"/>
      <c r="DNZ274" s="34"/>
      <c r="DOA274" s="34"/>
      <c r="DOB274" s="34"/>
      <c r="DOC274" s="34"/>
      <c r="DOD274" s="34"/>
      <c r="DOE274" s="34"/>
      <c r="DOF274" s="34"/>
      <c r="DOG274" s="34"/>
      <c r="DOH274" s="34"/>
      <c r="DOI274" s="34"/>
      <c r="DOJ274" s="34"/>
      <c r="DOK274" s="34"/>
      <c r="DOL274" s="34"/>
      <c r="DOM274" s="34"/>
      <c r="DON274" s="34"/>
      <c r="DOO274" s="34"/>
      <c r="DOP274" s="34"/>
      <c r="DOQ274" s="34"/>
      <c r="DOR274" s="34"/>
      <c r="DOS274" s="34"/>
      <c r="DOT274" s="34"/>
      <c r="DOU274" s="34"/>
      <c r="DOV274" s="34"/>
      <c r="DOW274" s="34"/>
      <c r="DOX274" s="34"/>
      <c r="DOY274" s="34"/>
      <c r="DOZ274" s="34"/>
      <c r="DPA274" s="34"/>
      <c r="DPB274" s="34"/>
      <c r="DPC274" s="34"/>
      <c r="DPD274" s="34"/>
      <c r="DPE274" s="34"/>
      <c r="DPF274" s="34"/>
      <c r="DPG274" s="34"/>
      <c r="DPH274" s="34"/>
      <c r="DPI274" s="34"/>
      <c r="DPJ274" s="34"/>
      <c r="DPK274" s="34"/>
      <c r="DPL274" s="34"/>
      <c r="DPM274" s="34"/>
      <c r="DPN274" s="34"/>
      <c r="DPO274" s="34"/>
      <c r="DPP274" s="34"/>
      <c r="DPQ274" s="34"/>
      <c r="DPR274" s="34"/>
      <c r="DPS274" s="34"/>
      <c r="DPT274" s="34"/>
      <c r="DPU274" s="34"/>
      <c r="DPV274" s="34"/>
      <c r="DPW274" s="34"/>
      <c r="DPX274" s="34"/>
      <c r="DPY274" s="34"/>
      <c r="DPZ274" s="34"/>
      <c r="DQA274" s="34"/>
      <c r="DQB274" s="34"/>
      <c r="DQC274" s="34"/>
      <c r="DQD274" s="34"/>
      <c r="DQE274" s="34"/>
      <c r="DQF274" s="34"/>
      <c r="DQG274" s="34"/>
      <c r="DQH274" s="34"/>
      <c r="DQI274" s="34"/>
      <c r="DQJ274" s="34"/>
      <c r="DQK274" s="34"/>
      <c r="DQL274" s="34"/>
      <c r="DQM274" s="34"/>
      <c r="DQN274" s="34"/>
      <c r="DQO274" s="34"/>
      <c r="DQP274" s="34"/>
      <c r="DQQ274" s="34"/>
      <c r="DQR274" s="34"/>
      <c r="DQS274" s="34"/>
      <c r="DQT274" s="34"/>
      <c r="DQU274" s="34"/>
      <c r="DQV274" s="34"/>
      <c r="DQW274" s="34"/>
      <c r="DQX274" s="34"/>
      <c r="DQY274" s="34"/>
      <c r="DQZ274" s="34"/>
      <c r="DRA274" s="34"/>
      <c r="DRB274" s="34"/>
      <c r="DRC274" s="34"/>
      <c r="DRD274" s="34"/>
      <c r="DRE274" s="34"/>
      <c r="DRF274" s="34"/>
      <c r="DRG274" s="34"/>
      <c r="DRH274" s="34"/>
      <c r="DRI274" s="34"/>
      <c r="DRJ274" s="34"/>
      <c r="DRK274" s="34"/>
      <c r="DRL274" s="34"/>
      <c r="DRM274" s="34"/>
      <c r="DRN274" s="34"/>
      <c r="DRO274" s="34"/>
      <c r="DRP274" s="34"/>
      <c r="DRQ274" s="34"/>
      <c r="DRR274" s="34"/>
      <c r="DRS274" s="34"/>
      <c r="DRT274" s="34"/>
      <c r="DRU274" s="34"/>
      <c r="DRV274" s="34"/>
      <c r="DRW274" s="34"/>
      <c r="DRX274" s="34"/>
      <c r="DRY274" s="34"/>
      <c r="DRZ274" s="34"/>
      <c r="DSA274" s="34"/>
      <c r="DSB274" s="34"/>
      <c r="DSC274" s="34"/>
      <c r="DSD274" s="34"/>
      <c r="DSE274" s="34"/>
      <c r="DSF274" s="34"/>
      <c r="DSG274" s="34"/>
      <c r="DSH274" s="34"/>
      <c r="DSI274" s="34"/>
      <c r="DSJ274" s="34"/>
      <c r="DSK274" s="34"/>
      <c r="DSL274" s="34"/>
      <c r="DSM274" s="34"/>
      <c r="DSN274" s="34"/>
      <c r="DSO274" s="34"/>
      <c r="DSP274" s="34"/>
      <c r="DSQ274" s="34"/>
      <c r="DSR274" s="34"/>
      <c r="DSS274" s="34"/>
      <c r="DST274" s="34"/>
      <c r="DSU274" s="34"/>
      <c r="DSV274" s="34"/>
      <c r="DSW274" s="34"/>
      <c r="DSX274" s="34"/>
      <c r="DSY274" s="34"/>
      <c r="DSZ274" s="34"/>
      <c r="DTA274" s="34"/>
      <c r="DTB274" s="34"/>
      <c r="DTC274" s="34"/>
      <c r="DTD274" s="34"/>
      <c r="DTE274" s="34"/>
      <c r="DTF274" s="34"/>
      <c r="DTG274" s="34"/>
      <c r="DTH274" s="34"/>
      <c r="DTI274" s="34"/>
      <c r="DTJ274" s="34"/>
      <c r="DTK274" s="34"/>
      <c r="DTL274" s="34"/>
      <c r="DTM274" s="34"/>
      <c r="DTN274" s="34"/>
      <c r="DTO274" s="34"/>
      <c r="DTP274" s="34"/>
      <c r="DTQ274" s="34"/>
      <c r="DTR274" s="34"/>
      <c r="DTS274" s="34"/>
      <c r="DTT274" s="34"/>
      <c r="DTU274" s="34"/>
      <c r="DTV274" s="34"/>
      <c r="DTW274" s="34"/>
      <c r="DTX274" s="34"/>
      <c r="DTY274" s="34"/>
      <c r="DTZ274" s="34"/>
      <c r="DUA274" s="34"/>
      <c r="DUB274" s="34"/>
      <c r="DUC274" s="34"/>
      <c r="DUD274" s="34"/>
      <c r="DUE274" s="34"/>
      <c r="DUF274" s="34"/>
      <c r="DUG274" s="34"/>
      <c r="DUH274" s="34"/>
      <c r="DUI274" s="34"/>
      <c r="DUJ274" s="34"/>
      <c r="DUK274" s="34"/>
      <c r="DUL274" s="34"/>
      <c r="DUM274" s="34"/>
      <c r="DUN274" s="34"/>
      <c r="DUO274" s="34"/>
      <c r="DUP274" s="34"/>
      <c r="DUQ274" s="34"/>
      <c r="DUR274" s="34"/>
      <c r="DUS274" s="34"/>
      <c r="DUT274" s="34"/>
      <c r="DUU274" s="34"/>
      <c r="DUV274" s="34"/>
      <c r="DUW274" s="34"/>
      <c r="DUX274" s="34"/>
      <c r="DUY274" s="34"/>
      <c r="DUZ274" s="34"/>
      <c r="DVA274" s="34"/>
      <c r="DVB274" s="34"/>
      <c r="DVC274" s="34"/>
      <c r="DVD274" s="34"/>
      <c r="DVE274" s="34"/>
      <c r="DVF274" s="34"/>
      <c r="DVG274" s="34"/>
      <c r="DVH274" s="34"/>
      <c r="DVI274" s="34"/>
      <c r="DVJ274" s="34"/>
      <c r="DVK274" s="34"/>
      <c r="DVL274" s="34"/>
      <c r="DVM274" s="34"/>
      <c r="DVN274" s="34"/>
      <c r="DVO274" s="34"/>
      <c r="DVP274" s="34"/>
      <c r="DVQ274" s="34"/>
      <c r="DVR274" s="34"/>
      <c r="DVS274" s="34"/>
      <c r="DVT274" s="34"/>
      <c r="DVU274" s="34"/>
      <c r="DVV274" s="34"/>
      <c r="DVW274" s="34"/>
      <c r="DVX274" s="34"/>
      <c r="DVY274" s="34"/>
      <c r="DVZ274" s="34"/>
      <c r="DWA274" s="34"/>
      <c r="DWB274" s="34"/>
      <c r="DWC274" s="34"/>
      <c r="DWD274" s="34"/>
      <c r="DWE274" s="34"/>
      <c r="DWF274" s="34"/>
      <c r="DWG274" s="34"/>
      <c r="DWH274" s="34"/>
      <c r="DWI274" s="34"/>
      <c r="DWJ274" s="34"/>
      <c r="DWK274" s="34"/>
      <c r="DWL274" s="34"/>
      <c r="DWM274" s="34"/>
      <c r="DWN274" s="34"/>
      <c r="DWO274" s="34"/>
      <c r="DWP274" s="34"/>
      <c r="DWQ274" s="34"/>
      <c r="DWR274" s="34"/>
      <c r="DWS274" s="34"/>
      <c r="DWT274" s="34"/>
      <c r="DWU274" s="34"/>
      <c r="DWV274" s="34"/>
      <c r="DWW274" s="34"/>
      <c r="DWX274" s="34"/>
      <c r="DWY274" s="34"/>
      <c r="DWZ274" s="34"/>
      <c r="DXA274" s="34"/>
      <c r="DXB274" s="34"/>
      <c r="DXC274" s="34"/>
      <c r="DXD274" s="34"/>
      <c r="DXE274" s="34"/>
      <c r="DXF274" s="34"/>
      <c r="DXG274" s="34"/>
      <c r="DXH274" s="34"/>
      <c r="DXI274" s="34"/>
      <c r="DXJ274" s="34"/>
      <c r="DXK274" s="34"/>
      <c r="DXL274" s="34"/>
      <c r="DXM274" s="34"/>
      <c r="DXN274" s="34"/>
      <c r="DXO274" s="34"/>
      <c r="DXP274" s="34"/>
      <c r="DXQ274" s="34"/>
      <c r="DXR274" s="34"/>
      <c r="DXS274" s="34"/>
      <c r="DXT274" s="34"/>
      <c r="DXU274" s="34"/>
      <c r="DXV274" s="34"/>
      <c r="DXW274" s="34"/>
      <c r="DXX274" s="34"/>
      <c r="DXY274" s="34"/>
      <c r="DXZ274" s="34"/>
      <c r="DYA274" s="34"/>
      <c r="DYB274" s="34"/>
      <c r="DYC274" s="34"/>
      <c r="DYD274" s="34"/>
      <c r="DYE274" s="34"/>
      <c r="DYF274" s="34"/>
      <c r="DYG274" s="34"/>
      <c r="DYH274" s="34"/>
      <c r="DYI274" s="34"/>
      <c r="DYJ274" s="34"/>
      <c r="DYK274" s="34"/>
      <c r="DYL274" s="34"/>
      <c r="DYM274" s="34"/>
      <c r="DYN274" s="34"/>
      <c r="DYO274" s="34"/>
      <c r="DYP274" s="34"/>
      <c r="DYQ274" s="34"/>
      <c r="DYR274" s="34"/>
      <c r="DYS274" s="34"/>
      <c r="DYT274" s="34"/>
      <c r="DYU274" s="34"/>
      <c r="DYV274" s="34"/>
      <c r="DYW274" s="34"/>
      <c r="DYX274" s="34"/>
      <c r="DYY274" s="34"/>
      <c r="DYZ274" s="34"/>
      <c r="DZA274" s="34"/>
      <c r="DZB274" s="34"/>
      <c r="DZC274" s="34"/>
      <c r="DZD274" s="34"/>
      <c r="DZE274" s="34"/>
      <c r="DZF274" s="34"/>
      <c r="DZG274" s="34"/>
      <c r="DZH274" s="34"/>
      <c r="DZI274" s="34"/>
      <c r="DZJ274" s="34"/>
      <c r="DZK274" s="34"/>
      <c r="DZL274" s="34"/>
      <c r="DZM274" s="34"/>
      <c r="DZN274" s="34"/>
      <c r="DZO274" s="34"/>
      <c r="DZP274" s="34"/>
      <c r="DZQ274" s="34"/>
      <c r="DZR274" s="34"/>
      <c r="DZS274" s="34"/>
      <c r="DZT274" s="34"/>
      <c r="DZU274" s="34"/>
      <c r="DZV274" s="34"/>
      <c r="DZW274" s="34"/>
      <c r="DZX274" s="34"/>
      <c r="DZY274" s="34"/>
      <c r="DZZ274" s="34"/>
      <c r="EAA274" s="34"/>
      <c r="EAB274" s="34"/>
      <c r="EAC274" s="34"/>
      <c r="EAD274" s="34"/>
      <c r="EAE274" s="34"/>
      <c r="EAF274" s="34"/>
      <c r="EAG274" s="34"/>
      <c r="EAH274" s="34"/>
      <c r="EAI274" s="34"/>
      <c r="EAJ274" s="34"/>
      <c r="EAK274" s="34"/>
      <c r="EAL274" s="34"/>
      <c r="EAM274" s="34"/>
      <c r="EAN274" s="34"/>
      <c r="EAO274" s="34"/>
      <c r="EAP274" s="34"/>
      <c r="EAQ274" s="34"/>
      <c r="EAR274" s="34"/>
      <c r="EAS274" s="34"/>
      <c r="EAT274" s="34"/>
      <c r="EAU274" s="34"/>
      <c r="EAV274" s="34"/>
      <c r="EAW274" s="34"/>
      <c r="EAX274" s="34"/>
      <c r="EAY274" s="34"/>
      <c r="EAZ274" s="34"/>
      <c r="EBA274" s="34"/>
      <c r="EBB274" s="34"/>
      <c r="EBC274" s="34"/>
      <c r="EBD274" s="34"/>
      <c r="EBE274" s="34"/>
      <c r="EBF274" s="34"/>
      <c r="EBG274" s="34"/>
      <c r="EBH274" s="34"/>
      <c r="EBI274" s="34"/>
      <c r="EBJ274" s="34"/>
      <c r="EBK274" s="34"/>
      <c r="EBL274" s="34"/>
      <c r="EBM274" s="34"/>
      <c r="EBN274" s="34"/>
      <c r="EBO274" s="34"/>
      <c r="EBP274" s="34"/>
      <c r="EBQ274" s="34"/>
      <c r="EBR274" s="34"/>
      <c r="EBS274" s="34"/>
      <c r="EBT274" s="34"/>
      <c r="EBU274" s="34"/>
      <c r="EBV274" s="34"/>
      <c r="EBW274" s="34"/>
      <c r="EBX274" s="34"/>
      <c r="EBY274" s="34"/>
      <c r="EBZ274" s="34"/>
      <c r="ECA274" s="34"/>
      <c r="ECB274" s="34"/>
      <c r="ECC274" s="34"/>
      <c r="ECD274" s="34"/>
      <c r="ECE274" s="34"/>
      <c r="ECF274" s="34"/>
      <c r="ECG274" s="34"/>
      <c r="ECH274" s="34"/>
      <c r="ECI274" s="34"/>
      <c r="ECJ274" s="34"/>
      <c r="ECK274" s="34"/>
      <c r="ECL274" s="34"/>
      <c r="ECM274" s="34"/>
      <c r="ECN274" s="34"/>
      <c r="ECO274" s="34"/>
      <c r="ECP274" s="34"/>
      <c r="ECQ274" s="34"/>
      <c r="ECR274" s="34"/>
      <c r="ECS274" s="34"/>
      <c r="ECT274" s="34"/>
      <c r="ECU274" s="34"/>
      <c r="ECV274" s="34"/>
      <c r="ECW274" s="34"/>
      <c r="ECX274" s="34"/>
      <c r="ECY274" s="34"/>
      <c r="ECZ274" s="34"/>
      <c r="EDA274" s="34"/>
      <c r="EDB274" s="34"/>
      <c r="EDC274" s="34"/>
      <c r="EDD274" s="34"/>
      <c r="EDE274" s="34"/>
      <c r="EDF274" s="34"/>
      <c r="EDG274" s="34"/>
      <c r="EDH274" s="34"/>
      <c r="EDI274" s="34"/>
      <c r="EDJ274" s="34"/>
      <c r="EDK274" s="34"/>
      <c r="EDL274" s="34"/>
      <c r="EDM274" s="34"/>
      <c r="EDN274" s="34"/>
      <c r="EDO274" s="34"/>
      <c r="EDP274" s="34"/>
      <c r="EDQ274" s="34"/>
      <c r="EDR274" s="34"/>
      <c r="EDS274" s="34"/>
      <c r="EDT274" s="34"/>
      <c r="EDU274" s="34"/>
      <c r="EDV274" s="34"/>
      <c r="EDW274" s="34"/>
      <c r="EDX274" s="34"/>
      <c r="EDY274" s="34"/>
      <c r="EDZ274" s="34"/>
      <c r="EEA274" s="34"/>
      <c r="EEB274" s="34"/>
      <c r="EEC274" s="34"/>
      <c r="EED274" s="34"/>
      <c r="EEE274" s="34"/>
      <c r="EEF274" s="34"/>
      <c r="EEG274" s="34"/>
      <c r="EEH274" s="34"/>
      <c r="EEI274" s="34"/>
      <c r="EEJ274" s="34"/>
      <c r="EEK274" s="34"/>
      <c r="EEL274" s="34"/>
      <c r="EEM274" s="34"/>
      <c r="EEN274" s="34"/>
      <c r="EEO274" s="34"/>
      <c r="EEP274" s="34"/>
      <c r="EEQ274" s="34"/>
      <c r="EER274" s="34"/>
      <c r="EES274" s="34"/>
      <c r="EET274" s="34"/>
      <c r="EEU274" s="34"/>
      <c r="EEV274" s="34"/>
      <c r="EEW274" s="34"/>
      <c r="EEX274" s="34"/>
      <c r="EEY274" s="34"/>
      <c r="EEZ274" s="34"/>
      <c r="EFA274" s="34"/>
      <c r="EFB274" s="34"/>
      <c r="EFC274" s="34"/>
      <c r="EFD274" s="34"/>
      <c r="EFE274" s="34"/>
      <c r="EFF274" s="34"/>
      <c r="EFG274" s="34"/>
      <c r="EFH274" s="34"/>
      <c r="EFI274" s="34"/>
      <c r="EFJ274" s="34"/>
      <c r="EFK274" s="34"/>
      <c r="EFL274" s="34"/>
      <c r="EFM274" s="34"/>
      <c r="EFN274" s="34"/>
      <c r="EFO274" s="34"/>
      <c r="EFP274" s="34"/>
      <c r="EFQ274" s="34"/>
      <c r="EFR274" s="34"/>
      <c r="EFS274" s="34"/>
      <c r="EFT274" s="34"/>
      <c r="EFU274" s="34"/>
      <c r="EFV274" s="34"/>
      <c r="EFW274" s="34"/>
      <c r="EFX274" s="34"/>
      <c r="EFY274" s="34"/>
      <c r="EFZ274" s="34"/>
      <c r="EGA274" s="34"/>
      <c r="EGB274" s="34"/>
      <c r="EGC274" s="34"/>
      <c r="EGD274" s="34"/>
      <c r="EGE274" s="34"/>
      <c r="EGF274" s="34"/>
      <c r="EGG274" s="34"/>
      <c r="EGH274" s="34"/>
      <c r="EGI274" s="34"/>
      <c r="EGJ274" s="34"/>
      <c r="EGK274" s="34"/>
      <c r="EGL274" s="34"/>
      <c r="EGM274" s="34"/>
      <c r="EGN274" s="34"/>
      <c r="EGO274" s="34"/>
      <c r="EGP274" s="34"/>
      <c r="EGQ274" s="34"/>
      <c r="EGR274" s="34"/>
      <c r="EGS274" s="34"/>
      <c r="EGT274" s="34"/>
      <c r="EGU274" s="34"/>
      <c r="EGV274" s="34"/>
      <c r="EGW274" s="34"/>
      <c r="EGX274" s="34"/>
      <c r="EGY274" s="34"/>
      <c r="EGZ274" s="34"/>
      <c r="EHA274" s="34"/>
      <c r="EHB274" s="34"/>
      <c r="EHC274" s="34"/>
      <c r="EHD274" s="34"/>
      <c r="EHE274" s="34"/>
      <c r="EHF274" s="34"/>
      <c r="EHG274" s="34"/>
      <c r="EHH274" s="34"/>
      <c r="EHI274" s="34"/>
      <c r="EHJ274" s="34"/>
      <c r="EHK274" s="34"/>
      <c r="EHL274" s="34"/>
      <c r="EHM274" s="34"/>
      <c r="EHN274" s="34"/>
      <c r="EHO274" s="34"/>
      <c r="EHP274" s="34"/>
      <c r="EHQ274" s="34"/>
      <c r="EHR274" s="34"/>
      <c r="EHS274" s="34"/>
      <c r="EHT274" s="34"/>
      <c r="EHU274" s="34"/>
      <c r="EHV274" s="34"/>
      <c r="EHW274" s="34"/>
      <c r="EHX274" s="34"/>
      <c r="EHY274" s="34"/>
      <c r="EHZ274" s="34"/>
      <c r="EIA274" s="34"/>
      <c r="EIB274" s="34"/>
      <c r="EIC274" s="34"/>
      <c r="EID274" s="34"/>
      <c r="EIE274" s="34"/>
      <c r="EIF274" s="34"/>
      <c r="EIG274" s="34"/>
      <c r="EIH274" s="34"/>
      <c r="EII274" s="34"/>
      <c r="EIJ274" s="34"/>
      <c r="EIK274" s="34"/>
      <c r="EIL274" s="34"/>
      <c r="EIM274" s="34"/>
      <c r="EIN274" s="34"/>
      <c r="EIO274" s="34"/>
      <c r="EIP274" s="34"/>
      <c r="EIQ274" s="34"/>
      <c r="EIR274" s="34"/>
      <c r="EIS274" s="34"/>
      <c r="EIT274" s="34"/>
      <c r="EIU274" s="34"/>
      <c r="EIV274" s="34"/>
      <c r="EIW274" s="34"/>
      <c r="EIX274" s="34"/>
      <c r="EIY274" s="34"/>
      <c r="EIZ274" s="34"/>
      <c r="EJA274" s="34"/>
      <c r="EJB274" s="34"/>
      <c r="EJC274" s="34"/>
      <c r="EJD274" s="34"/>
      <c r="EJE274" s="34"/>
      <c r="EJF274" s="34"/>
      <c r="EJG274" s="34"/>
      <c r="EJH274" s="34"/>
      <c r="EJI274" s="34"/>
      <c r="EJJ274" s="34"/>
      <c r="EJK274" s="34"/>
      <c r="EJL274" s="34"/>
      <c r="EJM274" s="34"/>
      <c r="EJN274" s="34"/>
      <c r="EJO274" s="34"/>
      <c r="EJP274" s="34"/>
      <c r="EJQ274" s="34"/>
      <c r="EJR274" s="34"/>
      <c r="EJS274" s="34"/>
      <c r="EJT274" s="34"/>
      <c r="EJU274" s="34"/>
      <c r="EJV274" s="34"/>
      <c r="EJW274" s="34"/>
      <c r="EJX274" s="34"/>
      <c r="EJY274" s="34"/>
      <c r="EJZ274" s="34"/>
      <c r="EKA274" s="34"/>
      <c r="EKB274" s="34"/>
      <c r="EKC274" s="34"/>
      <c r="EKD274" s="34"/>
      <c r="EKE274" s="34"/>
      <c r="EKF274" s="34"/>
      <c r="EKG274" s="34"/>
      <c r="EKH274" s="34"/>
      <c r="EKI274" s="34"/>
      <c r="EKJ274" s="34"/>
      <c r="EKK274" s="34"/>
      <c r="EKL274" s="34"/>
      <c r="EKM274" s="34"/>
      <c r="EKN274" s="34"/>
      <c r="EKO274" s="34"/>
      <c r="EKP274" s="34"/>
      <c r="EKQ274" s="34"/>
      <c r="EKR274" s="34"/>
      <c r="EKS274" s="34"/>
      <c r="EKT274" s="34"/>
      <c r="EKU274" s="34"/>
      <c r="EKV274" s="34"/>
      <c r="EKW274" s="34"/>
      <c r="EKX274" s="34"/>
      <c r="EKY274" s="34"/>
      <c r="EKZ274" s="34"/>
      <c r="ELA274" s="34"/>
      <c r="ELB274" s="34"/>
      <c r="ELC274" s="34"/>
      <c r="ELD274" s="34"/>
      <c r="ELE274" s="34"/>
      <c r="ELF274" s="34"/>
      <c r="ELG274" s="34"/>
      <c r="ELH274" s="34"/>
      <c r="ELI274" s="34"/>
      <c r="ELJ274" s="34"/>
      <c r="ELK274" s="34"/>
      <c r="ELL274" s="34"/>
      <c r="ELM274" s="34"/>
      <c r="ELN274" s="34"/>
      <c r="ELO274" s="34"/>
      <c r="ELP274" s="34"/>
      <c r="ELQ274" s="34"/>
      <c r="ELR274" s="34"/>
      <c r="ELS274" s="34"/>
      <c r="ELT274" s="34"/>
      <c r="ELU274" s="34"/>
      <c r="ELV274" s="34"/>
      <c r="ELW274" s="34"/>
      <c r="ELX274" s="34"/>
      <c r="ELY274" s="34"/>
      <c r="ELZ274" s="34"/>
      <c r="EMA274" s="34"/>
      <c r="EMB274" s="34"/>
      <c r="EMC274" s="34"/>
      <c r="EMD274" s="34"/>
      <c r="EME274" s="34"/>
      <c r="EMF274" s="34"/>
      <c r="EMG274" s="34"/>
      <c r="EMH274" s="34"/>
      <c r="EMI274" s="34"/>
      <c r="EMJ274" s="34"/>
      <c r="EMK274" s="34"/>
      <c r="EML274" s="34"/>
      <c r="EMM274" s="34"/>
      <c r="EMN274" s="34"/>
      <c r="EMO274" s="34"/>
      <c r="EMP274" s="34"/>
      <c r="EMQ274" s="34"/>
      <c r="EMR274" s="34"/>
      <c r="EMS274" s="34"/>
      <c r="EMT274" s="34"/>
      <c r="EMU274" s="34"/>
      <c r="EMV274" s="34"/>
      <c r="EMW274" s="34"/>
      <c r="EMX274" s="34"/>
      <c r="EMY274" s="34"/>
      <c r="EMZ274" s="34"/>
      <c r="ENA274" s="34"/>
      <c r="ENB274" s="34"/>
      <c r="ENC274" s="34"/>
      <c r="END274" s="34"/>
      <c r="ENE274" s="34"/>
      <c r="ENF274" s="34"/>
      <c r="ENG274" s="34"/>
      <c r="ENH274" s="34"/>
      <c r="ENI274" s="34"/>
      <c r="ENJ274" s="34"/>
      <c r="ENK274" s="34"/>
      <c r="ENL274" s="34"/>
      <c r="ENM274" s="34"/>
      <c r="ENN274" s="34"/>
      <c r="ENO274" s="34"/>
      <c r="ENP274" s="34"/>
      <c r="ENQ274" s="34"/>
      <c r="ENR274" s="34"/>
      <c r="ENS274" s="34"/>
      <c r="ENT274" s="34"/>
      <c r="ENU274" s="34"/>
      <c r="ENV274" s="34"/>
      <c r="ENW274" s="34"/>
      <c r="ENX274" s="34"/>
      <c r="ENY274" s="34"/>
      <c r="ENZ274" s="34"/>
      <c r="EOA274" s="34"/>
      <c r="EOB274" s="34"/>
      <c r="EOC274" s="34"/>
      <c r="EOD274" s="34"/>
      <c r="EOE274" s="34"/>
      <c r="EOF274" s="34"/>
      <c r="EOG274" s="34"/>
      <c r="EOH274" s="34"/>
      <c r="EOI274" s="34"/>
      <c r="EOJ274" s="34"/>
      <c r="EOK274" s="34"/>
      <c r="EOL274" s="34"/>
      <c r="EOM274" s="34"/>
      <c r="EON274" s="34"/>
      <c r="EOO274" s="34"/>
      <c r="EOP274" s="34"/>
      <c r="EOQ274" s="34"/>
      <c r="EOR274" s="34"/>
      <c r="EOS274" s="34"/>
      <c r="EOT274" s="34"/>
      <c r="EOU274" s="34"/>
      <c r="EOV274" s="34"/>
      <c r="EOW274" s="34"/>
      <c r="EOX274" s="34"/>
      <c r="EOY274" s="34"/>
      <c r="EOZ274" s="34"/>
      <c r="EPA274" s="34"/>
      <c r="EPB274" s="34"/>
      <c r="EPC274" s="34"/>
      <c r="EPD274" s="34"/>
      <c r="EPE274" s="34"/>
      <c r="EPF274" s="34"/>
      <c r="EPG274" s="34"/>
      <c r="EPH274" s="34"/>
      <c r="EPI274" s="34"/>
      <c r="EPJ274" s="34"/>
      <c r="EPK274" s="34"/>
      <c r="EPL274" s="34"/>
      <c r="EPM274" s="34"/>
      <c r="EPN274" s="34"/>
      <c r="EPO274" s="34"/>
      <c r="EPP274" s="34"/>
      <c r="EPQ274" s="34"/>
      <c r="EPR274" s="34"/>
      <c r="EPS274" s="34"/>
      <c r="EPT274" s="34"/>
      <c r="EPU274" s="34"/>
      <c r="EPV274" s="34"/>
      <c r="EPW274" s="34"/>
      <c r="EPX274" s="34"/>
      <c r="EPY274" s="34"/>
      <c r="EPZ274" s="34"/>
      <c r="EQA274" s="34"/>
      <c r="EQB274" s="34"/>
      <c r="EQC274" s="34"/>
      <c r="EQD274" s="34"/>
      <c r="EQE274" s="34"/>
      <c r="EQF274" s="34"/>
      <c r="EQG274" s="34"/>
      <c r="EQH274" s="34"/>
      <c r="EQI274" s="34"/>
      <c r="EQJ274" s="34"/>
      <c r="EQK274" s="34"/>
      <c r="EQL274" s="34"/>
      <c r="EQM274" s="34"/>
      <c r="EQN274" s="34"/>
      <c r="EQO274" s="34"/>
      <c r="EQP274" s="34"/>
      <c r="EQQ274" s="34"/>
      <c r="EQR274" s="34"/>
      <c r="EQS274" s="34"/>
      <c r="EQT274" s="34"/>
      <c r="EQU274" s="34"/>
      <c r="EQV274" s="34"/>
      <c r="EQW274" s="34"/>
      <c r="EQX274" s="34"/>
      <c r="EQY274" s="34"/>
      <c r="EQZ274" s="34"/>
      <c r="ERA274" s="34"/>
      <c r="ERB274" s="34"/>
      <c r="ERC274" s="34"/>
      <c r="ERD274" s="34"/>
      <c r="ERE274" s="34"/>
      <c r="ERF274" s="34"/>
      <c r="ERG274" s="34"/>
      <c r="ERH274" s="34"/>
      <c r="ERI274" s="34"/>
      <c r="ERJ274" s="34"/>
      <c r="ERK274" s="34"/>
      <c r="ERL274" s="34"/>
      <c r="ERM274" s="34"/>
      <c r="ERN274" s="34"/>
      <c r="ERO274" s="34"/>
      <c r="ERP274" s="34"/>
      <c r="ERQ274" s="34"/>
      <c r="ERR274" s="34"/>
      <c r="ERS274" s="34"/>
      <c r="ERT274" s="34"/>
      <c r="ERU274" s="34"/>
      <c r="ERV274" s="34"/>
      <c r="ERW274" s="34"/>
      <c r="ERX274" s="34"/>
      <c r="ERY274" s="34"/>
      <c r="ERZ274" s="34"/>
      <c r="ESA274" s="34"/>
      <c r="ESB274" s="34"/>
      <c r="ESC274" s="34"/>
      <c r="ESD274" s="34"/>
      <c r="ESE274" s="34"/>
      <c r="ESF274" s="34"/>
      <c r="ESG274" s="34"/>
      <c r="ESH274" s="34"/>
      <c r="ESI274" s="34"/>
      <c r="ESJ274" s="34"/>
      <c r="ESK274" s="34"/>
      <c r="ESL274" s="34"/>
      <c r="ESM274" s="34"/>
      <c r="ESN274" s="34"/>
      <c r="ESO274" s="34"/>
      <c r="ESP274" s="34"/>
      <c r="ESQ274" s="34"/>
      <c r="ESR274" s="34"/>
      <c r="ESS274" s="34"/>
      <c r="EST274" s="34"/>
      <c r="ESU274" s="34"/>
      <c r="ESV274" s="34"/>
      <c r="ESW274" s="34"/>
      <c r="ESX274" s="34"/>
      <c r="ESY274" s="34"/>
      <c r="ESZ274" s="34"/>
      <c r="ETA274" s="34"/>
      <c r="ETB274" s="34"/>
      <c r="ETC274" s="34"/>
      <c r="ETD274" s="34"/>
      <c r="ETE274" s="34"/>
      <c r="ETF274" s="34"/>
      <c r="ETG274" s="34"/>
      <c r="ETH274" s="34"/>
      <c r="ETI274" s="34"/>
      <c r="ETJ274" s="34"/>
      <c r="ETK274" s="34"/>
      <c r="ETL274" s="34"/>
      <c r="ETM274" s="34"/>
      <c r="ETN274" s="34"/>
      <c r="ETO274" s="34"/>
      <c r="ETP274" s="34"/>
      <c r="ETQ274" s="34"/>
      <c r="ETR274" s="34"/>
      <c r="ETS274" s="34"/>
      <c r="ETT274" s="34"/>
      <c r="ETU274" s="34"/>
      <c r="ETV274" s="34"/>
      <c r="ETW274" s="34"/>
      <c r="ETX274" s="34"/>
      <c r="ETY274" s="34"/>
      <c r="ETZ274" s="34"/>
      <c r="EUA274" s="34"/>
      <c r="EUB274" s="34"/>
      <c r="EUC274" s="34"/>
      <c r="EUD274" s="34"/>
      <c r="EUE274" s="34"/>
      <c r="EUF274" s="34"/>
      <c r="EUG274" s="34"/>
      <c r="EUH274" s="34"/>
      <c r="EUI274" s="34"/>
      <c r="EUJ274" s="34"/>
      <c r="EUK274" s="34"/>
      <c r="EUL274" s="34"/>
      <c r="EUM274" s="34"/>
      <c r="EUN274" s="34"/>
      <c r="EUO274" s="34"/>
      <c r="EUP274" s="34"/>
      <c r="EUQ274" s="34"/>
      <c r="EUR274" s="34"/>
      <c r="EUS274" s="34"/>
      <c r="EUT274" s="34"/>
      <c r="EUU274" s="34"/>
      <c r="EUV274" s="34"/>
      <c r="EUW274" s="34"/>
      <c r="EUX274" s="34"/>
      <c r="EUY274" s="34"/>
      <c r="EUZ274" s="34"/>
      <c r="EVA274" s="34"/>
      <c r="EVB274" s="34"/>
      <c r="EVC274" s="34"/>
      <c r="EVD274" s="34"/>
      <c r="EVE274" s="34"/>
      <c r="EVF274" s="34"/>
      <c r="EVG274" s="34"/>
      <c r="EVH274" s="34"/>
      <c r="EVI274" s="34"/>
      <c r="EVJ274" s="34"/>
      <c r="EVK274" s="34"/>
      <c r="EVL274" s="34"/>
      <c r="EVM274" s="34"/>
      <c r="EVN274" s="34"/>
      <c r="EVO274" s="34"/>
      <c r="EVP274" s="34"/>
      <c r="EVQ274" s="34"/>
      <c r="EVR274" s="34"/>
      <c r="EVS274" s="34"/>
      <c r="EVT274" s="34"/>
      <c r="EVU274" s="34"/>
      <c r="EVV274" s="34"/>
      <c r="EVW274" s="34"/>
      <c r="EVX274" s="34"/>
      <c r="EVY274" s="34"/>
      <c r="EVZ274" s="34"/>
      <c r="EWA274" s="34"/>
      <c r="EWB274" s="34"/>
      <c r="EWC274" s="34"/>
      <c r="EWD274" s="34"/>
      <c r="EWE274" s="34"/>
      <c r="EWF274" s="34"/>
      <c r="EWG274" s="34"/>
      <c r="EWH274" s="34"/>
      <c r="EWI274" s="34"/>
      <c r="EWJ274" s="34"/>
      <c r="EWK274" s="34"/>
      <c r="EWL274" s="34"/>
      <c r="EWM274" s="34"/>
      <c r="EWN274" s="34"/>
      <c r="EWO274" s="34"/>
      <c r="EWP274" s="34"/>
      <c r="EWQ274" s="34"/>
      <c r="EWR274" s="34"/>
      <c r="EWS274" s="34"/>
      <c r="EWT274" s="34"/>
      <c r="EWU274" s="34"/>
      <c r="EWV274" s="34"/>
      <c r="EWW274" s="34"/>
      <c r="EWX274" s="34"/>
      <c r="EWY274" s="34"/>
      <c r="EWZ274" s="34"/>
      <c r="EXA274" s="34"/>
      <c r="EXB274" s="34"/>
      <c r="EXC274" s="34"/>
      <c r="EXD274" s="34"/>
      <c r="EXE274" s="34"/>
      <c r="EXF274" s="34"/>
      <c r="EXG274" s="34"/>
      <c r="EXH274" s="34"/>
      <c r="EXI274" s="34"/>
      <c r="EXJ274" s="34"/>
      <c r="EXK274" s="34"/>
      <c r="EXL274" s="34"/>
      <c r="EXM274" s="34"/>
      <c r="EXN274" s="34"/>
      <c r="EXO274" s="34"/>
      <c r="EXP274" s="34"/>
      <c r="EXQ274" s="34"/>
      <c r="EXR274" s="34"/>
      <c r="EXS274" s="34"/>
      <c r="EXT274" s="34"/>
      <c r="EXU274" s="34"/>
      <c r="EXV274" s="34"/>
      <c r="EXW274" s="34"/>
      <c r="EXX274" s="34"/>
      <c r="EXY274" s="34"/>
      <c r="EXZ274" s="34"/>
      <c r="EYA274" s="34"/>
      <c r="EYB274" s="34"/>
      <c r="EYC274" s="34"/>
      <c r="EYD274" s="34"/>
      <c r="EYE274" s="34"/>
      <c r="EYF274" s="34"/>
      <c r="EYG274" s="34"/>
      <c r="EYH274" s="34"/>
      <c r="EYI274" s="34"/>
      <c r="EYJ274" s="34"/>
      <c r="EYK274" s="34"/>
      <c r="EYL274" s="34"/>
      <c r="EYM274" s="34"/>
      <c r="EYN274" s="34"/>
      <c r="EYO274" s="34"/>
      <c r="EYP274" s="34"/>
      <c r="EYQ274" s="34"/>
      <c r="EYR274" s="34"/>
      <c r="EYS274" s="34"/>
      <c r="EYT274" s="34"/>
      <c r="EYU274" s="34"/>
      <c r="EYV274" s="34"/>
      <c r="EYW274" s="34"/>
      <c r="EYX274" s="34"/>
      <c r="EYY274" s="34"/>
      <c r="EYZ274" s="34"/>
      <c r="EZA274" s="34"/>
      <c r="EZB274" s="34"/>
      <c r="EZC274" s="34"/>
      <c r="EZD274" s="34"/>
      <c r="EZE274" s="34"/>
      <c r="EZF274" s="34"/>
      <c r="EZG274" s="34"/>
      <c r="EZH274" s="34"/>
      <c r="EZI274" s="34"/>
      <c r="EZJ274" s="34"/>
      <c r="EZK274" s="34"/>
      <c r="EZL274" s="34"/>
      <c r="EZM274" s="34"/>
      <c r="EZN274" s="34"/>
      <c r="EZO274" s="34"/>
      <c r="EZP274" s="34"/>
      <c r="EZQ274" s="34"/>
      <c r="EZR274" s="34"/>
      <c r="EZS274" s="34"/>
      <c r="EZT274" s="34"/>
      <c r="EZU274" s="34"/>
      <c r="EZV274" s="34"/>
      <c r="EZW274" s="34"/>
      <c r="EZX274" s="34"/>
      <c r="EZY274" s="34"/>
      <c r="EZZ274" s="34"/>
      <c r="FAA274" s="34"/>
      <c r="FAB274" s="34"/>
      <c r="FAC274" s="34"/>
      <c r="FAD274" s="34"/>
      <c r="FAE274" s="34"/>
      <c r="FAF274" s="34"/>
      <c r="FAG274" s="34"/>
      <c r="FAH274" s="34"/>
      <c r="FAI274" s="34"/>
      <c r="FAJ274" s="34"/>
      <c r="FAK274" s="34"/>
      <c r="FAL274" s="34"/>
      <c r="FAM274" s="34"/>
      <c r="FAN274" s="34"/>
      <c r="FAO274" s="34"/>
      <c r="FAP274" s="34"/>
      <c r="FAQ274" s="34"/>
      <c r="FAR274" s="34"/>
      <c r="FAS274" s="34"/>
      <c r="FAT274" s="34"/>
      <c r="FAU274" s="34"/>
      <c r="FAV274" s="34"/>
      <c r="FAW274" s="34"/>
      <c r="FAX274" s="34"/>
      <c r="FAY274" s="34"/>
      <c r="FAZ274" s="34"/>
      <c r="FBA274" s="34"/>
      <c r="FBB274" s="34"/>
      <c r="FBC274" s="34"/>
      <c r="FBD274" s="34"/>
      <c r="FBE274" s="34"/>
      <c r="FBF274" s="34"/>
      <c r="FBG274" s="34"/>
      <c r="FBH274" s="34"/>
      <c r="FBI274" s="34"/>
      <c r="FBJ274" s="34"/>
      <c r="FBK274" s="34"/>
      <c r="FBL274" s="34"/>
      <c r="FBM274" s="34"/>
      <c r="FBN274" s="34"/>
      <c r="FBO274" s="34"/>
      <c r="FBP274" s="34"/>
      <c r="FBQ274" s="34"/>
      <c r="FBR274" s="34"/>
      <c r="FBS274" s="34"/>
      <c r="FBT274" s="34"/>
      <c r="FBU274" s="34"/>
      <c r="FBV274" s="34"/>
      <c r="FBW274" s="34"/>
      <c r="FBX274" s="34"/>
      <c r="FBY274" s="34"/>
      <c r="FBZ274" s="34"/>
      <c r="FCA274" s="34"/>
      <c r="FCB274" s="34"/>
      <c r="FCC274" s="34"/>
      <c r="FCD274" s="34"/>
      <c r="FCE274" s="34"/>
      <c r="FCF274" s="34"/>
      <c r="FCG274" s="34"/>
      <c r="FCH274" s="34"/>
      <c r="FCI274" s="34"/>
      <c r="FCJ274" s="34"/>
      <c r="FCK274" s="34"/>
      <c r="FCL274" s="34"/>
      <c r="FCM274" s="34"/>
      <c r="FCN274" s="34"/>
      <c r="FCO274" s="34"/>
      <c r="FCP274" s="34"/>
      <c r="FCQ274" s="34"/>
      <c r="FCR274" s="34"/>
      <c r="FCS274" s="34"/>
      <c r="FCT274" s="34"/>
      <c r="FCU274" s="34"/>
      <c r="FCV274" s="34"/>
      <c r="FCW274" s="34"/>
      <c r="FCX274" s="34"/>
      <c r="FCY274" s="34"/>
      <c r="FCZ274" s="34"/>
      <c r="FDA274" s="34"/>
      <c r="FDB274" s="34"/>
      <c r="FDC274" s="34"/>
      <c r="FDD274" s="34"/>
      <c r="FDE274" s="34"/>
      <c r="FDF274" s="34"/>
      <c r="FDG274" s="34"/>
      <c r="FDH274" s="34"/>
      <c r="FDI274" s="34"/>
      <c r="FDJ274" s="34"/>
      <c r="FDK274" s="34"/>
      <c r="FDL274" s="34"/>
      <c r="FDM274" s="34"/>
      <c r="FDN274" s="34"/>
      <c r="FDO274" s="34"/>
      <c r="FDP274" s="34"/>
      <c r="FDQ274" s="34"/>
      <c r="FDR274" s="34"/>
      <c r="FDS274" s="34"/>
      <c r="FDT274" s="34"/>
      <c r="FDU274" s="34"/>
      <c r="FDV274" s="34"/>
      <c r="FDW274" s="34"/>
      <c r="FDX274" s="34"/>
      <c r="FDY274" s="34"/>
      <c r="FDZ274" s="34"/>
      <c r="FEA274" s="34"/>
      <c r="FEB274" s="34"/>
      <c r="FEC274" s="34"/>
      <c r="FED274" s="34"/>
      <c r="FEE274" s="34"/>
      <c r="FEF274" s="34"/>
      <c r="FEG274" s="34"/>
      <c r="FEH274" s="34"/>
      <c r="FEI274" s="34"/>
      <c r="FEJ274" s="34"/>
      <c r="FEK274" s="34"/>
      <c r="FEL274" s="34"/>
      <c r="FEM274" s="34"/>
      <c r="FEN274" s="34"/>
      <c r="FEO274" s="34"/>
      <c r="FEP274" s="34"/>
      <c r="FEQ274" s="34"/>
      <c r="FER274" s="34"/>
      <c r="FES274" s="34"/>
      <c r="FET274" s="34"/>
      <c r="FEU274" s="34"/>
      <c r="FEV274" s="34"/>
      <c r="FEW274" s="34"/>
      <c r="FEX274" s="34"/>
      <c r="FEY274" s="34"/>
      <c r="FEZ274" s="34"/>
      <c r="FFA274" s="34"/>
      <c r="FFB274" s="34"/>
      <c r="FFC274" s="34"/>
      <c r="FFD274" s="34"/>
      <c r="FFE274" s="34"/>
      <c r="FFF274" s="34"/>
      <c r="FFG274" s="34"/>
      <c r="FFH274" s="34"/>
      <c r="FFI274" s="34"/>
      <c r="FFJ274" s="34"/>
      <c r="FFK274" s="34"/>
      <c r="FFL274" s="34"/>
      <c r="FFM274" s="34"/>
      <c r="FFN274" s="34"/>
      <c r="FFO274" s="34"/>
      <c r="FFP274" s="34"/>
      <c r="FFQ274" s="34"/>
      <c r="FFR274" s="34"/>
      <c r="FFS274" s="34"/>
      <c r="FFT274" s="34"/>
      <c r="FFU274" s="34"/>
      <c r="FFV274" s="34"/>
      <c r="FFW274" s="34"/>
      <c r="FFX274" s="34"/>
      <c r="FFY274" s="34"/>
      <c r="FFZ274" s="34"/>
      <c r="FGA274" s="34"/>
      <c r="FGB274" s="34"/>
      <c r="FGC274" s="34"/>
      <c r="FGD274" s="34"/>
      <c r="FGE274" s="34"/>
      <c r="FGF274" s="34"/>
      <c r="FGG274" s="34"/>
      <c r="FGH274" s="34"/>
      <c r="FGI274" s="34"/>
      <c r="FGJ274" s="34"/>
      <c r="FGK274" s="34"/>
      <c r="FGL274" s="34"/>
      <c r="FGM274" s="34"/>
      <c r="FGN274" s="34"/>
      <c r="FGO274" s="34"/>
      <c r="FGP274" s="34"/>
      <c r="FGQ274" s="34"/>
      <c r="FGR274" s="34"/>
      <c r="FGS274" s="34"/>
      <c r="FGT274" s="34"/>
      <c r="FGU274" s="34"/>
      <c r="FGV274" s="34"/>
      <c r="FGW274" s="34"/>
      <c r="FGX274" s="34"/>
      <c r="FGY274" s="34"/>
      <c r="FGZ274" s="34"/>
      <c r="FHA274" s="34"/>
      <c r="FHB274" s="34"/>
      <c r="FHC274" s="34"/>
      <c r="FHD274" s="34"/>
      <c r="FHE274" s="34"/>
      <c r="FHF274" s="34"/>
      <c r="FHG274" s="34"/>
      <c r="FHH274" s="34"/>
      <c r="FHI274" s="34"/>
      <c r="FHJ274" s="34"/>
      <c r="FHK274" s="34"/>
      <c r="FHL274" s="34"/>
      <c r="FHM274" s="34"/>
      <c r="FHN274" s="34"/>
      <c r="FHO274" s="34"/>
      <c r="FHP274" s="34"/>
      <c r="FHQ274" s="34"/>
      <c r="FHR274" s="34"/>
      <c r="FHS274" s="34"/>
      <c r="FHT274" s="34"/>
      <c r="FHU274" s="34"/>
      <c r="FHV274" s="34"/>
      <c r="FHW274" s="34"/>
      <c r="FHX274" s="34"/>
      <c r="FHY274" s="34"/>
      <c r="FHZ274" s="34"/>
      <c r="FIA274" s="34"/>
      <c r="FIB274" s="34"/>
      <c r="FIC274" s="34"/>
      <c r="FID274" s="34"/>
      <c r="FIE274" s="34"/>
      <c r="FIF274" s="34"/>
      <c r="FIG274" s="34"/>
      <c r="FIH274" s="34"/>
      <c r="FII274" s="34"/>
      <c r="FIJ274" s="34"/>
      <c r="FIK274" s="34"/>
      <c r="FIL274" s="34"/>
      <c r="FIM274" s="34"/>
      <c r="FIN274" s="34"/>
      <c r="FIO274" s="34"/>
      <c r="FIP274" s="34"/>
      <c r="FIQ274" s="34"/>
      <c r="FIR274" s="34"/>
      <c r="FIS274" s="34"/>
      <c r="FIT274" s="34"/>
      <c r="FIU274" s="34"/>
      <c r="FIV274" s="34"/>
      <c r="FIW274" s="34"/>
      <c r="FIX274" s="34"/>
      <c r="FIY274" s="34"/>
      <c r="FIZ274" s="34"/>
      <c r="FJA274" s="34"/>
      <c r="FJB274" s="34"/>
      <c r="FJC274" s="34"/>
      <c r="FJD274" s="34"/>
      <c r="FJE274" s="34"/>
      <c r="FJF274" s="34"/>
      <c r="FJG274" s="34"/>
      <c r="FJH274" s="34"/>
      <c r="FJI274" s="34"/>
      <c r="FJJ274" s="34"/>
      <c r="FJK274" s="34"/>
      <c r="FJL274" s="34"/>
      <c r="FJM274" s="34"/>
      <c r="FJN274" s="34"/>
      <c r="FJO274" s="34"/>
      <c r="FJP274" s="34"/>
      <c r="FJQ274" s="34"/>
      <c r="FJR274" s="34"/>
      <c r="FJS274" s="34"/>
      <c r="FJT274" s="34"/>
      <c r="FJU274" s="34"/>
      <c r="FJV274" s="34"/>
      <c r="FJW274" s="34"/>
      <c r="FJX274" s="34"/>
      <c r="FJY274" s="34"/>
      <c r="FJZ274" s="34"/>
      <c r="FKA274" s="34"/>
      <c r="FKB274" s="34"/>
      <c r="FKC274" s="34"/>
      <c r="FKD274" s="34"/>
      <c r="FKE274" s="34"/>
      <c r="FKF274" s="34"/>
      <c r="FKG274" s="34"/>
      <c r="FKH274" s="34"/>
      <c r="FKI274" s="34"/>
      <c r="FKJ274" s="34"/>
      <c r="FKK274" s="34"/>
      <c r="FKL274" s="34"/>
      <c r="FKM274" s="34"/>
      <c r="FKN274" s="34"/>
      <c r="FKO274" s="34"/>
      <c r="FKP274" s="34"/>
      <c r="FKQ274" s="34"/>
      <c r="FKR274" s="34"/>
      <c r="FKS274" s="34"/>
      <c r="FKT274" s="34"/>
      <c r="FKU274" s="34"/>
      <c r="FKV274" s="34"/>
      <c r="FKW274" s="34"/>
      <c r="FKX274" s="34"/>
      <c r="FKY274" s="34"/>
      <c r="FKZ274" s="34"/>
      <c r="FLA274" s="34"/>
      <c r="FLB274" s="34"/>
      <c r="FLC274" s="34"/>
      <c r="FLD274" s="34"/>
      <c r="FLE274" s="34"/>
      <c r="FLF274" s="34"/>
      <c r="FLG274" s="34"/>
      <c r="FLH274" s="34"/>
      <c r="FLI274" s="34"/>
      <c r="FLJ274" s="34"/>
      <c r="FLK274" s="34"/>
      <c r="FLL274" s="34"/>
      <c r="FLM274" s="34"/>
      <c r="FLN274" s="34"/>
      <c r="FLO274" s="34"/>
      <c r="FLP274" s="34"/>
      <c r="FLQ274" s="34"/>
      <c r="FLR274" s="34"/>
      <c r="FLS274" s="34"/>
      <c r="FLT274" s="34"/>
      <c r="FLU274" s="34"/>
      <c r="FLV274" s="34"/>
      <c r="FLW274" s="34"/>
      <c r="FLX274" s="34"/>
      <c r="FLY274" s="34"/>
      <c r="FLZ274" s="34"/>
      <c r="FMA274" s="34"/>
      <c r="FMB274" s="34"/>
      <c r="FMC274" s="34"/>
      <c r="FMD274" s="34"/>
      <c r="FME274" s="34"/>
      <c r="FMF274" s="34"/>
      <c r="FMG274" s="34"/>
      <c r="FMH274" s="34"/>
      <c r="FMI274" s="34"/>
      <c r="FMJ274" s="34"/>
      <c r="FMK274" s="34"/>
      <c r="FML274" s="34"/>
      <c r="FMM274" s="34"/>
      <c r="FMN274" s="34"/>
      <c r="FMO274" s="34"/>
      <c r="FMP274" s="34"/>
      <c r="FMQ274" s="34"/>
      <c r="FMR274" s="34"/>
      <c r="FMS274" s="34"/>
      <c r="FMT274" s="34"/>
      <c r="FMU274" s="34"/>
      <c r="FMV274" s="34"/>
      <c r="FMW274" s="34"/>
      <c r="FMX274" s="34"/>
      <c r="FMY274" s="34"/>
      <c r="FMZ274" s="34"/>
      <c r="FNA274" s="34"/>
      <c r="FNB274" s="34"/>
      <c r="FNC274" s="34"/>
      <c r="FND274" s="34"/>
      <c r="FNE274" s="34"/>
      <c r="FNF274" s="34"/>
      <c r="FNG274" s="34"/>
      <c r="FNH274" s="34"/>
      <c r="FNI274" s="34"/>
      <c r="FNJ274" s="34"/>
      <c r="FNK274" s="34"/>
      <c r="FNL274" s="34"/>
      <c r="FNM274" s="34"/>
      <c r="FNN274" s="34"/>
      <c r="FNO274" s="34"/>
      <c r="FNP274" s="34"/>
      <c r="FNQ274" s="34"/>
      <c r="FNR274" s="34"/>
      <c r="FNS274" s="34"/>
      <c r="FNT274" s="34"/>
      <c r="FNU274" s="34"/>
      <c r="FNV274" s="34"/>
      <c r="FNW274" s="34"/>
      <c r="FNX274" s="34"/>
      <c r="FNY274" s="34"/>
      <c r="FNZ274" s="34"/>
      <c r="FOA274" s="34"/>
      <c r="FOB274" s="34"/>
      <c r="FOC274" s="34"/>
      <c r="FOD274" s="34"/>
      <c r="FOE274" s="34"/>
      <c r="FOF274" s="34"/>
      <c r="FOG274" s="34"/>
      <c r="FOH274" s="34"/>
      <c r="FOI274" s="34"/>
      <c r="FOJ274" s="34"/>
      <c r="FOK274" s="34"/>
      <c r="FOL274" s="34"/>
      <c r="FOM274" s="34"/>
      <c r="FON274" s="34"/>
      <c r="FOO274" s="34"/>
      <c r="FOP274" s="34"/>
      <c r="FOQ274" s="34"/>
      <c r="FOR274" s="34"/>
      <c r="FOS274" s="34"/>
      <c r="FOT274" s="34"/>
      <c r="FOU274" s="34"/>
      <c r="FOV274" s="34"/>
      <c r="FOW274" s="34"/>
      <c r="FOX274" s="34"/>
      <c r="FOY274" s="34"/>
      <c r="FOZ274" s="34"/>
      <c r="FPA274" s="34"/>
      <c r="FPB274" s="34"/>
      <c r="FPC274" s="34"/>
      <c r="FPD274" s="34"/>
      <c r="FPE274" s="34"/>
      <c r="FPF274" s="34"/>
      <c r="FPG274" s="34"/>
      <c r="FPH274" s="34"/>
      <c r="FPI274" s="34"/>
      <c r="FPJ274" s="34"/>
      <c r="FPK274" s="34"/>
      <c r="FPL274" s="34"/>
      <c r="FPM274" s="34"/>
      <c r="FPN274" s="34"/>
      <c r="FPO274" s="34"/>
      <c r="FPP274" s="34"/>
      <c r="FPQ274" s="34"/>
      <c r="FPR274" s="34"/>
      <c r="FPS274" s="34"/>
      <c r="FPT274" s="34"/>
      <c r="FPU274" s="34"/>
      <c r="FPV274" s="34"/>
      <c r="FPW274" s="34"/>
      <c r="FPX274" s="34"/>
      <c r="FPY274" s="34"/>
      <c r="FPZ274" s="34"/>
      <c r="FQA274" s="34"/>
      <c r="FQB274" s="34"/>
      <c r="FQC274" s="34"/>
      <c r="FQD274" s="34"/>
      <c r="FQE274" s="34"/>
      <c r="FQF274" s="34"/>
      <c r="FQG274" s="34"/>
      <c r="FQH274" s="34"/>
      <c r="FQI274" s="34"/>
      <c r="FQJ274" s="34"/>
      <c r="FQK274" s="34"/>
      <c r="FQL274" s="34"/>
      <c r="FQM274" s="34"/>
      <c r="FQN274" s="34"/>
      <c r="FQO274" s="34"/>
      <c r="FQP274" s="34"/>
      <c r="FQQ274" s="34"/>
      <c r="FQR274" s="34"/>
      <c r="FQS274" s="34"/>
      <c r="FQT274" s="34"/>
      <c r="FQU274" s="34"/>
      <c r="FQV274" s="34"/>
      <c r="FQW274" s="34"/>
      <c r="FQX274" s="34"/>
      <c r="FQY274" s="34"/>
      <c r="FQZ274" s="34"/>
      <c r="FRA274" s="34"/>
      <c r="FRB274" s="34"/>
      <c r="FRC274" s="34"/>
      <c r="FRD274" s="34"/>
      <c r="FRE274" s="34"/>
      <c r="FRF274" s="34"/>
      <c r="FRG274" s="34"/>
      <c r="FRH274" s="34"/>
      <c r="FRI274" s="34"/>
      <c r="FRJ274" s="34"/>
      <c r="FRK274" s="34"/>
      <c r="FRL274" s="34"/>
      <c r="FRM274" s="34"/>
      <c r="FRN274" s="34"/>
      <c r="FRO274" s="34"/>
      <c r="FRP274" s="34"/>
      <c r="FRQ274" s="34"/>
      <c r="FRR274" s="34"/>
      <c r="FRS274" s="34"/>
      <c r="FRT274" s="34"/>
      <c r="FRU274" s="34"/>
      <c r="FRV274" s="34"/>
      <c r="FRW274" s="34"/>
      <c r="FRX274" s="34"/>
      <c r="FRY274" s="34"/>
      <c r="FRZ274" s="34"/>
      <c r="FSA274" s="34"/>
      <c r="FSB274" s="34"/>
      <c r="FSC274" s="34"/>
      <c r="FSD274" s="34"/>
      <c r="FSE274" s="34"/>
      <c r="FSF274" s="34"/>
      <c r="FSG274" s="34"/>
      <c r="FSH274" s="34"/>
      <c r="FSI274" s="34"/>
      <c r="FSJ274" s="34"/>
      <c r="FSK274" s="34"/>
      <c r="FSL274" s="34"/>
      <c r="FSM274" s="34"/>
      <c r="FSN274" s="34"/>
      <c r="FSO274" s="34"/>
      <c r="FSP274" s="34"/>
      <c r="FSQ274" s="34"/>
      <c r="FSR274" s="34"/>
      <c r="FSS274" s="34"/>
      <c r="FST274" s="34"/>
      <c r="FSU274" s="34"/>
      <c r="FSV274" s="34"/>
      <c r="FSW274" s="34"/>
      <c r="FSX274" s="34"/>
      <c r="FSY274" s="34"/>
      <c r="FSZ274" s="34"/>
      <c r="FTA274" s="34"/>
      <c r="FTB274" s="34"/>
      <c r="FTC274" s="34"/>
      <c r="FTD274" s="34"/>
      <c r="FTE274" s="34"/>
      <c r="FTF274" s="34"/>
      <c r="FTG274" s="34"/>
      <c r="FTH274" s="34"/>
      <c r="FTI274" s="34"/>
      <c r="FTJ274" s="34"/>
      <c r="FTK274" s="34"/>
      <c r="FTL274" s="34"/>
      <c r="FTM274" s="34"/>
      <c r="FTN274" s="34"/>
      <c r="FTO274" s="34"/>
      <c r="FTP274" s="34"/>
      <c r="FTQ274" s="34"/>
      <c r="FTR274" s="34"/>
      <c r="FTS274" s="34"/>
      <c r="FTT274" s="34"/>
      <c r="FTU274" s="34"/>
      <c r="FTV274" s="34"/>
      <c r="FTW274" s="34"/>
      <c r="FTX274" s="34"/>
      <c r="FTY274" s="34"/>
      <c r="FTZ274" s="34"/>
      <c r="FUA274" s="34"/>
      <c r="FUB274" s="34"/>
      <c r="FUC274" s="34"/>
      <c r="FUD274" s="34"/>
      <c r="FUE274" s="34"/>
      <c r="FUF274" s="34"/>
      <c r="FUG274" s="34"/>
      <c r="FUH274" s="34"/>
      <c r="FUI274" s="34"/>
      <c r="FUJ274" s="34"/>
      <c r="FUK274" s="34"/>
      <c r="FUL274" s="34"/>
      <c r="FUM274" s="34"/>
      <c r="FUN274" s="34"/>
      <c r="FUO274" s="34"/>
      <c r="FUP274" s="34"/>
      <c r="FUQ274" s="34"/>
      <c r="FUR274" s="34"/>
      <c r="FUS274" s="34"/>
      <c r="FUT274" s="34"/>
      <c r="FUU274" s="34"/>
      <c r="FUV274" s="34"/>
      <c r="FUW274" s="34"/>
      <c r="FUX274" s="34"/>
      <c r="FUY274" s="34"/>
      <c r="FUZ274" s="34"/>
      <c r="FVA274" s="34"/>
      <c r="FVB274" s="34"/>
      <c r="FVC274" s="34"/>
      <c r="FVD274" s="34"/>
      <c r="FVE274" s="34"/>
      <c r="FVF274" s="34"/>
      <c r="FVG274" s="34"/>
      <c r="FVH274" s="34"/>
      <c r="FVI274" s="34"/>
      <c r="FVJ274" s="34"/>
      <c r="FVK274" s="34"/>
      <c r="FVL274" s="34"/>
      <c r="FVM274" s="34"/>
      <c r="FVN274" s="34"/>
      <c r="FVO274" s="34"/>
      <c r="FVP274" s="34"/>
      <c r="FVQ274" s="34"/>
      <c r="FVR274" s="34"/>
      <c r="FVS274" s="34"/>
      <c r="FVT274" s="34"/>
      <c r="FVU274" s="34"/>
      <c r="FVV274" s="34"/>
      <c r="FVW274" s="34"/>
      <c r="FVX274" s="34"/>
      <c r="FVY274" s="34"/>
      <c r="FVZ274" s="34"/>
      <c r="FWA274" s="34"/>
      <c r="FWB274" s="34"/>
      <c r="FWC274" s="34"/>
      <c r="FWD274" s="34"/>
      <c r="FWE274" s="34"/>
      <c r="FWF274" s="34"/>
      <c r="FWG274" s="34"/>
      <c r="FWH274" s="34"/>
      <c r="FWI274" s="34"/>
      <c r="FWJ274" s="34"/>
      <c r="FWK274" s="34"/>
      <c r="FWL274" s="34"/>
      <c r="FWM274" s="34"/>
      <c r="FWN274" s="34"/>
      <c r="FWO274" s="34"/>
      <c r="FWP274" s="34"/>
      <c r="FWQ274" s="34"/>
      <c r="FWR274" s="34"/>
      <c r="FWS274" s="34"/>
      <c r="FWT274" s="34"/>
      <c r="FWU274" s="34"/>
      <c r="FWV274" s="34"/>
      <c r="FWW274" s="34"/>
      <c r="FWX274" s="34"/>
      <c r="FWY274" s="34"/>
      <c r="FWZ274" s="34"/>
      <c r="FXA274" s="34"/>
      <c r="FXB274" s="34"/>
      <c r="FXC274" s="34"/>
      <c r="FXD274" s="34"/>
      <c r="FXE274" s="34"/>
      <c r="FXF274" s="34"/>
      <c r="FXG274" s="34"/>
      <c r="FXH274" s="34"/>
      <c r="FXI274" s="34"/>
      <c r="FXJ274" s="34"/>
      <c r="FXK274" s="34"/>
      <c r="FXL274" s="34"/>
      <c r="FXM274" s="34"/>
      <c r="FXN274" s="34"/>
      <c r="FXO274" s="34"/>
      <c r="FXP274" s="34"/>
      <c r="FXQ274" s="34"/>
      <c r="FXR274" s="34"/>
      <c r="FXS274" s="34"/>
      <c r="FXT274" s="34"/>
      <c r="FXU274" s="34"/>
      <c r="FXV274" s="34"/>
      <c r="FXW274" s="34"/>
      <c r="FXX274" s="34"/>
      <c r="FXY274" s="34"/>
      <c r="FXZ274" s="34"/>
      <c r="FYA274" s="34"/>
      <c r="FYB274" s="34"/>
      <c r="FYC274" s="34"/>
      <c r="FYD274" s="34"/>
      <c r="FYE274" s="34"/>
      <c r="FYF274" s="34"/>
      <c r="FYG274" s="34"/>
      <c r="FYH274" s="34"/>
      <c r="FYI274" s="34"/>
      <c r="FYJ274" s="34"/>
      <c r="FYK274" s="34"/>
      <c r="FYL274" s="34"/>
      <c r="FYM274" s="34"/>
      <c r="FYN274" s="34"/>
      <c r="FYO274" s="34"/>
      <c r="FYP274" s="34"/>
      <c r="FYQ274" s="34"/>
      <c r="FYR274" s="34"/>
      <c r="FYS274" s="34"/>
      <c r="FYT274" s="34"/>
      <c r="FYU274" s="34"/>
      <c r="FYV274" s="34"/>
      <c r="FYW274" s="34"/>
      <c r="FYX274" s="34"/>
      <c r="FYY274" s="34"/>
      <c r="FYZ274" s="34"/>
      <c r="FZA274" s="34"/>
      <c r="FZB274" s="34"/>
      <c r="FZC274" s="34"/>
      <c r="FZD274" s="34"/>
      <c r="FZE274" s="34"/>
      <c r="FZF274" s="34"/>
      <c r="FZG274" s="34"/>
      <c r="FZH274" s="34"/>
      <c r="FZI274" s="34"/>
      <c r="FZJ274" s="34"/>
      <c r="FZK274" s="34"/>
      <c r="FZL274" s="34"/>
      <c r="FZM274" s="34"/>
      <c r="FZN274" s="34"/>
      <c r="FZO274" s="34"/>
      <c r="FZP274" s="34"/>
      <c r="FZQ274" s="34"/>
      <c r="FZR274" s="34"/>
      <c r="FZS274" s="34"/>
      <c r="FZT274" s="34"/>
      <c r="FZU274" s="34"/>
      <c r="FZV274" s="34"/>
      <c r="FZW274" s="34"/>
      <c r="FZX274" s="34"/>
      <c r="FZY274" s="34"/>
      <c r="FZZ274" s="34"/>
      <c r="GAA274" s="34"/>
      <c r="GAB274" s="34"/>
      <c r="GAC274" s="34"/>
      <c r="GAD274" s="34"/>
      <c r="GAE274" s="34"/>
      <c r="GAF274" s="34"/>
      <c r="GAG274" s="34"/>
      <c r="GAH274" s="34"/>
      <c r="GAI274" s="34"/>
      <c r="GAJ274" s="34"/>
      <c r="GAK274" s="34"/>
      <c r="GAL274" s="34"/>
      <c r="GAM274" s="34"/>
      <c r="GAN274" s="34"/>
      <c r="GAO274" s="34"/>
      <c r="GAP274" s="34"/>
      <c r="GAQ274" s="34"/>
      <c r="GAR274" s="34"/>
      <c r="GAS274" s="34"/>
      <c r="GAT274" s="34"/>
      <c r="GAU274" s="34"/>
      <c r="GAV274" s="34"/>
      <c r="GAW274" s="34"/>
      <c r="GAX274" s="34"/>
      <c r="GAY274" s="34"/>
      <c r="GAZ274" s="34"/>
      <c r="GBA274" s="34"/>
      <c r="GBB274" s="34"/>
      <c r="GBC274" s="34"/>
      <c r="GBD274" s="34"/>
      <c r="GBE274" s="34"/>
      <c r="GBF274" s="34"/>
      <c r="GBG274" s="34"/>
      <c r="GBH274" s="34"/>
      <c r="GBI274" s="34"/>
      <c r="GBJ274" s="34"/>
      <c r="GBK274" s="34"/>
      <c r="GBL274" s="34"/>
      <c r="GBM274" s="34"/>
      <c r="GBN274" s="34"/>
      <c r="GBO274" s="34"/>
      <c r="GBP274" s="34"/>
      <c r="GBQ274" s="34"/>
      <c r="GBR274" s="34"/>
      <c r="GBS274" s="34"/>
      <c r="GBT274" s="34"/>
      <c r="GBU274" s="34"/>
      <c r="GBV274" s="34"/>
      <c r="GBW274" s="34"/>
      <c r="GBX274" s="34"/>
      <c r="GBY274" s="34"/>
      <c r="GBZ274" s="34"/>
      <c r="GCA274" s="34"/>
      <c r="GCB274" s="34"/>
      <c r="GCC274" s="34"/>
      <c r="GCD274" s="34"/>
      <c r="GCE274" s="34"/>
      <c r="GCF274" s="34"/>
      <c r="GCG274" s="34"/>
      <c r="GCH274" s="34"/>
      <c r="GCI274" s="34"/>
      <c r="GCJ274" s="34"/>
      <c r="GCK274" s="34"/>
      <c r="GCL274" s="34"/>
      <c r="GCM274" s="34"/>
      <c r="GCN274" s="34"/>
      <c r="GCO274" s="34"/>
      <c r="GCP274" s="34"/>
      <c r="GCQ274" s="34"/>
      <c r="GCR274" s="34"/>
      <c r="GCS274" s="34"/>
      <c r="GCT274" s="34"/>
      <c r="GCU274" s="34"/>
      <c r="GCV274" s="34"/>
      <c r="GCW274" s="34"/>
      <c r="GCX274" s="34"/>
      <c r="GCY274" s="34"/>
      <c r="GCZ274" s="34"/>
      <c r="GDA274" s="34"/>
      <c r="GDB274" s="34"/>
      <c r="GDC274" s="34"/>
      <c r="GDD274" s="34"/>
      <c r="GDE274" s="34"/>
      <c r="GDF274" s="34"/>
      <c r="GDG274" s="34"/>
      <c r="GDH274" s="34"/>
      <c r="GDI274" s="34"/>
      <c r="GDJ274" s="34"/>
      <c r="GDK274" s="34"/>
      <c r="GDL274" s="34"/>
      <c r="GDM274" s="34"/>
      <c r="GDN274" s="34"/>
      <c r="GDO274" s="34"/>
      <c r="GDP274" s="34"/>
      <c r="GDQ274" s="34"/>
      <c r="GDR274" s="34"/>
      <c r="GDS274" s="34"/>
      <c r="GDT274" s="34"/>
      <c r="GDU274" s="34"/>
      <c r="GDV274" s="34"/>
      <c r="GDW274" s="34"/>
      <c r="GDX274" s="34"/>
      <c r="GDY274" s="34"/>
      <c r="GDZ274" s="34"/>
      <c r="GEA274" s="34"/>
      <c r="GEB274" s="34"/>
      <c r="GEC274" s="34"/>
      <c r="GED274" s="34"/>
      <c r="GEE274" s="34"/>
      <c r="GEF274" s="34"/>
      <c r="GEG274" s="34"/>
      <c r="GEH274" s="34"/>
      <c r="GEI274" s="34"/>
      <c r="GEJ274" s="34"/>
      <c r="GEK274" s="34"/>
      <c r="GEL274" s="34"/>
      <c r="GEM274" s="34"/>
      <c r="GEN274" s="34"/>
      <c r="GEO274" s="34"/>
      <c r="GEP274" s="34"/>
      <c r="GEQ274" s="34"/>
      <c r="GER274" s="34"/>
      <c r="GES274" s="34"/>
      <c r="GET274" s="34"/>
      <c r="GEU274" s="34"/>
      <c r="GEV274" s="34"/>
      <c r="GEW274" s="34"/>
      <c r="GEX274" s="34"/>
      <c r="GEY274" s="34"/>
      <c r="GEZ274" s="34"/>
      <c r="GFA274" s="34"/>
      <c r="GFB274" s="34"/>
      <c r="GFC274" s="34"/>
      <c r="GFD274" s="34"/>
      <c r="GFE274" s="34"/>
      <c r="GFF274" s="34"/>
      <c r="GFG274" s="34"/>
      <c r="GFH274" s="34"/>
      <c r="GFI274" s="34"/>
      <c r="GFJ274" s="34"/>
      <c r="GFK274" s="34"/>
      <c r="GFL274" s="34"/>
      <c r="GFM274" s="34"/>
      <c r="GFN274" s="34"/>
      <c r="GFO274" s="34"/>
      <c r="GFP274" s="34"/>
      <c r="GFQ274" s="34"/>
      <c r="GFR274" s="34"/>
      <c r="GFS274" s="34"/>
      <c r="GFT274" s="34"/>
      <c r="GFU274" s="34"/>
      <c r="GFV274" s="34"/>
      <c r="GFW274" s="34"/>
      <c r="GFX274" s="34"/>
      <c r="GFY274" s="34"/>
      <c r="GFZ274" s="34"/>
      <c r="GGA274" s="34"/>
      <c r="GGB274" s="34"/>
      <c r="GGC274" s="34"/>
      <c r="GGD274" s="34"/>
      <c r="GGE274" s="34"/>
      <c r="GGF274" s="34"/>
      <c r="GGG274" s="34"/>
      <c r="GGH274" s="34"/>
      <c r="GGI274" s="34"/>
      <c r="GGJ274" s="34"/>
      <c r="GGK274" s="34"/>
      <c r="GGL274" s="34"/>
      <c r="GGM274" s="34"/>
      <c r="GGN274" s="34"/>
      <c r="GGO274" s="34"/>
      <c r="GGP274" s="34"/>
      <c r="GGQ274" s="34"/>
      <c r="GGR274" s="34"/>
      <c r="GGS274" s="34"/>
      <c r="GGT274" s="34"/>
      <c r="GGU274" s="34"/>
      <c r="GGV274" s="34"/>
      <c r="GGW274" s="34"/>
      <c r="GGX274" s="34"/>
      <c r="GGY274" s="34"/>
      <c r="GGZ274" s="34"/>
      <c r="GHA274" s="34"/>
      <c r="GHB274" s="34"/>
      <c r="GHC274" s="34"/>
      <c r="GHD274" s="34"/>
      <c r="GHE274" s="34"/>
      <c r="GHF274" s="34"/>
      <c r="GHG274" s="34"/>
      <c r="GHH274" s="34"/>
      <c r="GHI274" s="34"/>
      <c r="GHJ274" s="34"/>
      <c r="GHK274" s="34"/>
      <c r="GHL274" s="34"/>
      <c r="GHM274" s="34"/>
      <c r="GHN274" s="34"/>
      <c r="GHO274" s="34"/>
      <c r="GHP274" s="34"/>
      <c r="GHQ274" s="34"/>
      <c r="GHR274" s="34"/>
      <c r="GHS274" s="34"/>
      <c r="GHT274" s="34"/>
      <c r="GHU274" s="34"/>
      <c r="GHV274" s="34"/>
      <c r="GHW274" s="34"/>
      <c r="GHX274" s="34"/>
      <c r="GHY274" s="34"/>
      <c r="GHZ274" s="34"/>
      <c r="GIA274" s="34"/>
      <c r="GIB274" s="34"/>
      <c r="GIC274" s="34"/>
      <c r="GID274" s="34"/>
      <c r="GIE274" s="34"/>
      <c r="GIF274" s="34"/>
      <c r="GIG274" s="34"/>
      <c r="GIH274" s="34"/>
      <c r="GII274" s="34"/>
      <c r="GIJ274" s="34"/>
      <c r="GIK274" s="34"/>
      <c r="GIL274" s="34"/>
      <c r="GIM274" s="34"/>
      <c r="GIN274" s="34"/>
      <c r="GIO274" s="34"/>
      <c r="GIP274" s="34"/>
      <c r="GIQ274" s="34"/>
      <c r="GIR274" s="34"/>
      <c r="GIS274" s="34"/>
      <c r="GIT274" s="34"/>
      <c r="GIU274" s="34"/>
      <c r="GIV274" s="34"/>
      <c r="GIW274" s="34"/>
      <c r="GIX274" s="34"/>
      <c r="GIY274" s="34"/>
      <c r="GIZ274" s="34"/>
      <c r="GJA274" s="34"/>
      <c r="GJB274" s="34"/>
      <c r="GJC274" s="34"/>
      <c r="GJD274" s="34"/>
      <c r="GJE274" s="34"/>
      <c r="GJF274" s="34"/>
      <c r="GJG274" s="34"/>
      <c r="GJH274" s="34"/>
      <c r="GJI274" s="34"/>
      <c r="GJJ274" s="34"/>
      <c r="GJK274" s="34"/>
      <c r="GJL274" s="34"/>
      <c r="GJM274" s="34"/>
      <c r="GJN274" s="34"/>
      <c r="GJO274" s="34"/>
      <c r="GJP274" s="34"/>
      <c r="GJQ274" s="34"/>
      <c r="GJR274" s="34"/>
      <c r="GJS274" s="34"/>
      <c r="GJT274" s="34"/>
      <c r="GJU274" s="34"/>
      <c r="GJV274" s="34"/>
      <c r="GJW274" s="34"/>
      <c r="GJX274" s="34"/>
      <c r="GJY274" s="34"/>
      <c r="GJZ274" s="34"/>
      <c r="GKA274" s="34"/>
      <c r="GKB274" s="34"/>
      <c r="GKC274" s="34"/>
      <c r="GKD274" s="34"/>
      <c r="GKE274" s="34"/>
      <c r="GKF274" s="34"/>
      <c r="GKG274" s="34"/>
      <c r="GKH274" s="34"/>
      <c r="GKI274" s="34"/>
      <c r="GKJ274" s="34"/>
      <c r="GKK274" s="34"/>
      <c r="GKL274" s="34"/>
      <c r="GKM274" s="34"/>
      <c r="GKN274" s="34"/>
      <c r="GKO274" s="34"/>
      <c r="GKP274" s="34"/>
      <c r="GKQ274" s="34"/>
      <c r="GKR274" s="34"/>
      <c r="GKS274" s="34"/>
      <c r="GKT274" s="34"/>
      <c r="GKU274" s="34"/>
      <c r="GKV274" s="34"/>
      <c r="GKW274" s="34"/>
      <c r="GKX274" s="34"/>
      <c r="GKY274" s="34"/>
      <c r="GKZ274" s="34"/>
      <c r="GLA274" s="34"/>
      <c r="GLB274" s="34"/>
      <c r="GLC274" s="34"/>
      <c r="GLD274" s="34"/>
      <c r="GLE274" s="34"/>
      <c r="GLF274" s="34"/>
      <c r="GLG274" s="34"/>
      <c r="GLH274" s="34"/>
      <c r="GLI274" s="34"/>
      <c r="GLJ274" s="34"/>
      <c r="GLK274" s="34"/>
      <c r="GLL274" s="34"/>
      <c r="GLM274" s="34"/>
      <c r="GLN274" s="34"/>
      <c r="GLO274" s="34"/>
      <c r="GLP274" s="34"/>
      <c r="GLQ274" s="34"/>
      <c r="GLR274" s="34"/>
      <c r="GLS274" s="34"/>
      <c r="GLT274" s="34"/>
      <c r="GLU274" s="34"/>
      <c r="GLV274" s="34"/>
      <c r="GLW274" s="34"/>
      <c r="GLX274" s="34"/>
      <c r="GLY274" s="34"/>
      <c r="GLZ274" s="34"/>
      <c r="GMA274" s="34"/>
      <c r="GMB274" s="34"/>
      <c r="GMC274" s="34"/>
      <c r="GMD274" s="34"/>
      <c r="GME274" s="34"/>
      <c r="GMF274" s="34"/>
      <c r="GMG274" s="34"/>
      <c r="GMH274" s="34"/>
      <c r="GMI274" s="34"/>
      <c r="GMJ274" s="34"/>
      <c r="GMK274" s="34"/>
      <c r="GML274" s="34"/>
      <c r="GMM274" s="34"/>
      <c r="GMN274" s="34"/>
      <c r="GMO274" s="34"/>
      <c r="GMP274" s="34"/>
      <c r="GMQ274" s="34"/>
      <c r="GMR274" s="34"/>
      <c r="GMS274" s="34"/>
      <c r="GMT274" s="34"/>
      <c r="GMU274" s="34"/>
      <c r="GMV274" s="34"/>
      <c r="GMW274" s="34"/>
      <c r="GMX274" s="34"/>
      <c r="GMY274" s="34"/>
      <c r="GMZ274" s="34"/>
      <c r="GNA274" s="34"/>
      <c r="GNB274" s="34"/>
      <c r="GNC274" s="34"/>
      <c r="GND274" s="34"/>
      <c r="GNE274" s="34"/>
      <c r="GNF274" s="34"/>
      <c r="GNG274" s="34"/>
      <c r="GNH274" s="34"/>
      <c r="GNI274" s="34"/>
      <c r="GNJ274" s="34"/>
      <c r="GNK274" s="34"/>
      <c r="GNL274" s="34"/>
      <c r="GNM274" s="34"/>
      <c r="GNN274" s="34"/>
      <c r="GNO274" s="34"/>
      <c r="GNP274" s="34"/>
      <c r="GNQ274" s="34"/>
      <c r="GNR274" s="34"/>
      <c r="GNS274" s="34"/>
      <c r="GNT274" s="34"/>
      <c r="GNU274" s="34"/>
      <c r="GNV274" s="34"/>
      <c r="GNW274" s="34"/>
      <c r="GNX274" s="34"/>
      <c r="GNY274" s="34"/>
      <c r="GNZ274" s="34"/>
      <c r="GOA274" s="34"/>
      <c r="GOB274" s="34"/>
      <c r="GOC274" s="34"/>
      <c r="GOD274" s="34"/>
      <c r="GOE274" s="34"/>
      <c r="GOF274" s="34"/>
      <c r="GOG274" s="34"/>
      <c r="GOH274" s="34"/>
      <c r="GOI274" s="34"/>
      <c r="GOJ274" s="34"/>
      <c r="GOK274" s="34"/>
      <c r="GOL274" s="34"/>
      <c r="GOM274" s="34"/>
      <c r="GON274" s="34"/>
      <c r="GOO274" s="34"/>
      <c r="GOP274" s="34"/>
      <c r="GOQ274" s="34"/>
      <c r="GOR274" s="34"/>
      <c r="GOS274" s="34"/>
      <c r="GOT274" s="34"/>
      <c r="GOU274" s="34"/>
      <c r="GOV274" s="34"/>
      <c r="GOW274" s="34"/>
      <c r="GOX274" s="34"/>
      <c r="GOY274" s="34"/>
      <c r="GOZ274" s="34"/>
      <c r="GPA274" s="34"/>
      <c r="GPB274" s="34"/>
      <c r="GPC274" s="34"/>
      <c r="GPD274" s="34"/>
      <c r="GPE274" s="34"/>
      <c r="GPF274" s="34"/>
      <c r="GPG274" s="34"/>
      <c r="GPH274" s="34"/>
      <c r="GPI274" s="34"/>
      <c r="GPJ274" s="34"/>
      <c r="GPK274" s="34"/>
      <c r="GPL274" s="34"/>
      <c r="GPM274" s="34"/>
      <c r="GPN274" s="34"/>
      <c r="GPO274" s="34"/>
      <c r="GPP274" s="34"/>
      <c r="GPQ274" s="34"/>
      <c r="GPR274" s="34"/>
      <c r="GPS274" s="34"/>
      <c r="GPT274" s="34"/>
      <c r="GPU274" s="34"/>
      <c r="GPV274" s="34"/>
      <c r="GPW274" s="34"/>
      <c r="GPX274" s="34"/>
      <c r="GPY274" s="34"/>
      <c r="GPZ274" s="34"/>
      <c r="GQA274" s="34"/>
      <c r="GQB274" s="34"/>
      <c r="GQC274" s="34"/>
      <c r="GQD274" s="34"/>
      <c r="GQE274" s="34"/>
      <c r="GQF274" s="34"/>
      <c r="GQG274" s="34"/>
      <c r="GQH274" s="34"/>
      <c r="GQI274" s="34"/>
      <c r="GQJ274" s="34"/>
      <c r="GQK274" s="34"/>
      <c r="GQL274" s="34"/>
      <c r="GQM274" s="34"/>
      <c r="GQN274" s="34"/>
      <c r="GQO274" s="34"/>
      <c r="GQP274" s="34"/>
      <c r="GQQ274" s="34"/>
      <c r="GQR274" s="34"/>
      <c r="GQS274" s="34"/>
      <c r="GQT274" s="34"/>
      <c r="GQU274" s="34"/>
      <c r="GQV274" s="34"/>
      <c r="GQW274" s="34"/>
      <c r="GQX274" s="34"/>
      <c r="GQY274" s="34"/>
      <c r="GQZ274" s="34"/>
      <c r="GRA274" s="34"/>
      <c r="GRB274" s="34"/>
      <c r="GRC274" s="34"/>
      <c r="GRD274" s="34"/>
      <c r="GRE274" s="34"/>
      <c r="GRF274" s="34"/>
      <c r="GRG274" s="34"/>
      <c r="GRH274" s="34"/>
      <c r="GRI274" s="34"/>
      <c r="GRJ274" s="34"/>
      <c r="GRK274" s="34"/>
      <c r="GRL274" s="34"/>
      <c r="GRM274" s="34"/>
      <c r="GRN274" s="34"/>
      <c r="GRO274" s="34"/>
      <c r="GRP274" s="34"/>
      <c r="GRQ274" s="34"/>
      <c r="GRR274" s="34"/>
      <c r="GRS274" s="34"/>
      <c r="GRT274" s="34"/>
      <c r="GRU274" s="34"/>
      <c r="GRV274" s="34"/>
      <c r="GRW274" s="34"/>
      <c r="GRX274" s="34"/>
      <c r="GRY274" s="34"/>
      <c r="GRZ274" s="34"/>
      <c r="GSA274" s="34"/>
      <c r="GSB274" s="34"/>
      <c r="GSC274" s="34"/>
      <c r="GSD274" s="34"/>
      <c r="GSE274" s="34"/>
      <c r="GSF274" s="34"/>
      <c r="GSG274" s="34"/>
      <c r="GSH274" s="34"/>
      <c r="GSI274" s="34"/>
      <c r="GSJ274" s="34"/>
      <c r="GSK274" s="34"/>
      <c r="GSL274" s="34"/>
      <c r="GSM274" s="34"/>
      <c r="GSN274" s="34"/>
      <c r="GSO274" s="34"/>
      <c r="GSP274" s="34"/>
      <c r="GSQ274" s="34"/>
      <c r="GSR274" s="34"/>
      <c r="GSS274" s="34"/>
      <c r="GST274" s="34"/>
      <c r="GSU274" s="34"/>
      <c r="GSV274" s="34"/>
      <c r="GSW274" s="34"/>
      <c r="GSX274" s="34"/>
      <c r="GSY274" s="34"/>
      <c r="GSZ274" s="34"/>
      <c r="GTA274" s="34"/>
      <c r="GTB274" s="34"/>
      <c r="GTC274" s="34"/>
      <c r="GTD274" s="34"/>
      <c r="GTE274" s="34"/>
      <c r="GTF274" s="34"/>
      <c r="GTG274" s="34"/>
      <c r="GTH274" s="34"/>
      <c r="GTI274" s="34"/>
      <c r="GTJ274" s="34"/>
      <c r="GTK274" s="34"/>
      <c r="GTL274" s="34"/>
      <c r="GTM274" s="34"/>
      <c r="GTN274" s="34"/>
      <c r="GTO274" s="34"/>
      <c r="GTP274" s="34"/>
      <c r="GTQ274" s="34"/>
      <c r="GTR274" s="34"/>
      <c r="GTS274" s="34"/>
      <c r="GTT274" s="34"/>
      <c r="GTU274" s="34"/>
      <c r="GTV274" s="34"/>
      <c r="GTW274" s="34"/>
      <c r="GTX274" s="34"/>
      <c r="GTY274" s="34"/>
      <c r="GTZ274" s="34"/>
      <c r="GUA274" s="34"/>
      <c r="GUB274" s="34"/>
      <c r="GUC274" s="34"/>
      <c r="GUD274" s="34"/>
      <c r="GUE274" s="34"/>
      <c r="GUF274" s="34"/>
      <c r="GUG274" s="34"/>
      <c r="GUH274" s="34"/>
      <c r="GUI274" s="34"/>
      <c r="GUJ274" s="34"/>
      <c r="GUK274" s="34"/>
      <c r="GUL274" s="34"/>
      <c r="GUM274" s="34"/>
      <c r="GUN274" s="34"/>
      <c r="GUO274" s="34"/>
      <c r="GUP274" s="34"/>
      <c r="GUQ274" s="34"/>
      <c r="GUR274" s="34"/>
      <c r="GUS274" s="34"/>
      <c r="GUT274" s="34"/>
      <c r="GUU274" s="34"/>
      <c r="GUV274" s="34"/>
      <c r="GUW274" s="34"/>
      <c r="GUX274" s="34"/>
      <c r="GUY274" s="34"/>
      <c r="GUZ274" s="34"/>
      <c r="GVA274" s="34"/>
      <c r="GVB274" s="34"/>
      <c r="GVC274" s="34"/>
      <c r="GVD274" s="34"/>
      <c r="GVE274" s="34"/>
      <c r="GVF274" s="34"/>
      <c r="GVG274" s="34"/>
      <c r="GVH274" s="34"/>
      <c r="GVI274" s="34"/>
      <c r="GVJ274" s="34"/>
      <c r="GVK274" s="34"/>
      <c r="GVL274" s="34"/>
      <c r="GVM274" s="34"/>
      <c r="GVN274" s="34"/>
      <c r="GVO274" s="34"/>
      <c r="GVP274" s="34"/>
      <c r="GVQ274" s="34"/>
      <c r="GVR274" s="34"/>
      <c r="GVS274" s="34"/>
      <c r="GVT274" s="34"/>
      <c r="GVU274" s="34"/>
      <c r="GVV274" s="34"/>
      <c r="GVW274" s="34"/>
      <c r="GVX274" s="34"/>
      <c r="GVY274" s="34"/>
      <c r="GVZ274" s="34"/>
      <c r="GWA274" s="34"/>
      <c r="GWB274" s="34"/>
      <c r="GWC274" s="34"/>
      <c r="GWD274" s="34"/>
      <c r="GWE274" s="34"/>
      <c r="GWF274" s="34"/>
      <c r="GWG274" s="34"/>
      <c r="GWH274" s="34"/>
      <c r="GWI274" s="34"/>
      <c r="GWJ274" s="34"/>
      <c r="GWK274" s="34"/>
      <c r="GWL274" s="34"/>
      <c r="GWM274" s="34"/>
      <c r="GWN274" s="34"/>
      <c r="GWO274" s="34"/>
      <c r="GWP274" s="34"/>
      <c r="GWQ274" s="34"/>
      <c r="GWR274" s="34"/>
      <c r="GWS274" s="34"/>
      <c r="GWT274" s="34"/>
      <c r="GWU274" s="34"/>
      <c r="GWV274" s="34"/>
      <c r="GWW274" s="34"/>
      <c r="GWX274" s="34"/>
      <c r="GWY274" s="34"/>
      <c r="GWZ274" s="34"/>
      <c r="GXA274" s="34"/>
      <c r="GXB274" s="34"/>
      <c r="GXC274" s="34"/>
      <c r="GXD274" s="34"/>
      <c r="GXE274" s="34"/>
      <c r="GXF274" s="34"/>
      <c r="GXG274" s="34"/>
      <c r="GXH274" s="34"/>
      <c r="GXI274" s="34"/>
      <c r="GXJ274" s="34"/>
      <c r="GXK274" s="34"/>
      <c r="GXL274" s="34"/>
      <c r="GXM274" s="34"/>
      <c r="GXN274" s="34"/>
      <c r="GXO274" s="34"/>
      <c r="GXP274" s="34"/>
      <c r="GXQ274" s="34"/>
      <c r="GXR274" s="34"/>
      <c r="GXS274" s="34"/>
      <c r="GXT274" s="34"/>
      <c r="GXU274" s="34"/>
      <c r="GXV274" s="34"/>
      <c r="GXW274" s="34"/>
      <c r="GXX274" s="34"/>
      <c r="GXY274" s="34"/>
      <c r="GXZ274" s="34"/>
      <c r="GYA274" s="34"/>
      <c r="GYB274" s="34"/>
      <c r="GYC274" s="34"/>
      <c r="GYD274" s="34"/>
      <c r="GYE274" s="34"/>
      <c r="GYF274" s="34"/>
      <c r="GYG274" s="34"/>
      <c r="GYH274" s="34"/>
      <c r="GYI274" s="34"/>
      <c r="GYJ274" s="34"/>
      <c r="GYK274" s="34"/>
      <c r="GYL274" s="34"/>
      <c r="GYM274" s="34"/>
      <c r="GYN274" s="34"/>
      <c r="GYO274" s="34"/>
      <c r="GYP274" s="34"/>
      <c r="GYQ274" s="34"/>
      <c r="GYR274" s="34"/>
      <c r="GYS274" s="34"/>
      <c r="GYT274" s="34"/>
      <c r="GYU274" s="34"/>
      <c r="GYV274" s="34"/>
      <c r="GYW274" s="34"/>
      <c r="GYX274" s="34"/>
      <c r="GYY274" s="34"/>
      <c r="GYZ274" s="34"/>
      <c r="GZA274" s="34"/>
      <c r="GZB274" s="34"/>
      <c r="GZC274" s="34"/>
      <c r="GZD274" s="34"/>
      <c r="GZE274" s="34"/>
      <c r="GZF274" s="34"/>
      <c r="GZG274" s="34"/>
      <c r="GZH274" s="34"/>
      <c r="GZI274" s="34"/>
      <c r="GZJ274" s="34"/>
      <c r="GZK274" s="34"/>
      <c r="GZL274" s="34"/>
      <c r="GZM274" s="34"/>
      <c r="GZN274" s="34"/>
      <c r="GZO274" s="34"/>
      <c r="GZP274" s="34"/>
      <c r="GZQ274" s="34"/>
      <c r="GZR274" s="34"/>
      <c r="GZS274" s="34"/>
      <c r="GZT274" s="34"/>
      <c r="GZU274" s="34"/>
      <c r="GZV274" s="34"/>
      <c r="GZW274" s="34"/>
      <c r="GZX274" s="34"/>
      <c r="GZY274" s="34"/>
      <c r="GZZ274" s="34"/>
      <c r="HAA274" s="34"/>
      <c r="HAB274" s="34"/>
      <c r="HAC274" s="34"/>
      <c r="HAD274" s="34"/>
      <c r="HAE274" s="34"/>
      <c r="HAF274" s="34"/>
      <c r="HAG274" s="34"/>
      <c r="HAH274" s="34"/>
      <c r="HAI274" s="34"/>
      <c r="HAJ274" s="34"/>
      <c r="HAK274" s="34"/>
      <c r="HAL274" s="34"/>
      <c r="HAM274" s="34"/>
      <c r="HAN274" s="34"/>
      <c r="HAO274" s="34"/>
      <c r="HAP274" s="34"/>
      <c r="HAQ274" s="34"/>
      <c r="HAR274" s="34"/>
      <c r="HAS274" s="34"/>
      <c r="HAT274" s="34"/>
      <c r="HAU274" s="34"/>
      <c r="HAV274" s="34"/>
      <c r="HAW274" s="34"/>
      <c r="HAX274" s="34"/>
      <c r="HAY274" s="34"/>
      <c r="HAZ274" s="34"/>
      <c r="HBA274" s="34"/>
      <c r="HBB274" s="34"/>
      <c r="HBC274" s="34"/>
      <c r="HBD274" s="34"/>
      <c r="HBE274" s="34"/>
      <c r="HBF274" s="34"/>
      <c r="HBG274" s="34"/>
      <c r="HBH274" s="34"/>
      <c r="HBI274" s="34"/>
      <c r="HBJ274" s="34"/>
      <c r="HBK274" s="34"/>
      <c r="HBL274" s="34"/>
      <c r="HBM274" s="34"/>
      <c r="HBN274" s="34"/>
      <c r="HBO274" s="34"/>
      <c r="HBP274" s="34"/>
      <c r="HBQ274" s="34"/>
      <c r="HBR274" s="34"/>
      <c r="HBS274" s="34"/>
      <c r="HBT274" s="34"/>
      <c r="HBU274" s="34"/>
      <c r="HBV274" s="34"/>
      <c r="HBW274" s="34"/>
      <c r="HBX274" s="34"/>
      <c r="HBY274" s="34"/>
      <c r="HBZ274" s="34"/>
      <c r="HCA274" s="34"/>
      <c r="HCB274" s="34"/>
      <c r="HCC274" s="34"/>
      <c r="HCD274" s="34"/>
      <c r="HCE274" s="34"/>
      <c r="HCF274" s="34"/>
      <c r="HCG274" s="34"/>
      <c r="HCH274" s="34"/>
      <c r="HCI274" s="34"/>
      <c r="HCJ274" s="34"/>
      <c r="HCK274" s="34"/>
      <c r="HCL274" s="34"/>
      <c r="HCM274" s="34"/>
      <c r="HCN274" s="34"/>
      <c r="HCO274" s="34"/>
      <c r="HCP274" s="34"/>
      <c r="HCQ274" s="34"/>
      <c r="HCR274" s="34"/>
      <c r="HCS274" s="34"/>
      <c r="HCT274" s="34"/>
      <c r="HCU274" s="34"/>
      <c r="HCV274" s="34"/>
      <c r="HCW274" s="34"/>
      <c r="HCX274" s="34"/>
      <c r="HCY274" s="34"/>
      <c r="HCZ274" s="34"/>
      <c r="HDA274" s="34"/>
      <c r="HDB274" s="34"/>
      <c r="HDC274" s="34"/>
      <c r="HDD274" s="34"/>
      <c r="HDE274" s="34"/>
      <c r="HDF274" s="34"/>
      <c r="HDG274" s="34"/>
      <c r="HDH274" s="34"/>
      <c r="HDI274" s="34"/>
      <c r="HDJ274" s="34"/>
      <c r="HDK274" s="34"/>
      <c r="HDL274" s="34"/>
      <c r="HDM274" s="34"/>
      <c r="HDN274" s="34"/>
      <c r="HDO274" s="34"/>
      <c r="HDP274" s="34"/>
      <c r="HDQ274" s="34"/>
      <c r="HDR274" s="34"/>
      <c r="HDS274" s="34"/>
      <c r="HDT274" s="34"/>
      <c r="HDU274" s="34"/>
      <c r="HDV274" s="34"/>
      <c r="HDW274" s="34"/>
      <c r="HDX274" s="34"/>
      <c r="HDY274" s="34"/>
      <c r="HDZ274" s="34"/>
      <c r="HEA274" s="34"/>
      <c r="HEB274" s="34"/>
      <c r="HEC274" s="34"/>
      <c r="HED274" s="34"/>
      <c r="HEE274" s="34"/>
      <c r="HEF274" s="34"/>
      <c r="HEG274" s="34"/>
      <c r="HEH274" s="34"/>
      <c r="HEI274" s="34"/>
      <c r="HEJ274" s="34"/>
      <c r="HEK274" s="34"/>
      <c r="HEL274" s="34"/>
      <c r="HEM274" s="34"/>
      <c r="HEN274" s="34"/>
      <c r="HEO274" s="34"/>
      <c r="HEP274" s="34"/>
      <c r="HEQ274" s="34"/>
      <c r="HER274" s="34"/>
      <c r="HES274" s="34"/>
      <c r="HET274" s="34"/>
      <c r="HEU274" s="34"/>
      <c r="HEV274" s="34"/>
      <c r="HEW274" s="34"/>
      <c r="HEX274" s="34"/>
      <c r="HEY274" s="34"/>
      <c r="HEZ274" s="34"/>
      <c r="HFA274" s="34"/>
      <c r="HFB274" s="34"/>
      <c r="HFC274" s="34"/>
      <c r="HFD274" s="34"/>
      <c r="HFE274" s="34"/>
      <c r="HFF274" s="34"/>
      <c r="HFG274" s="34"/>
      <c r="HFH274" s="34"/>
      <c r="HFI274" s="34"/>
      <c r="HFJ274" s="34"/>
      <c r="HFK274" s="34"/>
      <c r="HFL274" s="34"/>
      <c r="HFM274" s="34"/>
      <c r="HFN274" s="34"/>
      <c r="HFO274" s="34"/>
      <c r="HFP274" s="34"/>
      <c r="HFQ274" s="34"/>
      <c r="HFR274" s="34"/>
      <c r="HFS274" s="34"/>
      <c r="HFT274" s="34"/>
      <c r="HFU274" s="34"/>
      <c r="HFV274" s="34"/>
      <c r="HFW274" s="34"/>
      <c r="HFX274" s="34"/>
      <c r="HFY274" s="34"/>
      <c r="HFZ274" s="34"/>
      <c r="HGA274" s="34"/>
      <c r="HGB274" s="34"/>
      <c r="HGC274" s="34"/>
      <c r="HGD274" s="34"/>
      <c r="HGE274" s="34"/>
      <c r="HGF274" s="34"/>
      <c r="HGG274" s="34"/>
      <c r="HGH274" s="34"/>
      <c r="HGI274" s="34"/>
      <c r="HGJ274" s="34"/>
      <c r="HGK274" s="34"/>
      <c r="HGL274" s="34"/>
      <c r="HGM274" s="34"/>
      <c r="HGN274" s="34"/>
      <c r="HGO274" s="34"/>
      <c r="HGP274" s="34"/>
      <c r="HGQ274" s="34"/>
      <c r="HGR274" s="34"/>
      <c r="HGS274" s="34"/>
      <c r="HGT274" s="34"/>
      <c r="HGU274" s="34"/>
      <c r="HGV274" s="34"/>
      <c r="HGW274" s="34"/>
      <c r="HGX274" s="34"/>
      <c r="HGY274" s="34"/>
      <c r="HGZ274" s="34"/>
      <c r="HHA274" s="34"/>
      <c r="HHB274" s="34"/>
      <c r="HHC274" s="34"/>
      <c r="HHD274" s="34"/>
      <c r="HHE274" s="34"/>
      <c r="HHF274" s="34"/>
      <c r="HHG274" s="34"/>
      <c r="HHH274" s="34"/>
      <c r="HHI274" s="34"/>
      <c r="HHJ274" s="34"/>
      <c r="HHK274" s="34"/>
      <c r="HHL274" s="34"/>
      <c r="HHM274" s="34"/>
      <c r="HHN274" s="34"/>
      <c r="HHO274" s="34"/>
      <c r="HHP274" s="34"/>
      <c r="HHQ274" s="34"/>
      <c r="HHR274" s="34"/>
      <c r="HHS274" s="34"/>
      <c r="HHT274" s="34"/>
      <c r="HHU274" s="34"/>
      <c r="HHV274" s="34"/>
      <c r="HHW274" s="34"/>
      <c r="HHX274" s="34"/>
      <c r="HHY274" s="34"/>
      <c r="HHZ274" s="34"/>
      <c r="HIA274" s="34"/>
      <c r="HIB274" s="34"/>
      <c r="HIC274" s="34"/>
      <c r="HID274" s="34"/>
      <c r="HIE274" s="34"/>
      <c r="HIF274" s="34"/>
      <c r="HIG274" s="34"/>
      <c r="HIH274" s="34"/>
      <c r="HII274" s="34"/>
      <c r="HIJ274" s="34"/>
      <c r="HIK274" s="34"/>
      <c r="HIL274" s="34"/>
      <c r="HIM274" s="34"/>
      <c r="HIN274" s="34"/>
      <c r="HIO274" s="34"/>
      <c r="HIP274" s="34"/>
      <c r="HIQ274" s="34"/>
      <c r="HIR274" s="34"/>
      <c r="HIS274" s="34"/>
      <c r="HIT274" s="34"/>
      <c r="HIU274" s="34"/>
      <c r="HIV274" s="34"/>
      <c r="HIW274" s="34"/>
      <c r="HIX274" s="34"/>
      <c r="HIY274" s="34"/>
      <c r="HIZ274" s="34"/>
      <c r="HJA274" s="34"/>
      <c r="HJB274" s="34"/>
      <c r="HJC274" s="34"/>
      <c r="HJD274" s="34"/>
      <c r="HJE274" s="34"/>
      <c r="HJF274" s="34"/>
      <c r="HJG274" s="34"/>
      <c r="HJH274" s="34"/>
      <c r="HJI274" s="34"/>
      <c r="HJJ274" s="34"/>
      <c r="HJK274" s="34"/>
      <c r="HJL274" s="34"/>
      <c r="HJM274" s="34"/>
      <c r="HJN274" s="34"/>
      <c r="HJO274" s="34"/>
      <c r="HJP274" s="34"/>
      <c r="HJQ274" s="34"/>
      <c r="HJR274" s="34"/>
      <c r="HJS274" s="34"/>
      <c r="HJT274" s="34"/>
      <c r="HJU274" s="34"/>
      <c r="HJV274" s="34"/>
      <c r="HJW274" s="34"/>
      <c r="HJX274" s="34"/>
      <c r="HJY274" s="34"/>
      <c r="HJZ274" s="34"/>
      <c r="HKA274" s="34"/>
      <c r="HKB274" s="34"/>
      <c r="HKC274" s="34"/>
      <c r="HKD274" s="34"/>
      <c r="HKE274" s="34"/>
      <c r="HKF274" s="34"/>
      <c r="HKG274" s="34"/>
      <c r="HKH274" s="34"/>
      <c r="HKI274" s="34"/>
      <c r="HKJ274" s="34"/>
      <c r="HKK274" s="34"/>
      <c r="HKL274" s="34"/>
      <c r="HKM274" s="34"/>
      <c r="HKN274" s="34"/>
      <c r="HKO274" s="34"/>
      <c r="HKP274" s="34"/>
      <c r="HKQ274" s="34"/>
      <c r="HKR274" s="34"/>
      <c r="HKS274" s="34"/>
      <c r="HKT274" s="34"/>
      <c r="HKU274" s="34"/>
      <c r="HKV274" s="34"/>
      <c r="HKW274" s="34"/>
      <c r="HKX274" s="34"/>
      <c r="HKY274" s="34"/>
      <c r="HKZ274" s="34"/>
      <c r="HLA274" s="34"/>
      <c r="HLB274" s="34"/>
      <c r="HLC274" s="34"/>
      <c r="HLD274" s="34"/>
      <c r="HLE274" s="34"/>
      <c r="HLF274" s="34"/>
      <c r="HLG274" s="34"/>
      <c r="HLH274" s="34"/>
      <c r="HLI274" s="34"/>
      <c r="HLJ274" s="34"/>
      <c r="HLK274" s="34"/>
      <c r="HLL274" s="34"/>
      <c r="HLM274" s="34"/>
      <c r="HLN274" s="34"/>
      <c r="HLO274" s="34"/>
      <c r="HLP274" s="34"/>
      <c r="HLQ274" s="34"/>
      <c r="HLR274" s="34"/>
      <c r="HLS274" s="34"/>
      <c r="HLT274" s="34"/>
      <c r="HLU274" s="34"/>
      <c r="HLV274" s="34"/>
      <c r="HLW274" s="34"/>
      <c r="HLX274" s="34"/>
      <c r="HLY274" s="34"/>
      <c r="HLZ274" s="34"/>
      <c r="HMA274" s="34"/>
      <c r="HMB274" s="34"/>
      <c r="HMC274" s="34"/>
      <c r="HMD274" s="34"/>
      <c r="HME274" s="34"/>
      <c r="HMF274" s="34"/>
      <c r="HMG274" s="34"/>
      <c r="HMH274" s="34"/>
      <c r="HMI274" s="34"/>
      <c r="HMJ274" s="34"/>
      <c r="HMK274" s="34"/>
      <c r="HML274" s="34"/>
      <c r="HMM274" s="34"/>
      <c r="HMN274" s="34"/>
      <c r="HMO274" s="34"/>
      <c r="HMP274" s="34"/>
      <c r="HMQ274" s="34"/>
      <c r="HMR274" s="34"/>
      <c r="HMS274" s="34"/>
      <c r="HMT274" s="34"/>
      <c r="HMU274" s="34"/>
      <c r="HMV274" s="34"/>
      <c r="HMW274" s="34"/>
      <c r="HMX274" s="34"/>
      <c r="HMY274" s="34"/>
      <c r="HMZ274" s="34"/>
      <c r="HNA274" s="34"/>
      <c r="HNB274" s="34"/>
      <c r="HNC274" s="34"/>
      <c r="HND274" s="34"/>
      <c r="HNE274" s="34"/>
      <c r="HNF274" s="34"/>
      <c r="HNG274" s="34"/>
      <c r="HNH274" s="34"/>
      <c r="HNI274" s="34"/>
      <c r="HNJ274" s="34"/>
      <c r="HNK274" s="34"/>
      <c r="HNL274" s="34"/>
      <c r="HNM274" s="34"/>
      <c r="HNN274" s="34"/>
      <c r="HNO274" s="34"/>
      <c r="HNP274" s="34"/>
      <c r="HNQ274" s="34"/>
      <c r="HNR274" s="34"/>
      <c r="HNS274" s="34"/>
      <c r="HNT274" s="34"/>
      <c r="HNU274" s="34"/>
      <c r="HNV274" s="34"/>
      <c r="HNW274" s="34"/>
      <c r="HNX274" s="34"/>
      <c r="HNY274" s="34"/>
      <c r="HNZ274" s="34"/>
      <c r="HOA274" s="34"/>
      <c r="HOB274" s="34"/>
      <c r="HOC274" s="34"/>
      <c r="HOD274" s="34"/>
      <c r="HOE274" s="34"/>
      <c r="HOF274" s="34"/>
      <c r="HOG274" s="34"/>
      <c r="HOH274" s="34"/>
      <c r="HOI274" s="34"/>
      <c r="HOJ274" s="34"/>
      <c r="HOK274" s="34"/>
      <c r="HOL274" s="34"/>
      <c r="HOM274" s="34"/>
      <c r="HON274" s="34"/>
      <c r="HOO274" s="34"/>
      <c r="HOP274" s="34"/>
      <c r="HOQ274" s="34"/>
      <c r="HOR274" s="34"/>
      <c r="HOS274" s="34"/>
      <c r="HOT274" s="34"/>
      <c r="HOU274" s="34"/>
      <c r="HOV274" s="34"/>
      <c r="HOW274" s="34"/>
      <c r="HOX274" s="34"/>
      <c r="HOY274" s="34"/>
      <c r="HOZ274" s="34"/>
      <c r="HPA274" s="34"/>
      <c r="HPB274" s="34"/>
      <c r="HPC274" s="34"/>
      <c r="HPD274" s="34"/>
      <c r="HPE274" s="34"/>
      <c r="HPF274" s="34"/>
      <c r="HPG274" s="34"/>
      <c r="HPH274" s="34"/>
      <c r="HPI274" s="34"/>
      <c r="HPJ274" s="34"/>
      <c r="HPK274" s="34"/>
      <c r="HPL274" s="34"/>
      <c r="HPM274" s="34"/>
      <c r="HPN274" s="34"/>
      <c r="HPO274" s="34"/>
      <c r="HPP274" s="34"/>
      <c r="HPQ274" s="34"/>
      <c r="HPR274" s="34"/>
      <c r="HPS274" s="34"/>
      <c r="HPT274" s="34"/>
      <c r="HPU274" s="34"/>
      <c r="HPV274" s="34"/>
      <c r="HPW274" s="34"/>
      <c r="HPX274" s="34"/>
      <c r="HPY274" s="34"/>
      <c r="HPZ274" s="34"/>
      <c r="HQA274" s="34"/>
      <c r="HQB274" s="34"/>
      <c r="HQC274" s="34"/>
      <c r="HQD274" s="34"/>
      <c r="HQE274" s="34"/>
      <c r="HQF274" s="34"/>
      <c r="HQG274" s="34"/>
      <c r="HQH274" s="34"/>
      <c r="HQI274" s="34"/>
      <c r="HQJ274" s="34"/>
      <c r="HQK274" s="34"/>
      <c r="HQL274" s="34"/>
      <c r="HQM274" s="34"/>
      <c r="HQN274" s="34"/>
      <c r="HQO274" s="34"/>
      <c r="HQP274" s="34"/>
      <c r="HQQ274" s="34"/>
      <c r="HQR274" s="34"/>
      <c r="HQS274" s="34"/>
      <c r="HQT274" s="34"/>
      <c r="HQU274" s="34"/>
      <c r="HQV274" s="34"/>
      <c r="HQW274" s="34"/>
      <c r="HQX274" s="34"/>
      <c r="HQY274" s="34"/>
      <c r="HQZ274" s="34"/>
      <c r="HRA274" s="34"/>
      <c r="HRB274" s="34"/>
      <c r="HRC274" s="34"/>
      <c r="HRD274" s="34"/>
      <c r="HRE274" s="34"/>
      <c r="HRF274" s="34"/>
      <c r="HRG274" s="34"/>
      <c r="HRH274" s="34"/>
      <c r="HRI274" s="34"/>
      <c r="HRJ274" s="34"/>
      <c r="HRK274" s="34"/>
      <c r="HRL274" s="34"/>
      <c r="HRM274" s="34"/>
      <c r="HRN274" s="34"/>
      <c r="HRO274" s="34"/>
      <c r="HRP274" s="34"/>
      <c r="HRQ274" s="34"/>
      <c r="HRR274" s="34"/>
      <c r="HRS274" s="34"/>
      <c r="HRT274" s="34"/>
      <c r="HRU274" s="34"/>
      <c r="HRV274" s="34"/>
      <c r="HRW274" s="34"/>
      <c r="HRX274" s="34"/>
      <c r="HRY274" s="34"/>
      <c r="HRZ274" s="34"/>
      <c r="HSA274" s="34"/>
      <c r="HSB274" s="34"/>
      <c r="HSC274" s="34"/>
      <c r="HSD274" s="34"/>
      <c r="HSE274" s="34"/>
      <c r="HSF274" s="34"/>
      <c r="HSG274" s="34"/>
      <c r="HSH274" s="34"/>
      <c r="HSI274" s="34"/>
      <c r="HSJ274" s="34"/>
      <c r="HSK274" s="34"/>
      <c r="HSL274" s="34"/>
      <c r="HSM274" s="34"/>
      <c r="HSN274" s="34"/>
      <c r="HSO274" s="34"/>
      <c r="HSP274" s="34"/>
      <c r="HSQ274" s="34"/>
      <c r="HSR274" s="34"/>
      <c r="HSS274" s="34"/>
      <c r="HST274" s="34"/>
      <c r="HSU274" s="34"/>
      <c r="HSV274" s="34"/>
      <c r="HSW274" s="34"/>
      <c r="HSX274" s="34"/>
      <c r="HSY274" s="34"/>
      <c r="HSZ274" s="34"/>
      <c r="HTA274" s="34"/>
      <c r="HTB274" s="34"/>
      <c r="HTC274" s="34"/>
      <c r="HTD274" s="34"/>
      <c r="HTE274" s="34"/>
      <c r="HTF274" s="34"/>
      <c r="HTG274" s="34"/>
      <c r="HTH274" s="34"/>
      <c r="HTI274" s="34"/>
      <c r="HTJ274" s="34"/>
      <c r="HTK274" s="34"/>
      <c r="HTL274" s="34"/>
      <c r="HTM274" s="34"/>
      <c r="HTN274" s="34"/>
      <c r="HTO274" s="34"/>
      <c r="HTP274" s="34"/>
      <c r="HTQ274" s="34"/>
      <c r="HTR274" s="34"/>
      <c r="HTS274" s="34"/>
      <c r="HTT274" s="34"/>
      <c r="HTU274" s="34"/>
      <c r="HTV274" s="34"/>
      <c r="HTW274" s="34"/>
      <c r="HTX274" s="34"/>
      <c r="HTY274" s="34"/>
      <c r="HTZ274" s="34"/>
      <c r="HUA274" s="34"/>
      <c r="HUB274" s="34"/>
      <c r="HUC274" s="34"/>
      <c r="HUD274" s="34"/>
      <c r="HUE274" s="34"/>
      <c r="HUF274" s="34"/>
      <c r="HUG274" s="34"/>
      <c r="HUH274" s="34"/>
      <c r="HUI274" s="34"/>
      <c r="HUJ274" s="34"/>
      <c r="HUK274" s="34"/>
      <c r="HUL274" s="34"/>
      <c r="HUM274" s="34"/>
      <c r="HUN274" s="34"/>
      <c r="HUO274" s="34"/>
      <c r="HUP274" s="34"/>
      <c r="HUQ274" s="34"/>
      <c r="HUR274" s="34"/>
      <c r="HUS274" s="34"/>
      <c r="HUT274" s="34"/>
      <c r="HUU274" s="34"/>
      <c r="HUV274" s="34"/>
      <c r="HUW274" s="34"/>
      <c r="HUX274" s="34"/>
      <c r="HUY274" s="34"/>
      <c r="HUZ274" s="34"/>
      <c r="HVA274" s="34"/>
      <c r="HVB274" s="34"/>
      <c r="HVC274" s="34"/>
      <c r="HVD274" s="34"/>
      <c r="HVE274" s="34"/>
      <c r="HVF274" s="34"/>
      <c r="HVG274" s="34"/>
      <c r="HVH274" s="34"/>
      <c r="HVI274" s="34"/>
      <c r="HVJ274" s="34"/>
      <c r="HVK274" s="34"/>
      <c r="HVL274" s="34"/>
      <c r="HVM274" s="34"/>
      <c r="HVN274" s="34"/>
      <c r="HVO274" s="34"/>
      <c r="HVP274" s="34"/>
      <c r="HVQ274" s="34"/>
      <c r="HVR274" s="34"/>
      <c r="HVS274" s="34"/>
      <c r="HVT274" s="34"/>
      <c r="HVU274" s="34"/>
      <c r="HVV274" s="34"/>
      <c r="HVW274" s="34"/>
      <c r="HVX274" s="34"/>
      <c r="HVY274" s="34"/>
      <c r="HVZ274" s="34"/>
      <c r="HWA274" s="34"/>
      <c r="HWB274" s="34"/>
      <c r="HWC274" s="34"/>
      <c r="HWD274" s="34"/>
      <c r="HWE274" s="34"/>
      <c r="HWF274" s="34"/>
      <c r="HWG274" s="34"/>
      <c r="HWH274" s="34"/>
      <c r="HWI274" s="34"/>
      <c r="HWJ274" s="34"/>
      <c r="HWK274" s="34"/>
      <c r="HWL274" s="34"/>
      <c r="HWM274" s="34"/>
      <c r="HWN274" s="34"/>
      <c r="HWO274" s="34"/>
      <c r="HWP274" s="34"/>
      <c r="HWQ274" s="34"/>
      <c r="HWR274" s="34"/>
      <c r="HWS274" s="34"/>
      <c r="HWT274" s="34"/>
      <c r="HWU274" s="34"/>
      <c r="HWV274" s="34"/>
      <c r="HWW274" s="34"/>
      <c r="HWX274" s="34"/>
      <c r="HWY274" s="34"/>
      <c r="HWZ274" s="34"/>
      <c r="HXA274" s="34"/>
      <c r="HXB274" s="34"/>
      <c r="HXC274" s="34"/>
      <c r="HXD274" s="34"/>
      <c r="HXE274" s="34"/>
      <c r="HXF274" s="34"/>
      <c r="HXG274" s="34"/>
      <c r="HXH274" s="34"/>
      <c r="HXI274" s="34"/>
      <c r="HXJ274" s="34"/>
      <c r="HXK274" s="34"/>
      <c r="HXL274" s="34"/>
      <c r="HXM274" s="34"/>
      <c r="HXN274" s="34"/>
      <c r="HXO274" s="34"/>
      <c r="HXP274" s="34"/>
      <c r="HXQ274" s="34"/>
      <c r="HXR274" s="34"/>
      <c r="HXS274" s="34"/>
      <c r="HXT274" s="34"/>
      <c r="HXU274" s="34"/>
      <c r="HXV274" s="34"/>
      <c r="HXW274" s="34"/>
      <c r="HXX274" s="34"/>
      <c r="HXY274" s="34"/>
      <c r="HXZ274" s="34"/>
      <c r="HYA274" s="34"/>
      <c r="HYB274" s="34"/>
      <c r="HYC274" s="34"/>
      <c r="HYD274" s="34"/>
      <c r="HYE274" s="34"/>
      <c r="HYF274" s="34"/>
      <c r="HYG274" s="34"/>
      <c r="HYH274" s="34"/>
      <c r="HYI274" s="34"/>
      <c r="HYJ274" s="34"/>
      <c r="HYK274" s="34"/>
      <c r="HYL274" s="34"/>
      <c r="HYM274" s="34"/>
      <c r="HYN274" s="34"/>
      <c r="HYO274" s="34"/>
      <c r="HYP274" s="34"/>
      <c r="HYQ274" s="34"/>
      <c r="HYR274" s="34"/>
      <c r="HYS274" s="34"/>
      <c r="HYT274" s="34"/>
      <c r="HYU274" s="34"/>
      <c r="HYV274" s="34"/>
      <c r="HYW274" s="34"/>
      <c r="HYX274" s="34"/>
      <c r="HYY274" s="34"/>
      <c r="HYZ274" s="34"/>
      <c r="HZA274" s="34"/>
      <c r="HZB274" s="34"/>
      <c r="HZC274" s="34"/>
      <c r="HZD274" s="34"/>
      <c r="HZE274" s="34"/>
      <c r="HZF274" s="34"/>
      <c r="HZG274" s="34"/>
      <c r="HZH274" s="34"/>
      <c r="HZI274" s="34"/>
      <c r="HZJ274" s="34"/>
      <c r="HZK274" s="34"/>
      <c r="HZL274" s="34"/>
      <c r="HZM274" s="34"/>
      <c r="HZN274" s="34"/>
      <c r="HZO274" s="34"/>
      <c r="HZP274" s="34"/>
      <c r="HZQ274" s="34"/>
      <c r="HZR274" s="34"/>
      <c r="HZS274" s="34"/>
      <c r="HZT274" s="34"/>
      <c r="HZU274" s="34"/>
      <c r="HZV274" s="34"/>
      <c r="HZW274" s="34"/>
      <c r="HZX274" s="34"/>
      <c r="HZY274" s="34"/>
      <c r="HZZ274" s="34"/>
      <c r="IAA274" s="34"/>
      <c r="IAB274" s="34"/>
      <c r="IAC274" s="34"/>
      <c r="IAD274" s="34"/>
      <c r="IAE274" s="34"/>
      <c r="IAF274" s="34"/>
      <c r="IAG274" s="34"/>
      <c r="IAH274" s="34"/>
      <c r="IAI274" s="34"/>
      <c r="IAJ274" s="34"/>
      <c r="IAK274" s="34"/>
      <c r="IAL274" s="34"/>
      <c r="IAM274" s="34"/>
      <c r="IAN274" s="34"/>
      <c r="IAO274" s="34"/>
      <c r="IAP274" s="34"/>
      <c r="IAQ274" s="34"/>
      <c r="IAR274" s="34"/>
      <c r="IAS274" s="34"/>
      <c r="IAT274" s="34"/>
      <c r="IAU274" s="34"/>
      <c r="IAV274" s="34"/>
      <c r="IAW274" s="34"/>
      <c r="IAX274" s="34"/>
      <c r="IAY274" s="34"/>
      <c r="IAZ274" s="34"/>
      <c r="IBA274" s="34"/>
      <c r="IBB274" s="34"/>
      <c r="IBC274" s="34"/>
      <c r="IBD274" s="34"/>
      <c r="IBE274" s="34"/>
      <c r="IBF274" s="34"/>
      <c r="IBG274" s="34"/>
      <c r="IBH274" s="34"/>
      <c r="IBI274" s="34"/>
      <c r="IBJ274" s="34"/>
      <c r="IBK274" s="34"/>
      <c r="IBL274" s="34"/>
      <c r="IBM274" s="34"/>
      <c r="IBN274" s="34"/>
      <c r="IBO274" s="34"/>
      <c r="IBP274" s="34"/>
      <c r="IBQ274" s="34"/>
      <c r="IBR274" s="34"/>
      <c r="IBS274" s="34"/>
      <c r="IBT274" s="34"/>
      <c r="IBU274" s="34"/>
      <c r="IBV274" s="34"/>
      <c r="IBW274" s="34"/>
      <c r="IBX274" s="34"/>
      <c r="IBY274" s="34"/>
      <c r="IBZ274" s="34"/>
      <c r="ICA274" s="34"/>
      <c r="ICB274" s="34"/>
      <c r="ICC274" s="34"/>
      <c r="ICD274" s="34"/>
      <c r="ICE274" s="34"/>
      <c r="ICF274" s="34"/>
      <c r="ICG274" s="34"/>
      <c r="ICH274" s="34"/>
      <c r="ICI274" s="34"/>
      <c r="ICJ274" s="34"/>
      <c r="ICK274" s="34"/>
      <c r="ICL274" s="34"/>
      <c r="ICM274" s="34"/>
      <c r="ICN274" s="34"/>
      <c r="ICO274" s="34"/>
      <c r="ICP274" s="34"/>
      <c r="ICQ274" s="34"/>
      <c r="ICR274" s="34"/>
      <c r="ICS274" s="34"/>
      <c r="ICT274" s="34"/>
      <c r="ICU274" s="34"/>
      <c r="ICV274" s="34"/>
      <c r="ICW274" s="34"/>
      <c r="ICX274" s="34"/>
      <c r="ICY274" s="34"/>
      <c r="ICZ274" s="34"/>
      <c r="IDA274" s="34"/>
      <c r="IDB274" s="34"/>
      <c r="IDC274" s="34"/>
      <c r="IDD274" s="34"/>
      <c r="IDE274" s="34"/>
      <c r="IDF274" s="34"/>
      <c r="IDG274" s="34"/>
      <c r="IDH274" s="34"/>
      <c r="IDI274" s="34"/>
      <c r="IDJ274" s="34"/>
      <c r="IDK274" s="34"/>
      <c r="IDL274" s="34"/>
      <c r="IDM274" s="34"/>
      <c r="IDN274" s="34"/>
      <c r="IDO274" s="34"/>
      <c r="IDP274" s="34"/>
      <c r="IDQ274" s="34"/>
      <c r="IDR274" s="34"/>
      <c r="IDS274" s="34"/>
      <c r="IDT274" s="34"/>
      <c r="IDU274" s="34"/>
      <c r="IDV274" s="34"/>
      <c r="IDW274" s="34"/>
      <c r="IDX274" s="34"/>
      <c r="IDY274" s="34"/>
      <c r="IDZ274" s="34"/>
      <c r="IEA274" s="34"/>
      <c r="IEB274" s="34"/>
      <c r="IEC274" s="34"/>
      <c r="IED274" s="34"/>
      <c r="IEE274" s="34"/>
      <c r="IEF274" s="34"/>
      <c r="IEG274" s="34"/>
      <c r="IEH274" s="34"/>
      <c r="IEI274" s="34"/>
      <c r="IEJ274" s="34"/>
      <c r="IEK274" s="34"/>
      <c r="IEL274" s="34"/>
      <c r="IEM274" s="34"/>
      <c r="IEN274" s="34"/>
      <c r="IEO274" s="34"/>
      <c r="IEP274" s="34"/>
      <c r="IEQ274" s="34"/>
      <c r="IER274" s="34"/>
      <c r="IES274" s="34"/>
      <c r="IET274" s="34"/>
      <c r="IEU274" s="34"/>
      <c r="IEV274" s="34"/>
      <c r="IEW274" s="34"/>
      <c r="IEX274" s="34"/>
      <c r="IEY274" s="34"/>
      <c r="IEZ274" s="34"/>
      <c r="IFA274" s="34"/>
      <c r="IFB274" s="34"/>
      <c r="IFC274" s="34"/>
      <c r="IFD274" s="34"/>
      <c r="IFE274" s="34"/>
      <c r="IFF274" s="34"/>
      <c r="IFG274" s="34"/>
      <c r="IFH274" s="34"/>
      <c r="IFI274" s="34"/>
      <c r="IFJ274" s="34"/>
      <c r="IFK274" s="34"/>
      <c r="IFL274" s="34"/>
      <c r="IFM274" s="34"/>
      <c r="IFN274" s="34"/>
      <c r="IFO274" s="34"/>
      <c r="IFP274" s="34"/>
      <c r="IFQ274" s="34"/>
      <c r="IFR274" s="34"/>
      <c r="IFS274" s="34"/>
      <c r="IFT274" s="34"/>
      <c r="IFU274" s="34"/>
      <c r="IFV274" s="34"/>
      <c r="IFW274" s="34"/>
      <c r="IFX274" s="34"/>
      <c r="IFY274" s="34"/>
      <c r="IFZ274" s="34"/>
      <c r="IGA274" s="34"/>
      <c r="IGB274" s="34"/>
      <c r="IGC274" s="34"/>
      <c r="IGD274" s="34"/>
      <c r="IGE274" s="34"/>
      <c r="IGF274" s="34"/>
      <c r="IGG274" s="34"/>
      <c r="IGH274" s="34"/>
      <c r="IGI274" s="34"/>
      <c r="IGJ274" s="34"/>
      <c r="IGK274" s="34"/>
      <c r="IGL274" s="34"/>
      <c r="IGM274" s="34"/>
      <c r="IGN274" s="34"/>
      <c r="IGO274" s="34"/>
      <c r="IGP274" s="34"/>
      <c r="IGQ274" s="34"/>
      <c r="IGR274" s="34"/>
      <c r="IGS274" s="34"/>
      <c r="IGT274" s="34"/>
      <c r="IGU274" s="34"/>
      <c r="IGV274" s="34"/>
      <c r="IGW274" s="34"/>
      <c r="IGX274" s="34"/>
      <c r="IGY274" s="34"/>
      <c r="IGZ274" s="34"/>
      <c r="IHA274" s="34"/>
      <c r="IHB274" s="34"/>
      <c r="IHC274" s="34"/>
      <c r="IHD274" s="34"/>
      <c r="IHE274" s="34"/>
      <c r="IHF274" s="34"/>
      <c r="IHG274" s="34"/>
      <c r="IHH274" s="34"/>
      <c r="IHI274" s="34"/>
      <c r="IHJ274" s="34"/>
      <c r="IHK274" s="34"/>
      <c r="IHL274" s="34"/>
      <c r="IHM274" s="34"/>
      <c r="IHN274" s="34"/>
      <c r="IHO274" s="34"/>
      <c r="IHP274" s="34"/>
      <c r="IHQ274" s="34"/>
      <c r="IHR274" s="34"/>
      <c r="IHS274" s="34"/>
      <c r="IHT274" s="34"/>
      <c r="IHU274" s="34"/>
      <c r="IHV274" s="34"/>
      <c r="IHW274" s="34"/>
      <c r="IHX274" s="34"/>
      <c r="IHY274" s="34"/>
      <c r="IHZ274" s="34"/>
      <c r="IIA274" s="34"/>
      <c r="IIB274" s="34"/>
      <c r="IIC274" s="34"/>
      <c r="IID274" s="34"/>
      <c r="IIE274" s="34"/>
      <c r="IIF274" s="34"/>
      <c r="IIG274" s="34"/>
      <c r="IIH274" s="34"/>
      <c r="III274" s="34"/>
      <c r="IIJ274" s="34"/>
      <c r="IIK274" s="34"/>
      <c r="IIL274" s="34"/>
      <c r="IIM274" s="34"/>
      <c r="IIN274" s="34"/>
      <c r="IIO274" s="34"/>
      <c r="IIP274" s="34"/>
      <c r="IIQ274" s="34"/>
      <c r="IIR274" s="34"/>
      <c r="IIS274" s="34"/>
      <c r="IIT274" s="34"/>
      <c r="IIU274" s="34"/>
      <c r="IIV274" s="34"/>
      <c r="IIW274" s="34"/>
      <c r="IIX274" s="34"/>
      <c r="IIY274" s="34"/>
      <c r="IIZ274" s="34"/>
      <c r="IJA274" s="34"/>
      <c r="IJB274" s="34"/>
      <c r="IJC274" s="34"/>
      <c r="IJD274" s="34"/>
      <c r="IJE274" s="34"/>
      <c r="IJF274" s="34"/>
      <c r="IJG274" s="34"/>
      <c r="IJH274" s="34"/>
      <c r="IJI274" s="34"/>
      <c r="IJJ274" s="34"/>
      <c r="IJK274" s="34"/>
      <c r="IJL274" s="34"/>
      <c r="IJM274" s="34"/>
      <c r="IJN274" s="34"/>
      <c r="IJO274" s="34"/>
      <c r="IJP274" s="34"/>
      <c r="IJQ274" s="34"/>
      <c r="IJR274" s="34"/>
      <c r="IJS274" s="34"/>
      <c r="IJT274" s="34"/>
      <c r="IJU274" s="34"/>
      <c r="IJV274" s="34"/>
      <c r="IJW274" s="34"/>
      <c r="IJX274" s="34"/>
      <c r="IJY274" s="34"/>
      <c r="IJZ274" s="34"/>
      <c r="IKA274" s="34"/>
      <c r="IKB274" s="34"/>
      <c r="IKC274" s="34"/>
      <c r="IKD274" s="34"/>
      <c r="IKE274" s="34"/>
      <c r="IKF274" s="34"/>
      <c r="IKG274" s="34"/>
      <c r="IKH274" s="34"/>
      <c r="IKI274" s="34"/>
      <c r="IKJ274" s="34"/>
      <c r="IKK274" s="34"/>
      <c r="IKL274" s="34"/>
      <c r="IKM274" s="34"/>
      <c r="IKN274" s="34"/>
      <c r="IKO274" s="34"/>
      <c r="IKP274" s="34"/>
      <c r="IKQ274" s="34"/>
      <c r="IKR274" s="34"/>
      <c r="IKS274" s="34"/>
      <c r="IKT274" s="34"/>
      <c r="IKU274" s="34"/>
      <c r="IKV274" s="34"/>
      <c r="IKW274" s="34"/>
      <c r="IKX274" s="34"/>
      <c r="IKY274" s="34"/>
      <c r="IKZ274" s="34"/>
      <c r="ILA274" s="34"/>
      <c r="ILB274" s="34"/>
      <c r="ILC274" s="34"/>
      <c r="ILD274" s="34"/>
      <c r="ILE274" s="34"/>
      <c r="ILF274" s="34"/>
      <c r="ILG274" s="34"/>
      <c r="ILH274" s="34"/>
      <c r="ILI274" s="34"/>
      <c r="ILJ274" s="34"/>
      <c r="ILK274" s="34"/>
      <c r="ILL274" s="34"/>
      <c r="ILM274" s="34"/>
      <c r="ILN274" s="34"/>
      <c r="ILO274" s="34"/>
      <c r="ILP274" s="34"/>
      <c r="ILQ274" s="34"/>
      <c r="ILR274" s="34"/>
      <c r="ILS274" s="34"/>
      <c r="ILT274" s="34"/>
      <c r="ILU274" s="34"/>
      <c r="ILV274" s="34"/>
      <c r="ILW274" s="34"/>
      <c r="ILX274" s="34"/>
      <c r="ILY274" s="34"/>
      <c r="ILZ274" s="34"/>
      <c r="IMA274" s="34"/>
      <c r="IMB274" s="34"/>
      <c r="IMC274" s="34"/>
      <c r="IMD274" s="34"/>
      <c r="IME274" s="34"/>
      <c r="IMF274" s="34"/>
      <c r="IMG274" s="34"/>
      <c r="IMH274" s="34"/>
      <c r="IMI274" s="34"/>
      <c r="IMJ274" s="34"/>
      <c r="IMK274" s="34"/>
      <c r="IML274" s="34"/>
      <c r="IMM274" s="34"/>
      <c r="IMN274" s="34"/>
      <c r="IMO274" s="34"/>
      <c r="IMP274" s="34"/>
      <c r="IMQ274" s="34"/>
      <c r="IMR274" s="34"/>
      <c r="IMS274" s="34"/>
      <c r="IMT274" s="34"/>
      <c r="IMU274" s="34"/>
      <c r="IMV274" s="34"/>
      <c r="IMW274" s="34"/>
      <c r="IMX274" s="34"/>
      <c r="IMY274" s="34"/>
      <c r="IMZ274" s="34"/>
      <c r="INA274" s="34"/>
      <c r="INB274" s="34"/>
      <c r="INC274" s="34"/>
      <c r="IND274" s="34"/>
      <c r="INE274" s="34"/>
      <c r="INF274" s="34"/>
      <c r="ING274" s="34"/>
      <c r="INH274" s="34"/>
      <c r="INI274" s="34"/>
      <c r="INJ274" s="34"/>
      <c r="INK274" s="34"/>
      <c r="INL274" s="34"/>
      <c r="INM274" s="34"/>
      <c r="INN274" s="34"/>
      <c r="INO274" s="34"/>
      <c r="INP274" s="34"/>
      <c r="INQ274" s="34"/>
      <c r="INR274" s="34"/>
      <c r="INS274" s="34"/>
      <c r="INT274" s="34"/>
      <c r="INU274" s="34"/>
      <c r="INV274" s="34"/>
      <c r="INW274" s="34"/>
      <c r="INX274" s="34"/>
      <c r="INY274" s="34"/>
      <c r="INZ274" s="34"/>
      <c r="IOA274" s="34"/>
      <c r="IOB274" s="34"/>
      <c r="IOC274" s="34"/>
      <c r="IOD274" s="34"/>
      <c r="IOE274" s="34"/>
      <c r="IOF274" s="34"/>
      <c r="IOG274" s="34"/>
      <c r="IOH274" s="34"/>
      <c r="IOI274" s="34"/>
      <c r="IOJ274" s="34"/>
      <c r="IOK274" s="34"/>
      <c r="IOL274" s="34"/>
      <c r="IOM274" s="34"/>
      <c r="ION274" s="34"/>
      <c r="IOO274" s="34"/>
      <c r="IOP274" s="34"/>
      <c r="IOQ274" s="34"/>
      <c r="IOR274" s="34"/>
      <c r="IOS274" s="34"/>
      <c r="IOT274" s="34"/>
      <c r="IOU274" s="34"/>
      <c r="IOV274" s="34"/>
      <c r="IOW274" s="34"/>
      <c r="IOX274" s="34"/>
      <c r="IOY274" s="34"/>
      <c r="IOZ274" s="34"/>
      <c r="IPA274" s="34"/>
      <c r="IPB274" s="34"/>
      <c r="IPC274" s="34"/>
      <c r="IPD274" s="34"/>
      <c r="IPE274" s="34"/>
      <c r="IPF274" s="34"/>
      <c r="IPG274" s="34"/>
      <c r="IPH274" s="34"/>
      <c r="IPI274" s="34"/>
      <c r="IPJ274" s="34"/>
      <c r="IPK274" s="34"/>
      <c r="IPL274" s="34"/>
      <c r="IPM274" s="34"/>
      <c r="IPN274" s="34"/>
      <c r="IPO274" s="34"/>
      <c r="IPP274" s="34"/>
      <c r="IPQ274" s="34"/>
      <c r="IPR274" s="34"/>
      <c r="IPS274" s="34"/>
      <c r="IPT274" s="34"/>
      <c r="IPU274" s="34"/>
      <c r="IPV274" s="34"/>
      <c r="IPW274" s="34"/>
      <c r="IPX274" s="34"/>
      <c r="IPY274" s="34"/>
      <c r="IPZ274" s="34"/>
      <c r="IQA274" s="34"/>
      <c r="IQB274" s="34"/>
      <c r="IQC274" s="34"/>
      <c r="IQD274" s="34"/>
      <c r="IQE274" s="34"/>
      <c r="IQF274" s="34"/>
      <c r="IQG274" s="34"/>
      <c r="IQH274" s="34"/>
      <c r="IQI274" s="34"/>
      <c r="IQJ274" s="34"/>
      <c r="IQK274" s="34"/>
      <c r="IQL274" s="34"/>
      <c r="IQM274" s="34"/>
      <c r="IQN274" s="34"/>
      <c r="IQO274" s="34"/>
      <c r="IQP274" s="34"/>
      <c r="IQQ274" s="34"/>
      <c r="IQR274" s="34"/>
      <c r="IQS274" s="34"/>
      <c r="IQT274" s="34"/>
      <c r="IQU274" s="34"/>
      <c r="IQV274" s="34"/>
      <c r="IQW274" s="34"/>
      <c r="IQX274" s="34"/>
      <c r="IQY274" s="34"/>
      <c r="IQZ274" s="34"/>
      <c r="IRA274" s="34"/>
      <c r="IRB274" s="34"/>
      <c r="IRC274" s="34"/>
      <c r="IRD274" s="34"/>
      <c r="IRE274" s="34"/>
      <c r="IRF274" s="34"/>
      <c r="IRG274" s="34"/>
      <c r="IRH274" s="34"/>
      <c r="IRI274" s="34"/>
      <c r="IRJ274" s="34"/>
      <c r="IRK274" s="34"/>
      <c r="IRL274" s="34"/>
      <c r="IRM274" s="34"/>
      <c r="IRN274" s="34"/>
      <c r="IRO274" s="34"/>
      <c r="IRP274" s="34"/>
      <c r="IRQ274" s="34"/>
      <c r="IRR274" s="34"/>
      <c r="IRS274" s="34"/>
      <c r="IRT274" s="34"/>
      <c r="IRU274" s="34"/>
      <c r="IRV274" s="34"/>
      <c r="IRW274" s="34"/>
      <c r="IRX274" s="34"/>
      <c r="IRY274" s="34"/>
      <c r="IRZ274" s="34"/>
      <c r="ISA274" s="34"/>
      <c r="ISB274" s="34"/>
      <c r="ISC274" s="34"/>
      <c r="ISD274" s="34"/>
      <c r="ISE274" s="34"/>
      <c r="ISF274" s="34"/>
      <c r="ISG274" s="34"/>
      <c r="ISH274" s="34"/>
      <c r="ISI274" s="34"/>
      <c r="ISJ274" s="34"/>
      <c r="ISK274" s="34"/>
      <c r="ISL274" s="34"/>
      <c r="ISM274" s="34"/>
      <c r="ISN274" s="34"/>
      <c r="ISO274" s="34"/>
      <c r="ISP274" s="34"/>
      <c r="ISQ274" s="34"/>
      <c r="ISR274" s="34"/>
      <c r="ISS274" s="34"/>
      <c r="IST274" s="34"/>
      <c r="ISU274" s="34"/>
      <c r="ISV274" s="34"/>
      <c r="ISW274" s="34"/>
      <c r="ISX274" s="34"/>
      <c r="ISY274" s="34"/>
      <c r="ISZ274" s="34"/>
      <c r="ITA274" s="34"/>
      <c r="ITB274" s="34"/>
      <c r="ITC274" s="34"/>
      <c r="ITD274" s="34"/>
      <c r="ITE274" s="34"/>
      <c r="ITF274" s="34"/>
      <c r="ITG274" s="34"/>
      <c r="ITH274" s="34"/>
      <c r="ITI274" s="34"/>
      <c r="ITJ274" s="34"/>
      <c r="ITK274" s="34"/>
      <c r="ITL274" s="34"/>
      <c r="ITM274" s="34"/>
      <c r="ITN274" s="34"/>
      <c r="ITO274" s="34"/>
      <c r="ITP274" s="34"/>
      <c r="ITQ274" s="34"/>
      <c r="ITR274" s="34"/>
      <c r="ITS274" s="34"/>
      <c r="ITT274" s="34"/>
      <c r="ITU274" s="34"/>
      <c r="ITV274" s="34"/>
      <c r="ITW274" s="34"/>
      <c r="ITX274" s="34"/>
      <c r="ITY274" s="34"/>
      <c r="ITZ274" s="34"/>
      <c r="IUA274" s="34"/>
      <c r="IUB274" s="34"/>
      <c r="IUC274" s="34"/>
      <c r="IUD274" s="34"/>
      <c r="IUE274" s="34"/>
      <c r="IUF274" s="34"/>
      <c r="IUG274" s="34"/>
      <c r="IUH274" s="34"/>
      <c r="IUI274" s="34"/>
      <c r="IUJ274" s="34"/>
      <c r="IUK274" s="34"/>
      <c r="IUL274" s="34"/>
      <c r="IUM274" s="34"/>
      <c r="IUN274" s="34"/>
      <c r="IUO274" s="34"/>
      <c r="IUP274" s="34"/>
      <c r="IUQ274" s="34"/>
      <c r="IUR274" s="34"/>
      <c r="IUS274" s="34"/>
      <c r="IUT274" s="34"/>
      <c r="IUU274" s="34"/>
      <c r="IUV274" s="34"/>
      <c r="IUW274" s="34"/>
      <c r="IUX274" s="34"/>
      <c r="IUY274" s="34"/>
      <c r="IUZ274" s="34"/>
      <c r="IVA274" s="34"/>
      <c r="IVB274" s="34"/>
      <c r="IVC274" s="34"/>
      <c r="IVD274" s="34"/>
      <c r="IVE274" s="34"/>
      <c r="IVF274" s="34"/>
      <c r="IVG274" s="34"/>
      <c r="IVH274" s="34"/>
      <c r="IVI274" s="34"/>
      <c r="IVJ274" s="34"/>
      <c r="IVK274" s="34"/>
      <c r="IVL274" s="34"/>
      <c r="IVM274" s="34"/>
      <c r="IVN274" s="34"/>
      <c r="IVO274" s="34"/>
      <c r="IVP274" s="34"/>
      <c r="IVQ274" s="34"/>
      <c r="IVR274" s="34"/>
      <c r="IVS274" s="34"/>
      <c r="IVT274" s="34"/>
      <c r="IVU274" s="34"/>
      <c r="IVV274" s="34"/>
      <c r="IVW274" s="34"/>
      <c r="IVX274" s="34"/>
      <c r="IVY274" s="34"/>
      <c r="IVZ274" s="34"/>
      <c r="IWA274" s="34"/>
      <c r="IWB274" s="34"/>
      <c r="IWC274" s="34"/>
      <c r="IWD274" s="34"/>
      <c r="IWE274" s="34"/>
      <c r="IWF274" s="34"/>
      <c r="IWG274" s="34"/>
      <c r="IWH274" s="34"/>
      <c r="IWI274" s="34"/>
      <c r="IWJ274" s="34"/>
      <c r="IWK274" s="34"/>
      <c r="IWL274" s="34"/>
      <c r="IWM274" s="34"/>
      <c r="IWN274" s="34"/>
      <c r="IWO274" s="34"/>
      <c r="IWP274" s="34"/>
      <c r="IWQ274" s="34"/>
      <c r="IWR274" s="34"/>
      <c r="IWS274" s="34"/>
      <c r="IWT274" s="34"/>
      <c r="IWU274" s="34"/>
      <c r="IWV274" s="34"/>
      <c r="IWW274" s="34"/>
      <c r="IWX274" s="34"/>
      <c r="IWY274" s="34"/>
      <c r="IWZ274" s="34"/>
      <c r="IXA274" s="34"/>
      <c r="IXB274" s="34"/>
      <c r="IXC274" s="34"/>
      <c r="IXD274" s="34"/>
      <c r="IXE274" s="34"/>
      <c r="IXF274" s="34"/>
      <c r="IXG274" s="34"/>
      <c r="IXH274" s="34"/>
      <c r="IXI274" s="34"/>
      <c r="IXJ274" s="34"/>
      <c r="IXK274" s="34"/>
      <c r="IXL274" s="34"/>
      <c r="IXM274" s="34"/>
      <c r="IXN274" s="34"/>
      <c r="IXO274" s="34"/>
      <c r="IXP274" s="34"/>
      <c r="IXQ274" s="34"/>
      <c r="IXR274" s="34"/>
      <c r="IXS274" s="34"/>
      <c r="IXT274" s="34"/>
      <c r="IXU274" s="34"/>
      <c r="IXV274" s="34"/>
      <c r="IXW274" s="34"/>
      <c r="IXX274" s="34"/>
      <c r="IXY274" s="34"/>
      <c r="IXZ274" s="34"/>
      <c r="IYA274" s="34"/>
      <c r="IYB274" s="34"/>
      <c r="IYC274" s="34"/>
      <c r="IYD274" s="34"/>
      <c r="IYE274" s="34"/>
      <c r="IYF274" s="34"/>
      <c r="IYG274" s="34"/>
      <c r="IYH274" s="34"/>
      <c r="IYI274" s="34"/>
      <c r="IYJ274" s="34"/>
      <c r="IYK274" s="34"/>
      <c r="IYL274" s="34"/>
      <c r="IYM274" s="34"/>
      <c r="IYN274" s="34"/>
      <c r="IYO274" s="34"/>
      <c r="IYP274" s="34"/>
      <c r="IYQ274" s="34"/>
      <c r="IYR274" s="34"/>
      <c r="IYS274" s="34"/>
      <c r="IYT274" s="34"/>
      <c r="IYU274" s="34"/>
      <c r="IYV274" s="34"/>
      <c r="IYW274" s="34"/>
      <c r="IYX274" s="34"/>
      <c r="IYY274" s="34"/>
      <c r="IYZ274" s="34"/>
      <c r="IZA274" s="34"/>
      <c r="IZB274" s="34"/>
      <c r="IZC274" s="34"/>
      <c r="IZD274" s="34"/>
      <c r="IZE274" s="34"/>
      <c r="IZF274" s="34"/>
      <c r="IZG274" s="34"/>
      <c r="IZH274" s="34"/>
      <c r="IZI274" s="34"/>
      <c r="IZJ274" s="34"/>
      <c r="IZK274" s="34"/>
      <c r="IZL274" s="34"/>
      <c r="IZM274" s="34"/>
      <c r="IZN274" s="34"/>
      <c r="IZO274" s="34"/>
      <c r="IZP274" s="34"/>
      <c r="IZQ274" s="34"/>
      <c r="IZR274" s="34"/>
      <c r="IZS274" s="34"/>
      <c r="IZT274" s="34"/>
      <c r="IZU274" s="34"/>
      <c r="IZV274" s="34"/>
      <c r="IZW274" s="34"/>
      <c r="IZX274" s="34"/>
      <c r="IZY274" s="34"/>
      <c r="IZZ274" s="34"/>
      <c r="JAA274" s="34"/>
      <c r="JAB274" s="34"/>
      <c r="JAC274" s="34"/>
      <c r="JAD274" s="34"/>
      <c r="JAE274" s="34"/>
      <c r="JAF274" s="34"/>
      <c r="JAG274" s="34"/>
      <c r="JAH274" s="34"/>
      <c r="JAI274" s="34"/>
      <c r="JAJ274" s="34"/>
      <c r="JAK274" s="34"/>
      <c r="JAL274" s="34"/>
      <c r="JAM274" s="34"/>
      <c r="JAN274" s="34"/>
      <c r="JAO274" s="34"/>
      <c r="JAP274" s="34"/>
      <c r="JAQ274" s="34"/>
      <c r="JAR274" s="34"/>
      <c r="JAS274" s="34"/>
      <c r="JAT274" s="34"/>
      <c r="JAU274" s="34"/>
      <c r="JAV274" s="34"/>
      <c r="JAW274" s="34"/>
      <c r="JAX274" s="34"/>
      <c r="JAY274" s="34"/>
      <c r="JAZ274" s="34"/>
      <c r="JBA274" s="34"/>
      <c r="JBB274" s="34"/>
      <c r="JBC274" s="34"/>
      <c r="JBD274" s="34"/>
      <c r="JBE274" s="34"/>
      <c r="JBF274" s="34"/>
      <c r="JBG274" s="34"/>
      <c r="JBH274" s="34"/>
      <c r="JBI274" s="34"/>
      <c r="JBJ274" s="34"/>
      <c r="JBK274" s="34"/>
      <c r="JBL274" s="34"/>
      <c r="JBM274" s="34"/>
      <c r="JBN274" s="34"/>
      <c r="JBO274" s="34"/>
      <c r="JBP274" s="34"/>
      <c r="JBQ274" s="34"/>
      <c r="JBR274" s="34"/>
      <c r="JBS274" s="34"/>
      <c r="JBT274" s="34"/>
      <c r="JBU274" s="34"/>
      <c r="JBV274" s="34"/>
      <c r="JBW274" s="34"/>
      <c r="JBX274" s="34"/>
      <c r="JBY274" s="34"/>
      <c r="JBZ274" s="34"/>
      <c r="JCA274" s="34"/>
      <c r="JCB274" s="34"/>
      <c r="JCC274" s="34"/>
      <c r="JCD274" s="34"/>
      <c r="JCE274" s="34"/>
      <c r="JCF274" s="34"/>
      <c r="JCG274" s="34"/>
      <c r="JCH274" s="34"/>
      <c r="JCI274" s="34"/>
      <c r="JCJ274" s="34"/>
      <c r="JCK274" s="34"/>
      <c r="JCL274" s="34"/>
      <c r="JCM274" s="34"/>
      <c r="JCN274" s="34"/>
      <c r="JCO274" s="34"/>
      <c r="JCP274" s="34"/>
      <c r="JCQ274" s="34"/>
      <c r="JCR274" s="34"/>
      <c r="JCS274" s="34"/>
      <c r="JCT274" s="34"/>
      <c r="JCU274" s="34"/>
      <c r="JCV274" s="34"/>
      <c r="JCW274" s="34"/>
      <c r="JCX274" s="34"/>
      <c r="JCY274" s="34"/>
      <c r="JCZ274" s="34"/>
      <c r="JDA274" s="34"/>
      <c r="JDB274" s="34"/>
      <c r="JDC274" s="34"/>
      <c r="JDD274" s="34"/>
      <c r="JDE274" s="34"/>
      <c r="JDF274" s="34"/>
      <c r="JDG274" s="34"/>
      <c r="JDH274" s="34"/>
      <c r="JDI274" s="34"/>
      <c r="JDJ274" s="34"/>
      <c r="JDK274" s="34"/>
      <c r="JDL274" s="34"/>
      <c r="JDM274" s="34"/>
      <c r="JDN274" s="34"/>
      <c r="JDO274" s="34"/>
      <c r="JDP274" s="34"/>
      <c r="JDQ274" s="34"/>
      <c r="JDR274" s="34"/>
      <c r="JDS274" s="34"/>
      <c r="JDT274" s="34"/>
      <c r="JDU274" s="34"/>
      <c r="JDV274" s="34"/>
      <c r="JDW274" s="34"/>
      <c r="JDX274" s="34"/>
      <c r="JDY274" s="34"/>
      <c r="JDZ274" s="34"/>
      <c r="JEA274" s="34"/>
      <c r="JEB274" s="34"/>
      <c r="JEC274" s="34"/>
      <c r="JED274" s="34"/>
      <c r="JEE274" s="34"/>
      <c r="JEF274" s="34"/>
      <c r="JEG274" s="34"/>
      <c r="JEH274" s="34"/>
      <c r="JEI274" s="34"/>
      <c r="JEJ274" s="34"/>
      <c r="JEK274" s="34"/>
      <c r="JEL274" s="34"/>
      <c r="JEM274" s="34"/>
      <c r="JEN274" s="34"/>
      <c r="JEO274" s="34"/>
      <c r="JEP274" s="34"/>
      <c r="JEQ274" s="34"/>
      <c r="JER274" s="34"/>
      <c r="JES274" s="34"/>
      <c r="JET274" s="34"/>
      <c r="JEU274" s="34"/>
      <c r="JEV274" s="34"/>
      <c r="JEW274" s="34"/>
      <c r="JEX274" s="34"/>
      <c r="JEY274" s="34"/>
      <c r="JEZ274" s="34"/>
      <c r="JFA274" s="34"/>
      <c r="JFB274" s="34"/>
      <c r="JFC274" s="34"/>
      <c r="JFD274" s="34"/>
      <c r="JFE274" s="34"/>
      <c r="JFF274" s="34"/>
      <c r="JFG274" s="34"/>
      <c r="JFH274" s="34"/>
      <c r="JFI274" s="34"/>
      <c r="JFJ274" s="34"/>
      <c r="JFK274" s="34"/>
      <c r="JFL274" s="34"/>
      <c r="JFM274" s="34"/>
      <c r="JFN274" s="34"/>
      <c r="JFO274" s="34"/>
      <c r="JFP274" s="34"/>
      <c r="JFQ274" s="34"/>
      <c r="JFR274" s="34"/>
      <c r="JFS274" s="34"/>
      <c r="JFT274" s="34"/>
      <c r="JFU274" s="34"/>
      <c r="JFV274" s="34"/>
      <c r="JFW274" s="34"/>
      <c r="JFX274" s="34"/>
      <c r="JFY274" s="34"/>
      <c r="JFZ274" s="34"/>
      <c r="JGA274" s="34"/>
      <c r="JGB274" s="34"/>
      <c r="JGC274" s="34"/>
      <c r="JGD274" s="34"/>
      <c r="JGE274" s="34"/>
      <c r="JGF274" s="34"/>
      <c r="JGG274" s="34"/>
      <c r="JGH274" s="34"/>
      <c r="JGI274" s="34"/>
      <c r="JGJ274" s="34"/>
      <c r="JGK274" s="34"/>
      <c r="JGL274" s="34"/>
      <c r="JGM274" s="34"/>
      <c r="JGN274" s="34"/>
      <c r="JGO274" s="34"/>
      <c r="JGP274" s="34"/>
      <c r="JGQ274" s="34"/>
      <c r="JGR274" s="34"/>
      <c r="JGS274" s="34"/>
      <c r="JGT274" s="34"/>
      <c r="JGU274" s="34"/>
      <c r="JGV274" s="34"/>
      <c r="JGW274" s="34"/>
      <c r="JGX274" s="34"/>
      <c r="JGY274" s="34"/>
      <c r="JGZ274" s="34"/>
      <c r="JHA274" s="34"/>
      <c r="JHB274" s="34"/>
      <c r="JHC274" s="34"/>
      <c r="JHD274" s="34"/>
      <c r="JHE274" s="34"/>
      <c r="JHF274" s="34"/>
      <c r="JHG274" s="34"/>
      <c r="JHH274" s="34"/>
      <c r="JHI274" s="34"/>
      <c r="JHJ274" s="34"/>
      <c r="JHK274" s="34"/>
      <c r="JHL274" s="34"/>
      <c r="JHM274" s="34"/>
      <c r="JHN274" s="34"/>
      <c r="JHO274" s="34"/>
      <c r="JHP274" s="34"/>
      <c r="JHQ274" s="34"/>
      <c r="JHR274" s="34"/>
      <c r="JHS274" s="34"/>
      <c r="JHT274" s="34"/>
      <c r="JHU274" s="34"/>
      <c r="JHV274" s="34"/>
      <c r="JHW274" s="34"/>
      <c r="JHX274" s="34"/>
      <c r="JHY274" s="34"/>
      <c r="JHZ274" s="34"/>
      <c r="JIA274" s="34"/>
      <c r="JIB274" s="34"/>
      <c r="JIC274" s="34"/>
      <c r="JID274" s="34"/>
      <c r="JIE274" s="34"/>
      <c r="JIF274" s="34"/>
      <c r="JIG274" s="34"/>
      <c r="JIH274" s="34"/>
      <c r="JII274" s="34"/>
      <c r="JIJ274" s="34"/>
      <c r="JIK274" s="34"/>
      <c r="JIL274" s="34"/>
      <c r="JIM274" s="34"/>
      <c r="JIN274" s="34"/>
      <c r="JIO274" s="34"/>
      <c r="JIP274" s="34"/>
      <c r="JIQ274" s="34"/>
      <c r="JIR274" s="34"/>
      <c r="JIS274" s="34"/>
      <c r="JIT274" s="34"/>
      <c r="JIU274" s="34"/>
      <c r="JIV274" s="34"/>
      <c r="JIW274" s="34"/>
      <c r="JIX274" s="34"/>
      <c r="JIY274" s="34"/>
      <c r="JIZ274" s="34"/>
      <c r="JJA274" s="34"/>
      <c r="JJB274" s="34"/>
      <c r="JJC274" s="34"/>
      <c r="JJD274" s="34"/>
      <c r="JJE274" s="34"/>
      <c r="JJF274" s="34"/>
      <c r="JJG274" s="34"/>
      <c r="JJH274" s="34"/>
      <c r="JJI274" s="34"/>
      <c r="JJJ274" s="34"/>
      <c r="JJK274" s="34"/>
      <c r="JJL274" s="34"/>
      <c r="JJM274" s="34"/>
      <c r="JJN274" s="34"/>
      <c r="JJO274" s="34"/>
      <c r="JJP274" s="34"/>
      <c r="JJQ274" s="34"/>
      <c r="JJR274" s="34"/>
      <c r="JJS274" s="34"/>
      <c r="JJT274" s="34"/>
      <c r="JJU274" s="34"/>
      <c r="JJV274" s="34"/>
      <c r="JJW274" s="34"/>
      <c r="JJX274" s="34"/>
      <c r="JJY274" s="34"/>
      <c r="JJZ274" s="34"/>
      <c r="JKA274" s="34"/>
      <c r="JKB274" s="34"/>
      <c r="JKC274" s="34"/>
      <c r="JKD274" s="34"/>
      <c r="JKE274" s="34"/>
      <c r="JKF274" s="34"/>
      <c r="JKG274" s="34"/>
      <c r="JKH274" s="34"/>
      <c r="JKI274" s="34"/>
      <c r="JKJ274" s="34"/>
      <c r="JKK274" s="34"/>
      <c r="JKL274" s="34"/>
      <c r="JKM274" s="34"/>
      <c r="JKN274" s="34"/>
      <c r="JKO274" s="34"/>
      <c r="JKP274" s="34"/>
      <c r="JKQ274" s="34"/>
      <c r="JKR274" s="34"/>
      <c r="JKS274" s="34"/>
      <c r="JKT274" s="34"/>
      <c r="JKU274" s="34"/>
      <c r="JKV274" s="34"/>
      <c r="JKW274" s="34"/>
      <c r="JKX274" s="34"/>
      <c r="JKY274" s="34"/>
      <c r="JKZ274" s="34"/>
      <c r="JLA274" s="34"/>
      <c r="JLB274" s="34"/>
      <c r="JLC274" s="34"/>
      <c r="JLD274" s="34"/>
      <c r="JLE274" s="34"/>
      <c r="JLF274" s="34"/>
      <c r="JLG274" s="34"/>
      <c r="JLH274" s="34"/>
      <c r="JLI274" s="34"/>
      <c r="JLJ274" s="34"/>
      <c r="JLK274" s="34"/>
      <c r="JLL274" s="34"/>
      <c r="JLM274" s="34"/>
      <c r="JLN274" s="34"/>
      <c r="JLO274" s="34"/>
      <c r="JLP274" s="34"/>
      <c r="JLQ274" s="34"/>
      <c r="JLR274" s="34"/>
      <c r="JLS274" s="34"/>
      <c r="JLT274" s="34"/>
      <c r="JLU274" s="34"/>
      <c r="JLV274" s="34"/>
      <c r="JLW274" s="34"/>
      <c r="JLX274" s="34"/>
      <c r="JLY274" s="34"/>
      <c r="JLZ274" s="34"/>
      <c r="JMA274" s="34"/>
      <c r="JMB274" s="34"/>
      <c r="JMC274" s="34"/>
      <c r="JMD274" s="34"/>
      <c r="JME274" s="34"/>
      <c r="JMF274" s="34"/>
      <c r="JMG274" s="34"/>
      <c r="JMH274" s="34"/>
      <c r="JMI274" s="34"/>
      <c r="JMJ274" s="34"/>
      <c r="JMK274" s="34"/>
      <c r="JML274" s="34"/>
      <c r="JMM274" s="34"/>
      <c r="JMN274" s="34"/>
      <c r="JMO274" s="34"/>
      <c r="JMP274" s="34"/>
      <c r="JMQ274" s="34"/>
      <c r="JMR274" s="34"/>
      <c r="JMS274" s="34"/>
      <c r="JMT274" s="34"/>
      <c r="JMU274" s="34"/>
      <c r="JMV274" s="34"/>
      <c r="JMW274" s="34"/>
      <c r="JMX274" s="34"/>
      <c r="JMY274" s="34"/>
      <c r="JMZ274" s="34"/>
      <c r="JNA274" s="34"/>
      <c r="JNB274" s="34"/>
      <c r="JNC274" s="34"/>
      <c r="JND274" s="34"/>
      <c r="JNE274" s="34"/>
      <c r="JNF274" s="34"/>
      <c r="JNG274" s="34"/>
      <c r="JNH274" s="34"/>
      <c r="JNI274" s="34"/>
      <c r="JNJ274" s="34"/>
      <c r="JNK274" s="34"/>
      <c r="JNL274" s="34"/>
      <c r="JNM274" s="34"/>
      <c r="JNN274" s="34"/>
      <c r="JNO274" s="34"/>
      <c r="JNP274" s="34"/>
      <c r="JNQ274" s="34"/>
      <c r="JNR274" s="34"/>
      <c r="JNS274" s="34"/>
      <c r="JNT274" s="34"/>
      <c r="JNU274" s="34"/>
      <c r="JNV274" s="34"/>
      <c r="JNW274" s="34"/>
      <c r="JNX274" s="34"/>
      <c r="JNY274" s="34"/>
      <c r="JNZ274" s="34"/>
      <c r="JOA274" s="34"/>
      <c r="JOB274" s="34"/>
      <c r="JOC274" s="34"/>
      <c r="JOD274" s="34"/>
      <c r="JOE274" s="34"/>
      <c r="JOF274" s="34"/>
      <c r="JOG274" s="34"/>
      <c r="JOH274" s="34"/>
      <c r="JOI274" s="34"/>
      <c r="JOJ274" s="34"/>
      <c r="JOK274" s="34"/>
      <c r="JOL274" s="34"/>
      <c r="JOM274" s="34"/>
      <c r="JON274" s="34"/>
      <c r="JOO274" s="34"/>
      <c r="JOP274" s="34"/>
      <c r="JOQ274" s="34"/>
      <c r="JOR274" s="34"/>
      <c r="JOS274" s="34"/>
      <c r="JOT274" s="34"/>
      <c r="JOU274" s="34"/>
      <c r="JOV274" s="34"/>
      <c r="JOW274" s="34"/>
      <c r="JOX274" s="34"/>
      <c r="JOY274" s="34"/>
      <c r="JOZ274" s="34"/>
      <c r="JPA274" s="34"/>
      <c r="JPB274" s="34"/>
      <c r="JPC274" s="34"/>
      <c r="JPD274" s="34"/>
      <c r="JPE274" s="34"/>
      <c r="JPF274" s="34"/>
      <c r="JPG274" s="34"/>
      <c r="JPH274" s="34"/>
      <c r="JPI274" s="34"/>
      <c r="JPJ274" s="34"/>
      <c r="JPK274" s="34"/>
      <c r="JPL274" s="34"/>
      <c r="JPM274" s="34"/>
      <c r="JPN274" s="34"/>
      <c r="JPO274" s="34"/>
      <c r="JPP274" s="34"/>
      <c r="JPQ274" s="34"/>
      <c r="JPR274" s="34"/>
      <c r="JPS274" s="34"/>
      <c r="JPT274" s="34"/>
      <c r="JPU274" s="34"/>
      <c r="JPV274" s="34"/>
      <c r="JPW274" s="34"/>
      <c r="JPX274" s="34"/>
      <c r="JPY274" s="34"/>
      <c r="JPZ274" s="34"/>
      <c r="JQA274" s="34"/>
      <c r="JQB274" s="34"/>
      <c r="JQC274" s="34"/>
      <c r="JQD274" s="34"/>
      <c r="JQE274" s="34"/>
      <c r="JQF274" s="34"/>
      <c r="JQG274" s="34"/>
      <c r="JQH274" s="34"/>
      <c r="JQI274" s="34"/>
      <c r="JQJ274" s="34"/>
      <c r="JQK274" s="34"/>
      <c r="JQL274" s="34"/>
      <c r="JQM274" s="34"/>
      <c r="JQN274" s="34"/>
      <c r="JQO274" s="34"/>
      <c r="JQP274" s="34"/>
      <c r="JQQ274" s="34"/>
      <c r="JQR274" s="34"/>
      <c r="JQS274" s="34"/>
      <c r="JQT274" s="34"/>
      <c r="JQU274" s="34"/>
      <c r="JQV274" s="34"/>
      <c r="JQW274" s="34"/>
      <c r="JQX274" s="34"/>
      <c r="JQY274" s="34"/>
      <c r="JQZ274" s="34"/>
      <c r="JRA274" s="34"/>
      <c r="JRB274" s="34"/>
      <c r="JRC274" s="34"/>
      <c r="JRD274" s="34"/>
      <c r="JRE274" s="34"/>
      <c r="JRF274" s="34"/>
      <c r="JRG274" s="34"/>
      <c r="JRH274" s="34"/>
      <c r="JRI274" s="34"/>
      <c r="JRJ274" s="34"/>
      <c r="JRK274" s="34"/>
      <c r="JRL274" s="34"/>
      <c r="JRM274" s="34"/>
      <c r="JRN274" s="34"/>
      <c r="JRO274" s="34"/>
      <c r="JRP274" s="34"/>
      <c r="JRQ274" s="34"/>
      <c r="JRR274" s="34"/>
      <c r="JRS274" s="34"/>
      <c r="JRT274" s="34"/>
      <c r="JRU274" s="34"/>
      <c r="JRV274" s="34"/>
      <c r="JRW274" s="34"/>
      <c r="JRX274" s="34"/>
      <c r="JRY274" s="34"/>
      <c r="JRZ274" s="34"/>
      <c r="JSA274" s="34"/>
      <c r="JSB274" s="34"/>
      <c r="JSC274" s="34"/>
      <c r="JSD274" s="34"/>
      <c r="JSE274" s="34"/>
      <c r="JSF274" s="34"/>
      <c r="JSG274" s="34"/>
      <c r="JSH274" s="34"/>
      <c r="JSI274" s="34"/>
      <c r="JSJ274" s="34"/>
      <c r="JSK274" s="34"/>
      <c r="JSL274" s="34"/>
      <c r="JSM274" s="34"/>
      <c r="JSN274" s="34"/>
      <c r="JSO274" s="34"/>
      <c r="JSP274" s="34"/>
      <c r="JSQ274" s="34"/>
      <c r="JSR274" s="34"/>
      <c r="JSS274" s="34"/>
      <c r="JST274" s="34"/>
      <c r="JSU274" s="34"/>
      <c r="JSV274" s="34"/>
      <c r="JSW274" s="34"/>
      <c r="JSX274" s="34"/>
      <c r="JSY274" s="34"/>
      <c r="JSZ274" s="34"/>
      <c r="JTA274" s="34"/>
      <c r="JTB274" s="34"/>
      <c r="JTC274" s="34"/>
      <c r="JTD274" s="34"/>
      <c r="JTE274" s="34"/>
      <c r="JTF274" s="34"/>
      <c r="JTG274" s="34"/>
      <c r="JTH274" s="34"/>
      <c r="JTI274" s="34"/>
      <c r="JTJ274" s="34"/>
      <c r="JTK274" s="34"/>
      <c r="JTL274" s="34"/>
      <c r="JTM274" s="34"/>
      <c r="JTN274" s="34"/>
      <c r="JTO274" s="34"/>
      <c r="JTP274" s="34"/>
      <c r="JTQ274" s="34"/>
      <c r="JTR274" s="34"/>
      <c r="JTS274" s="34"/>
      <c r="JTT274" s="34"/>
      <c r="JTU274" s="34"/>
      <c r="JTV274" s="34"/>
      <c r="JTW274" s="34"/>
      <c r="JTX274" s="34"/>
      <c r="JTY274" s="34"/>
      <c r="JTZ274" s="34"/>
      <c r="JUA274" s="34"/>
      <c r="JUB274" s="34"/>
      <c r="JUC274" s="34"/>
      <c r="JUD274" s="34"/>
      <c r="JUE274" s="34"/>
      <c r="JUF274" s="34"/>
      <c r="JUG274" s="34"/>
      <c r="JUH274" s="34"/>
      <c r="JUI274" s="34"/>
      <c r="JUJ274" s="34"/>
      <c r="JUK274" s="34"/>
      <c r="JUL274" s="34"/>
      <c r="JUM274" s="34"/>
      <c r="JUN274" s="34"/>
      <c r="JUO274" s="34"/>
      <c r="JUP274" s="34"/>
      <c r="JUQ274" s="34"/>
      <c r="JUR274" s="34"/>
      <c r="JUS274" s="34"/>
      <c r="JUT274" s="34"/>
      <c r="JUU274" s="34"/>
      <c r="JUV274" s="34"/>
      <c r="JUW274" s="34"/>
      <c r="JUX274" s="34"/>
      <c r="JUY274" s="34"/>
      <c r="JUZ274" s="34"/>
      <c r="JVA274" s="34"/>
      <c r="JVB274" s="34"/>
      <c r="JVC274" s="34"/>
      <c r="JVD274" s="34"/>
      <c r="JVE274" s="34"/>
      <c r="JVF274" s="34"/>
      <c r="JVG274" s="34"/>
      <c r="JVH274" s="34"/>
      <c r="JVI274" s="34"/>
      <c r="JVJ274" s="34"/>
      <c r="JVK274" s="34"/>
      <c r="JVL274" s="34"/>
      <c r="JVM274" s="34"/>
      <c r="JVN274" s="34"/>
      <c r="JVO274" s="34"/>
      <c r="JVP274" s="34"/>
      <c r="JVQ274" s="34"/>
      <c r="JVR274" s="34"/>
      <c r="JVS274" s="34"/>
      <c r="JVT274" s="34"/>
      <c r="JVU274" s="34"/>
      <c r="JVV274" s="34"/>
      <c r="JVW274" s="34"/>
      <c r="JVX274" s="34"/>
      <c r="JVY274" s="34"/>
      <c r="JVZ274" s="34"/>
      <c r="JWA274" s="34"/>
      <c r="JWB274" s="34"/>
      <c r="JWC274" s="34"/>
      <c r="JWD274" s="34"/>
      <c r="JWE274" s="34"/>
      <c r="JWF274" s="34"/>
      <c r="JWG274" s="34"/>
      <c r="JWH274" s="34"/>
      <c r="JWI274" s="34"/>
      <c r="JWJ274" s="34"/>
      <c r="JWK274" s="34"/>
      <c r="JWL274" s="34"/>
      <c r="JWM274" s="34"/>
      <c r="JWN274" s="34"/>
      <c r="JWO274" s="34"/>
      <c r="JWP274" s="34"/>
      <c r="JWQ274" s="34"/>
      <c r="JWR274" s="34"/>
      <c r="JWS274" s="34"/>
      <c r="JWT274" s="34"/>
      <c r="JWU274" s="34"/>
      <c r="JWV274" s="34"/>
      <c r="JWW274" s="34"/>
      <c r="JWX274" s="34"/>
      <c r="JWY274" s="34"/>
      <c r="JWZ274" s="34"/>
      <c r="JXA274" s="34"/>
      <c r="JXB274" s="34"/>
      <c r="JXC274" s="34"/>
      <c r="JXD274" s="34"/>
      <c r="JXE274" s="34"/>
      <c r="JXF274" s="34"/>
      <c r="JXG274" s="34"/>
      <c r="JXH274" s="34"/>
      <c r="JXI274" s="34"/>
      <c r="JXJ274" s="34"/>
      <c r="JXK274" s="34"/>
      <c r="JXL274" s="34"/>
      <c r="JXM274" s="34"/>
      <c r="JXN274" s="34"/>
      <c r="JXO274" s="34"/>
      <c r="JXP274" s="34"/>
      <c r="JXQ274" s="34"/>
      <c r="JXR274" s="34"/>
      <c r="JXS274" s="34"/>
      <c r="JXT274" s="34"/>
      <c r="JXU274" s="34"/>
      <c r="JXV274" s="34"/>
      <c r="JXW274" s="34"/>
      <c r="JXX274" s="34"/>
      <c r="JXY274" s="34"/>
      <c r="JXZ274" s="34"/>
      <c r="JYA274" s="34"/>
      <c r="JYB274" s="34"/>
      <c r="JYC274" s="34"/>
      <c r="JYD274" s="34"/>
      <c r="JYE274" s="34"/>
      <c r="JYF274" s="34"/>
      <c r="JYG274" s="34"/>
      <c r="JYH274" s="34"/>
      <c r="JYI274" s="34"/>
      <c r="JYJ274" s="34"/>
      <c r="JYK274" s="34"/>
      <c r="JYL274" s="34"/>
      <c r="JYM274" s="34"/>
      <c r="JYN274" s="34"/>
      <c r="JYO274" s="34"/>
      <c r="JYP274" s="34"/>
      <c r="JYQ274" s="34"/>
      <c r="JYR274" s="34"/>
      <c r="JYS274" s="34"/>
      <c r="JYT274" s="34"/>
      <c r="JYU274" s="34"/>
      <c r="JYV274" s="34"/>
      <c r="JYW274" s="34"/>
      <c r="JYX274" s="34"/>
      <c r="JYY274" s="34"/>
      <c r="JYZ274" s="34"/>
      <c r="JZA274" s="34"/>
      <c r="JZB274" s="34"/>
      <c r="JZC274" s="34"/>
      <c r="JZD274" s="34"/>
      <c r="JZE274" s="34"/>
      <c r="JZF274" s="34"/>
      <c r="JZG274" s="34"/>
      <c r="JZH274" s="34"/>
      <c r="JZI274" s="34"/>
      <c r="JZJ274" s="34"/>
      <c r="JZK274" s="34"/>
      <c r="JZL274" s="34"/>
      <c r="JZM274" s="34"/>
      <c r="JZN274" s="34"/>
      <c r="JZO274" s="34"/>
      <c r="JZP274" s="34"/>
      <c r="JZQ274" s="34"/>
      <c r="JZR274" s="34"/>
      <c r="JZS274" s="34"/>
      <c r="JZT274" s="34"/>
      <c r="JZU274" s="34"/>
      <c r="JZV274" s="34"/>
      <c r="JZW274" s="34"/>
      <c r="JZX274" s="34"/>
      <c r="JZY274" s="34"/>
      <c r="JZZ274" s="34"/>
      <c r="KAA274" s="34"/>
      <c r="KAB274" s="34"/>
      <c r="KAC274" s="34"/>
      <c r="KAD274" s="34"/>
      <c r="KAE274" s="34"/>
      <c r="KAF274" s="34"/>
      <c r="KAG274" s="34"/>
      <c r="KAH274" s="34"/>
      <c r="KAI274" s="34"/>
      <c r="KAJ274" s="34"/>
      <c r="KAK274" s="34"/>
      <c r="KAL274" s="34"/>
      <c r="KAM274" s="34"/>
      <c r="KAN274" s="34"/>
      <c r="KAO274" s="34"/>
      <c r="KAP274" s="34"/>
      <c r="KAQ274" s="34"/>
      <c r="KAR274" s="34"/>
      <c r="KAS274" s="34"/>
      <c r="KAT274" s="34"/>
      <c r="KAU274" s="34"/>
      <c r="KAV274" s="34"/>
      <c r="KAW274" s="34"/>
      <c r="KAX274" s="34"/>
      <c r="KAY274" s="34"/>
      <c r="KAZ274" s="34"/>
      <c r="KBA274" s="34"/>
      <c r="KBB274" s="34"/>
      <c r="KBC274" s="34"/>
      <c r="KBD274" s="34"/>
      <c r="KBE274" s="34"/>
      <c r="KBF274" s="34"/>
      <c r="KBG274" s="34"/>
      <c r="KBH274" s="34"/>
      <c r="KBI274" s="34"/>
      <c r="KBJ274" s="34"/>
      <c r="KBK274" s="34"/>
      <c r="KBL274" s="34"/>
      <c r="KBM274" s="34"/>
      <c r="KBN274" s="34"/>
      <c r="KBO274" s="34"/>
      <c r="KBP274" s="34"/>
      <c r="KBQ274" s="34"/>
      <c r="KBR274" s="34"/>
      <c r="KBS274" s="34"/>
      <c r="KBT274" s="34"/>
      <c r="KBU274" s="34"/>
      <c r="KBV274" s="34"/>
      <c r="KBW274" s="34"/>
      <c r="KBX274" s="34"/>
      <c r="KBY274" s="34"/>
      <c r="KBZ274" s="34"/>
      <c r="KCA274" s="34"/>
      <c r="KCB274" s="34"/>
      <c r="KCC274" s="34"/>
      <c r="KCD274" s="34"/>
      <c r="KCE274" s="34"/>
      <c r="KCF274" s="34"/>
      <c r="KCG274" s="34"/>
      <c r="KCH274" s="34"/>
      <c r="KCI274" s="34"/>
      <c r="KCJ274" s="34"/>
      <c r="KCK274" s="34"/>
      <c r="KCL274" s="34"/>
      <c r="KCM274" s="34"/>
      <c r="KCN274" s="34"/>
      <c r="KCO274" s="34"/>
      <c r="KCP274" s="34"/>
      <c r="KCQ274" s="34"/>
      <c r="KCR274" s="34"/>
      <c r="KCS274" s="34"/>
      <c r="KCT274" s="34"/>
      <c r="KCU274" s="34"/>
      <c r="KCV274" s="34"/>
      <c r="KCW274" s="34"/>
      <c r="KCX274" s="34"/>
      <c r="KCY274" s="34"/>
      <c r="KCZ274" s="34"/>
      <c r="KDA274" s="34"/>
      <c r="KDB274" s="34"/>
      <c r="KDC274" s="34"/>
      <c r="KDD274" s="34"/>
      <c r="KDE274" s="34"/>
      <c r="KDF274" s="34"/>
      <c r="KDG274" s="34"/>
      <c r="KDH274" s="34"/>
      <c r="KDI274" s="34"/>
      <c r="KDJ274" s="34"/>
      <c r="KDK274" s="34"/>
      <c r="KDL274" s="34"/>
      <c r="KDM274" s="34"/>
      <c r="KDN274" s="34"/>
      <c r="KDO274" s="34"/>
      <c r="KDP274" s="34"/>
      <c r="KDQ274" s="34"/>
      <c r="KDR274" s="34"/>
      <c r="KDS274" s="34"/>
      <c r="KDT274" s="34"/>
      <c r="KDU274" s="34"/>
      <c r="KDV274" s="34"/>
      <c r="KDW274" s="34"/>
      <c r="KDX274" s="34"/>
      <c r="KDY274" s="34"/>
      <c r="KDZ274" s="34"/>
      <c r="KEA274" s="34"/>
      <c r="KEB274" s="34"/>
      <c r="KEC274" s="34"/>
      <c r="KED274" s="34"/>
      <c r="KEE274" s="34"/>
      <c r="KEF274" s="34"/>
      <c r="KEG274" s="34"/>
      <c r="KEH274" s="34"/>
      <c r="KEI274" s="34"/>
      <c r="KEJ274" s="34"/>
      <c r="KEK274" s="34"/>
      <c r="KEL274" s="34"/>
      <c r="KEM274" s="34"/>
      <c r="KEN274" s="34"/>
      <c r="KEO274" s="34"/>
      <c r="KEP274" s="34"/>
      <c r="KEQ274" s="34"/>
      <c r="KER274" s="34"/>
      <c r="KES274" s="34"/>
      <c r="KET274" s="34"/>
      <c r="KEU274" s="34"/>
      <c r="KEV274" s="34"/>
      <c r="KEW274" s="34"/>
      <c r="KEX274" s="34"/>
      <c r="KEY274" s="34"/>
      <c r="KEZ274" s="34"/>
      <c r="KFA274" s="34"/>
      <c r="KFB274" s="34"/>
      <c r="KFC274" s="34"/>
      <c r="KFD274" s="34"/>
      <c r="KFE274" s="34"/>
      <c r="KFF274" s="34"/>
      <c r="KFG274" s="34"/>
      <c r="KFH274" s="34"/>
      <c r="KFI274" s="34"/>
      <c r="KFJ274" s="34"/>
      <c r="KFK274" s="34"/>
      <c r="KFL274" s="34"/>
      <c r="KFM274" s="34"/>
      <c r="KFN274" s="34"/>
      <c r="KFO274" s="34"/>
      <c r="KFP274" s="34"/>
      <c r="KFQ274" s="34"/>
      <c r="KFR274" s="34"/>
      <c r="KFS274" s="34"/>
      <c r="KFT274" s="34"/>
      <c r="KFU274" s="34"/>
      <c r="KFV274" s="34"/>
      <c r="KFW274" s="34"/>
      <c r="KFX274" s="34"/>
      <c r="KFY274" s="34"/>
      <c r="KFZ274" s="34"/>
      <c r="KGA274" s="34"/>
      <c r="KGB274" s="34"/>
      <c r="KGC274" s="34"/>
      <c r="KGD274" s="34"/>
      <c r="KGE274" s="34"/>
      <c r="KGF274" s="34"/>
      <c r="KGG274" s="34"/>
      <c r="KGH274" s="34"/>
      <c r="KGI274" s="34"/>
      <c r="KGJ274" s="34"/>
      <c r="KGK274" s="34"/>
      <c r="KGL274" s="34"/>
      <c r="KGM274" s="34"/>
      <c r="KGN274" s="34"/>
      <c r="KGO274" s="34"/>
      <c r="KGP274" s="34"/>
      <c r="KGQ274" s="34"/>
      <c r="KGR274" s="34"/>
      <c r="KGS274" s="34"/>
      <c r="KGT274" s="34"/>
      <c r="KGU274" s="34"/>
      <c r="KGV274" s="34"/>
      <c r="KGW274" s="34"/>
      <c r="KGX274" s="34"/>
      <c r="KGY274" s="34"/>
      <c r="KGZ274" s="34"/>
      <c r="KHA274" s="34"/>
      <c r="KHB274" s="34"/>
      <c r="KHC274" s="34"/>
      <c r="KHD274" s="34"/>
      <c r="KHE274" s="34"/>
      <c r="KHF274" s="34"/>
      <c r="KHG274" s="34"/>
      <c r="KHH274" s="34"/>
      <c r="KHI274" s="34"/>
      <c r="KHJ274" s="34"/>
      <c r="KHK274" s="34"/>
      <c r="KHL274" s="34"/>
      <c r="KHM274" s="34"/>
      <c r="KHN274" s="34"/>
      <c r="KHO274" s="34"/>
      <c r="KHP274" s="34"/>
      <c r="KHQ274" s="34"/>
      <c r="KHR274" s="34"/>
      <c r="KHS274" s="34"/>
      <c r="KHT274" s="34"/>
      <c r="KHU274" s="34"/>
      <c r="KHV274" s="34"/>
      <c r="KHW274" s="34"/>
      <c r="KHX274" s="34"/>
      <c r="KHY274" s="34"/>
      <c r="KHZ274" s="34"/>
      <c r="KIA274" s="34"/>
      <c r="KIB274" s="34"/>
      <c r="KIC274" s="34"/>
      <c r="KID274" s="34"/>
      <c r="KIE274" s="34"/>
      <c r="KIF274" s="34"/>
      <c r="KIG274" s="34"/>
      <c r="KIH274" s="34"/>
      <c r="KII274" s="34"/>
      <c r="KIJ274" s="34"/>
      <c r="KIK274" s="34"/>
      <c r="KIL274" s="34"/>
      <c r="KIM274" s="34"/>
      <c r="KIN274" s="34"/>
      <c r="KIO274" s="34"/>
      <c r="KIP274" s="34"/>
      <c r="KIQ274" s="34"/>
      <c r="KIR274" s="34"/>
      <c r="KIS274" s="34"/>
      <c r="KIT274" s="34"/>
      <c r="KIU274" s="34"/>
      <c r="KIV274" s="34"/>
      <c r="KIW274" s="34"/>
      <c r="KIX274" s="34"/>
      <c r="KIY274" s="34"/>
      <c r="KIZ274" s="34"/>
      <c r="KJA274" s="34"/>
      <c r="KJB274" s="34"/>
      <c r="KJC274" s="34"/>
      <c r="KJD274" s="34"/>
      <c r="KJE274" s="34"/>
      <c r="KJF274" s="34"/>
      <c r="KJG274" s="34"/>
      <c r="KJH274" s="34"/>
      <c r="KJI274" s="34"/>
      <c r="KJJ274" s="34"/>
      <c r="KJK274" s="34"/>
      <c r="KJL274" s="34"/>
      <c r="KJM274" s="34"/>
      <c r="KJN274" s="34"/>
      <c r="KJO274" s="34"/>
      <c r="KJP274" s="34"/>
      <c r="KJQ274" s="34"/>
      <c r="KJR274" s="34"/>
      <c r="KJS274" s="34"/>
      <c r="KJT274" s="34"/>
      <c r="KJU274" s="34"/>
      <c r="KJV274" s="34"/>
      <c r="KJW274" s="34"/>
      <c r="KJX274" s="34"/>
      <c r="KJY274" s="34"/>
      <c r="KJZ274" s="34"/>
      <c r="KKA274" s="34"/>
      <c r="KKB274" s="34"/>
      <c r="KKC274" s="34"/>
      <c r="KKD274" s="34"/>
      <c r="KKE274" s="34"/>
      <c r="KKF274" s="34"/>
      <c r="KKG274" s="34"/>
      <c r="KKH274" s="34"/>
      <c r="KKI274" s="34"/>
      <c r="KKJ274" s="34"/>
      <c r="KKK274" s="34"/>
      <c r="KKL274" s="34"/>
      <c r="KKM274" s="34"/>
      <c r="KKN274" s="34"/>
      <c r="KKO274" s="34"/>
      <c r="KKP274" s="34"/>
      <c r="KKQ274" s="34"/>
      <c r="KKR274" s="34"/>
      <c r="KKS274" s="34"/>
      <c r="KKT274" s="34"/>
      <c r="KKU274" s="34"/>
      <c r="KKV274" s="34"/>
      <c r="KKW274" s="34"/>
      <c r="KKX274" s="34"/>
      <c r="KKY274" s="34"/>
      <c r="KKZ274" s="34"/>
      <c r="KLA274" s="34"/>
      <c r="KLB274" s="34"/>
      <c r="KLC274" s="34"/>
      <c r="KLD274" s="34"/>
      <c r="KLE274" s="34"/>
      <c r="KLF274" s="34"/>
      <c r="KLG274" s="34"/>
      <c r="KLH274" s="34"/>
      <c r="KLI274" s="34"/>
      <c r="KLJ274" s="34"/>
      <c r="KLK274" s="34"/>
      <c r="KLL274" s="34"/>
      <c r="KLM274" s="34"/>
      <c r="KLN274" s="34"/>
      <c r="KLO274" s="34"/>
      <c r="KLP274" s="34"/>
      <c r="KLQ274" s="34"/>
      <c r="KLR274" s="34"/>
      <c r="KLS274" s="34"/>
      <c r="KLT274" s="34"/>
      <c r="KLU274" s="34"/>
      <c r="KLV274" s="34"/>
      <c r="KLW274" s="34"/>
      <c r="KLX274" s="34"/>
      <c r="KLY274" s="34"/>
      <c r="KLZ274" s="34"/>
      <c r="KMA274" s="34"/>
      <c r="KMB274" s="34"/>
      <c r="KMC274" s="34"/>
      <c r="KMD274" s="34"/>
      <c r="KME274" s="34"/>
      <c r="KMF274" s="34"/>
      <c r="KMG274" s="34"/>
      <c r="KMH274" s="34"/>
      <c r="KMI274" s="34"/>
      <c r="KMJ274" s="34"/>
      <c r="KMK274" s="34"/>
      <c r="KML274" s="34"/>
      <c r="KMM274" s="34"/>
      <c r="KMN274" s="34"/>
      <c r="KMO274" s="34"/>
      <c r="KMP274" s="34"/>
      <c r="KMQ274" s="34"/>
      <c r="KMR274" s="34"/>
      <c r="KMS274" s="34"/>
      <c r="KMT274" s="34"/>
      <c r="KMU274" s="34"/>
      <c r="KMV274" s="34"/>
      <c r="KMW274" s="34"/>
      <c r="KMX274" s="34"/>
      <c r="KMY274" s="34"/>
      <c r="KMZ274" s="34"/>
      <c r="KNA274" s="34"/>
      <c r="KNB274" s="34"/>
      <c r="KNC274" s="34"/>
      <c r="KND274" s="34"/>
      <c r="KNE274" s="34"/>
      <c r="KNF274" s="34"/>
      <c r="KNG274" s="34"/>
      <c r="KNH274" s="34"/>
      <c r="KNI274" s="34"/>
      <c r="KNJ274" s="34"/>
      <c r="KNK274" s="34"/>
      <c r="KNL274" s="34"/>
      <c r="KNM274" s="34"/>
      <c r="KNN274" s="34"/>
      <c r="KNO274" s="34"/>
      <c r="KNP274" s="34"/>
      <c r="KNQ274" s="34"/>
      <c r="KNR274" s="34"/>
      <c r="KNS274" s="34"/>
      <c r="KNT274" s="34"/>
      <c r="KNU274" s="34"/>
      <c r="KNV274" s="34"/>
      <c r="KNW274" s="34"/>
      <c r="KNX274" s="34"/>
      <c r="KNY274" s="34"/>
      <c r="KNZ274" s="34"/>
      <c r="KOA274" s="34"/>
      <c r="KOB274" s="34"/>
      <c r="KOC274" s="34"/>
      <c r="KOD274" s="34"/>
      <c r="KOE274" s="34"/>
      <c r="KOF274" s="34"/>
      <c r="KOG274" s="34"/>
      <c r="KOH274" s="34"/>
      <c r="KOI274" s="34"/>
      <c r="KOJ274" s="34"/>
      <c r="KOK274" s="34"/>
      <c r="KOL274" s="34"/>
      <c r="KOM274" s="34"/>
      <c r="KON274" s="34"/>
      <c r="KOO274" s="34"/>
      <c r="KOP274" s="34"/>
      <c r="KOQ274" s="34"/>
      <c r="KOR274" s="34"/>
      <c r="KOS274" s="34"/>
      <c r="KOT274" s="34"/>
      <c r="KOU274" s="34"/>
      <c r="KOV274" s="34"/>
      <c r="KOW274" s="34"/>
      <c r="KOX274" s="34"/>
      <c r="KOY274" s="34"/>
      <c r="KOZ274" s="34"/>
      <c r="KPA274" s="34"/>
      <c r="KPB274" s="34"/>
      <c r="KPC274" s="34"/>
      <c r="KPD274" s="34"/>
      <c r="KPE274" s="34"/>
      <c r="KPF274" s="34"/>
      <c r="KPG274" s="34"/>
      <c r="KPH274" s="34"/>
      <c r="KPI274" s="34"/>
      <c r="KPJ274" s="34"/>
      <c r="KPK274" s="34"/>
      <c r="KPL274" s="34"/>
      <c r="KPM274" s="34"/>
      <c r="KPN274" s="34"/>
      <c r="KPO274" s="34"/>
      <c r="KPP274" s="34"/>
      <c r="KPQ274" s="34"/>
      <c r="KPR274" s="34"/>
      <c r="KPS274" s="34"/>
      <c r="KPT274" s="34"/>
      <c r="KPU274" s="34"/>
      <c r="KPV274" s="34"/>
      <c r="KPW274" s="34"/>
      <c r="KPX274" s="34"/>
      <c r="KPY274" s="34"/>
      <c r="KPZ274" s="34"/>
      <c r="KQA274" s="34"/>
      <c r="KQB274" s="34"/>
      <c r="KQC274" s="34"/>
      <c r="KQD274" s="34"/>
      <c r="KQE274" s="34"/>
      <c r="KQF274" s="34"/>
      <c r="KQG274" s="34"/>
      <c r="KQH274" s="34"/>
      <c r="KQI274" s="34"/>
      <c r="KQJ274" s="34"/>
      <c r="KQK274" s="34"/>
      <c r="KQL274" s="34"/>
      <c r="KQM274" s="34"/>
      <c r="KQN274" s="34"/>
      <c r="KQO274" s="34"/>
      <c r="KQP274" s="34"/>
      <c r="KQQ274" s="34"/>
      <c r="KQR274" s="34"/>
      <c r="KQS274" s="34"/>
      <c r="KQT274" s="34"/>
      <c r="KQU274" s="34"/>
      <c r="KQV274" s="34"/>
      <c r="KQW274" s="34"/>
      <c r="KQX274" s="34"/>
      <c r="KQY274" s="34"/>
      <c r="KQZ274" s="34"/>
      <c r="KRA274" s="34"/>
      <c r="KRB274" s="34"/>
      <c r="KRC274" s="34"/>
      <c r="KRD274" s="34"/>
      <c r="KRE274" s="34"/>
      <c r="KRF274" s="34"/>
      <c r="KRG274" s="34"/>
      <c r="KRH274" s="34"/>
      <c r="KRI274" s="34"/>
      <c r="KRJ274" s="34"/>
      <c r="KRK274" s="34"/>
      <c r="KRL274" s="34"/>
      <c r="KRM274" s="34"/>
      <c r="KRN274" s="34"/>
      <c r="KRO274" s="34"/>
      <c r="KRP274" s="34"/>
      <c r="KRQ274" s="34"/>
      <c r="KRR274" s="34"/>
      <c r="KRS274" s="34"/>
      <c r="KRT274" s="34"/>
      <c r="KRU274" s="34"/>
      <c r="KRV274" s="34"/>
      <c r="KRW274" s="34"/>
      <c r="KRX274" s="34"/>
      <c r="KRY274" s="34"/>
      <c r="KRZ274" s="34"/>
      <c r="KSA274" s="34"/>
      <c r="KSB274" s="34"/>
      <c r="KSC274" s="34"/>
      <c r="KSD274" s="34"/>
      <c r="KSE274" s="34"/>
      <c r="KSF274" s="34"/>
      <c r="KSG274" s="34"/>
      <c r="KSH274" s="34"/>
      <c r="KSI274" s="34"/>
      <c r="KSJ274" s="34"/>
      <c r="KSK274" s="34"/>
      <c r="KSL274" s="34"/>
      <c r="KSM274" s="34"/>
      <c r="KSN274" s="34"/>
      <c r="KSO274" s="34"/>
      <c r="KSP274" s="34"/>
      <c r="KSQ274" s="34"/>
      <c r="KSR274" s="34"/>
      <c r="KSS274" s="34"/>
      <c r="KST274" s="34"/>
      <c r="KSU274" s="34"/>
      <c r="KSV274" s="34"/>
      <c r="KSW274" s="34"/>
      <c r="KSX274" s="34"/>
      <c r="KSY274" s="34"/>
      <c r="KSZ274" s="34"/>
      <c r="KTA274" s="34"/>
      <c r="KTB274" s="34"/>
      <c r="KTC274" s="34"/>
      <c r="KTD274" s="34"/>
      <c r="KTE274" s="34"/>
      <c r="KTF274" s="34"/>
      <c r="KTG274" s="34"/>
      <c r="KTH274" s="34"/>
      <c r="KTI274" s="34"/>
      <c r="KTJ274" s="34"/>
      <c r="KTK274" s="34"/>
      <c r="KTL274" s="34"/>
      <c r="KTM274" s="34"/>
      <c r="KTN274" s="34"/>
      <c r="KTO274" s="34"/>
      <c r="KTP274" s="34"/>
      <c r="KTQ274" s="34"/>
      <c r="KTR274" s="34"/>
      <c r="KTS274" s="34"/>
      <c r="KTT274" s="34"/>
      <c r="KTU274" s="34"/>
      <c r="KTV274" s="34"/>
      <c r="KTW274" s="34"/>
      <c r="KTX274" s="34"/>
      <c r="KTY274" s="34"/>
      <c r="KTZ274" s="34"/>
      <c r="KUA274" s="34"/>
      <c r="KUB274" s="34"/>
      <c r="KUC274" s="34"/>
      <c r="KUD274" s="34"/>
      <c r="KUE274" s="34"/>
      <c r="KUF274" s="34"/>
      <c r="KUG274" s="34"/>
      <c r="KUH274" s="34"/>
      <c r="KUI274" s="34"/>
      <c r="KUJ274" s="34"/>
      <c r="KUK274" s="34"/>
      <c r="KUL274" s="34"/>
      <c r="KUM274" s="34"/>
      <c r="KUN274" s="34"/>
      <c r="KUO274" s="34"/>
      <c r="KUP274" s="34"/>
      <c r="KUQ274" s="34"/>
      <c r="KUR274" s="34"/>
      <c r="KUS274" s="34"/>
      <c r="KUT274" s="34"/>
      <c r="KUU274" s="34"/>
      <c r="KUV274" s="34"/>
      <c r="KUW274" s="34"/>
      <c r="KUX274" s="34"/>
      <c r="KUY274" s="34"/>
      <c r="KUZ274" s="34"/>
      <c r="KVA274" s="34"/>
      <c r="KVB274" s="34"/>
      <c r="KVC274" s="34"/>
      <c r="KVD274" s="34"/>
      <c r="KVE274" s="34"/>
      <c r="KVF274" s="34"/>
      <c r="KVG274" s="34"/>
      <c r="KVH274" s="34"/>
      <c r="KVI274" s="34"/>
      <c r="KVJ274" s="34"/>
      <c r="KVK274" s="34"/>
      <c r="KVL274" s="34"/>
      <c r="KVM274" s="34"/>
      <c r="KVN274" s="34"/>
      <c r="KVO274" s="34"/>
      <c r="KVP274" s="34"/>
      <c r="KVQ274" s="34"/>
      <c r="KVR274" s="34"/>
      <c r="KVS274" s="34"/>
      <c r="KVT274" s="34"/>
      <c r="KVU274" s="34"/>
      <c r="KVV274" s="34"/>
      <c r="KVW274" s="34"/>
      <c r="KVX274" s="34"/>
      <c r="KVY274" s="34"/>
      <c r="KVZ274" s="34"/>
      <c r="KWA274" s="34"/>
      <c r="KWB274" s="34"/>
      <c r="KWC274" s="34"/>
      <c r="KWD274" s="34"/>
      <c r="KWE274" s="34"/>
      <c r="KWF274" s="34"/>
      <c r="KWG274" s="34"/>
      <c r="KWH274" s="34"/>
      <c r="KWI274" s="34"/>
      <c r="KWJ274" s="34"/>
      <c r="KWK274" s="34"/>
      <c r="KWL274" s="34"/>
      <c r="KWM274" s="34"/>
      <c r="KWN274" s="34"/>
      <c r="KWO274" s="34"/>
      <c r="KWP274" s="34"/>
      <c r="KWQ274" s="34"/>
      <c r="KWR274" s="34"/>
      <c r="KWS274" s="34"/>
      <c r="KWT274" s="34"/>
      <c r="KWU274" s="34"/>
      <c r="KWV274" s="34"/>
      <c r="KWW274" s="34"/>
      <c r="KWX274" s="34"/>
      <c r="KWY274" s="34"/>
      <c r="KWZ274" s="34"/>
      <c r="KXA274" s="34"/>
      <c r="KXB274" s="34"/>
      <c r="KXC274" s="34"/>
      <c r="KXD274" s="34"/>
      <c r="KXE274" s="34"/>
      <c r="KXF274" s="34"/>
      <c r="KXG274" s="34"/>
      <c r="KXH274" s="34"/>
      <c r="KXI274" s="34"/>
      <c r="KXJ274" s="34"/>
      <c r="KXK274" s="34"/>
      <c r="KXL274" s="34"/>
      <c r="KXM274" s="34"/>
      <c r="KXN274" s="34"/>
      <c r="KXO274" s="34"/>
      <c r="KXP274" s="34"/>
      <c r="KXQ274" s="34"/>
      <c r="KXR274" s="34"/>
      <c r="KXS274" s="34"/>
      <c r="KXT274" s="34"/>
      <c r="KXU274" s="34"/>
      <c r="KXV274" s="34"/>
      <c r="KXW274" s="34"/>
      <c r="KXX274" s="34"/>
      <c r="KXY274" s="34"/>
      <c r="KXZ274" s="34"/>
      <c r="KYA274" s="34"/>
      <c r="KYB274" s="34"/>
      <c r="KYC274" s="34"/>
      <c r="KYD274" s="34"/>
      <c r="KYE274" s="34"/>
      <c r="KYF274" s="34"/>
      <c r="KYG274" s="34"/>
      <c r="KYH274" s="34"/>
      <c r="KYI274" s="34"/>
      <c r="KYJ274" s="34"/>
      <c r="KYK274" s="34"/>
      <c r="KYL274" s="34"/>
      <c r="KYM274" s="34"/>
      <c r="KYN274" s="34"/>
      <c r="KYO274" s="34"/>
      <c r="KYP274" s="34"/>
      <c r="KYQ274" s="34"/>
      <c r="KYR274" s="34"/>
      <c r="KYS274" s="34"/>
      <c r="KYT274" s="34"/>
      <c r="KYU274" s="34"/>
      <c r="KYV274" s="34"/>
      <c r="KYW274" s="34"/>
      <c r="KYX274" s="34"/>
      <c r="KYY274" s="34"/>
      <c r="KYZ274" s="34"/>
      <c r="KZA274" s="34"/>
      <c r="KZB274" s="34"/>
      <c r="KZC274" s="34"/>
      <c r="KZD274" s="34"/>
      <c r="KZE274" s="34"/>
      <c r="KZF274" s="34"/>
      <c r="KZG274" s="34"/>
      <c r="KZH274" s="34"/>
      <c r="KZI274" s="34"/>
      <c r="KZJ274" s="34"/>
      <c r="KZK274" s="34"/>
      <c r="KZL274" s="34"/>
      <c r="KZM274" s="34"/>
      <c r="KZN274" s="34"/>
      <c r="KZO274" s="34"/>
      <c r="KZP274" s="34"/>
      <c r="KZQ274" s="34"/>
      <c r="KZR274" s="34"/>
      <c r="KZS274" s="34"/>
      <c r="KZT274" s="34"/>
      <c r="KZU274" s="34"/>
      <c r="KZV274" s="34"/>
      <c r="KZW274" s="34"/>
      <c r="KZX274" s="34"/>
      <c r="KZY274" s="34"/>
      <c r="KZZ274" s="34"/>
      <c r="LAA274" s="34"/>
      <c r="LAB274" s="34"/>
      <c r="LAC274" s="34"/>
      <c r="LAD274" s="34"/>
      <c r="LAE274" s="34"/>
      <c r="LAF274" s="34"/>
      <c r="LAG274" s="34"/>
      <c r="LAH274" s="34"/>
      <c r="LAI274" s="34"/>
      <c r="LAJ274" s="34"/>
      <c r="LAK274" s="34"/>
      <c r="LAL274" s="34"/>
      <c r="LAM274" s="34"/>
      <c r="LAN274" s="34"/>
      <c r="LAO274" s="34"/>
      <c r="LAP274" s="34"/>
      <c r="LAQ274" s="34"/>
      <c r="LAR274" s="34"/>
      <c r="LAS274" s="34"/>
      <c r="LAT274" s="34"/>
      <c r="LAU274" s="34"/>
      <c r="LAV274" s="34"/>
      <c r="LAW274" s="34"/>
      <c r="LAX274" s="34"/>
      <c r="LAY274" s="34"/>
      <c r="LAZ274" s="34"/>
      <c r="LBA274" s="34"/>
      <c r="LBB274" s="34"/>
      <c r="LBC274" s="34"/>
      <c r="LBD274" s="34"/>
      <c r="LBE274" s="34"/>
      <c r="LBF274" s="34"/>
      <c r="LBG274" s="34"/>
      <c r="LBH274" s="34"/>
      <c r="LBI274" s="34"/>
      <c r="LBJ274" s="34"/>
      <c r="LBK274" s="34"/>
      <c r="LBL274" s="34"/>
      <c r="LBM274" s="34"/>
      <c r="LBN274" s="34"/>
      <c r="LBO274" s="34"/>
      <c r="LBP274" s="34"/>
      <c r="LBQ274" s="34"/>
      <c r="LBR274" s="34"/>
      <c r="LBS274" s="34"/>
      <c r="LBT274" s="34"/>
      <c r="LBU274" s="34"/>
      <c r="LBV274" s="34"/>
      <c r="LBW274" s="34"/>
      <c r="LBX274" s="34"/>
      <c r="LBY274" s="34"/>
      <c r="LBZ274" s="34"/>
      <c r="LCA274" s="34"/>
      <c r="LCB274" s="34"/>
      <c r="LCC274" s="34"/>
      <c r="LCD274" s="34"/>
      <c r="LCE274" s="34"/>
      <c r="LCF274" s="34"/>
      <c r="LCG274" s="34"/>
      <c r="LCH274" s="34"/>
      <c r="LCI274" s="34"/>
      <c r="LCJ274" s="34"/>
      <c r="LCK274" s="34"/>
      <c r="LCL274" s="34"/>
      <c r="LCM274" s="34"/>
      <c r="LCN274" s="34"/>
      <c r="LCO274" s="34"/>
      <c r="LCP274" s="34"/>
      <c r="LCQ274" s="34"/>
      <c r="LCR274" s="34"/>
      <c r="LCS274" s="34"/>
      <c r="LCT274" s="34"/>
      <c r="LCU274" s="34"/>
      <c r="LCV274" s="34"/>
      <c r="LCW274" s="34"/>
      <c r="LCX274" s="34"/>
      <c r="LCY274" s="34"/>
      <c r="LCZ274" s="34"/>
      <c r="LDA274" s="34"/>
      <c r="LDB274" s="34"/>
      <c r="LDC274" s="34"/>
      <c r="LDD274" s="34"/>
      <c r="LDE274" s="34"/>
      <c r="LDF274" s="34"/>
      <c r="LDG274" s="34"/>
      <c r="LDH274" s="34"/>
      <c r="LDI274" s="34"/>
      <c r="LDJ274" s="34"/>
      <c r="LDK274" s="34"/>
      <c r="LDL274" s="34"/>
      <c r="LDM274" s="34"/>
      <c r="LDN274" s="34"/>
      <c r="LDO274" s="34"/>
      <c r="LDP274" s="34"/>
      <c r="LDQ274" s="34"/>
      <c r="LDR274" s="34"/>
      <c r="LDS274" s="34"/>
      <c r="LDT274" s="34"/>
      <c r="LDU274" s="34"/>
      <c r="LDV274" s="34"/>
      <c r="LDW274" s="34"/>
      <c r="LDX274" s="34"/>
      <c r="LDY274" s="34"/>
      <c r="LDZ274" s="34"/>
      <c r="LEA274" s="34"/>
      <c r="LEB274" s="34"/>
      <c r="LEC274" s="34"/>
      <c r="LED274" s="34"/>
      <c r="LEE274" s="34"/>
      <c r="LEF274" s="34"/>
      <c r="LEG274" s="34"/>
      <c r="LEH274" s="34"/>
      <c r="LEI274" s="34"/>
      <c r="LEJ274" s="34"/>
      <c r="LEK274" s="34"/>
      <c r="LEL274" s="34"/>
      <c r="LEM274" s="34"/>
      <c r="LEN274" s="34"/>
      <c r="LEO274" s="34"/>
      <c r="LEP274" s="34"/>
      <c r="LEQ274" s="34"/>
      <c r="LER274" s="34"/>
      <c r="LES274" s="34"/>
      <c r="LET274" s="34"/>
      <c r="LEU274" s="34"/>
      <c r="LEV274" s="34"/>
      <c r="LEW274" s="34"/>
      <c r="LEX274" s="34"/>
      <c r="LEY274" s="34"/>
      <c r="LEZ274" s="34"/>
      <c r="LFA274" s="34"/>
      <c r="LFB274" s="34"/>
      <c r="LFC274" s="34"/>
      <c r="LFD274" s="34"/>
      <c r="LFE274" s="34"/>
      <c r="LFF274" s="34"/>
      <c r="LFG274" s="34"/>
      <c r="LFH274" s="34"/>
      <c r="LFI274" s="34"/>
      <c r="LFJ274" s="34"/>
      <c r="LFK274" s="34"/>
      <c r="LFL274" s="34"/>
      <c r="LFM274" s="34"/>
      <c r="LFN274" s="34"/>
      <c r="LFO274" s="34"/>
      <c r="LFP274" s="34"/>
      <c r="LFQ274" s="34"/>
      <c r="LFR274" s="34"/>
      <c r="LFS274" s="34"/>
      <c r="LFT274" s="34"/>
      <c r="LFU274" s="34"/>
      <c r="LFV274" s="34"/>
      <c r="LFW274" s="34"/>
      <c r="LFX274" s="34"/>
      <c r="LFY274" s="34"/>
      <c r="LFZ274" s="34"/>
      <c r="LGA274" s="34"/>
      <c r="LGB274" s="34"/>
      <c r="LGC274" s="34"/>
      <c r="LGD274" s="34"/>
      <c r="LGE274" s="34"/>
      <c r="LGF274" s="34"/>
      <c r="LGG274" s="34"/>
      <c r="LGH274" s="34"/>
      <c r="LGI274" s="34"/>
      <c r="LGJ274" s="34"/>
      <c r="LGK274" s="34"/>
      <c r="LGL274" s="34"/>
      <c r="LGM274" s="34"/>
      <c r="LGN274" s="34"/>
      <c r="LGO274" s="34"/>
      <c r="LGP274" s="34"/>
      <c r="LGQ274" s="34"/>
      <c r="LGR274" s="34"/>
      <c r="LGS274" s="34"/>
      <c r="LGT274" s="34"/>
      <c r="LGU274" s="34"/>
      <c r="LGV274" s="34"/>
      <c r="LGW274" s="34"/>
      <c r="LGX274" s="34"/>
      <c r="LGY274" s="34"/>
      <c r="LGZ274" s="34"/>
      <c r="LHA274" s="34"/>
      <c r="LHB274" s="34"/>
      <c r="LHC274" s="34"/>
      <c r="LHD274" s="34"/>
      <c r="LHE274" s="34"/>
      <c r="LHF274" s="34"/>
      <c r="LHG274" s="34"/>
      <c r="LHH274" s="34"/>
      <c r="LHI274" s="34"/>
      <c r="LHJ274" s="34"/>
      <c r="LHK274" s="34"/>
      <c r="LHL274" s="34"/>
      <c r="LHM274" s="34"/>
      <c r="LHN274" s="34"/>
      <c r="LHO274" s="34"/>
      <c r="LHP274" s="34"/>
      <c r="LHQ274" s="34"/>
      <c r="LHR274" s="34"/>
      <c r="LHS274" s="34"/>
      <c r="LHT274" s="34"/>
      <c r="LHU274" s="34"/>
      <c r="LHV274" s="34"/>
      <c r="LHW274" s="34"/>
      <c r="LHX274" s="34"/>
      <c r="LHY274" s="34"/>
      <c r="LHZ274" s="34"/>
      <c r="LIA274" s="34"/>
      <c r="LIB274" s="34"/>
      <c r="LIC274" s="34"/>
      <c r="LID274" s="34"/>
      <c r="LIE274" s="34"/>
      <c r="LIF274" s="34"/>
      <c r="LIG274" s="34"/>
      <c r="LIH274" s="34"/>
      <c r="LII274" s="34"/>
      <c r="LIJ274" s="34"/>
      <c r="LIK274" s="34"/>
      <c r="LIL274" s="34"/>
      <c r="LIM274" s="34"/>
      <c r="LIN274" s="34"/>
      <c r="LIO274" s="34"/>
      <c r="LIP274" s="34"/>
      <c r="LIQ274" s="34"/>
      <c r="LIR274" s="34"/>
      <c r="LIS274" s="34"/>
      <c r="LIT274" s="34"/>
      <c r="LIU274" s="34"/>
      <c r="LIV274" s="34"/>
      <c r="LIW274" s="34"/>
      <c r="LIX274" s="34"/>
      <c r="LIY274" s="34"/>
      <c r="LIZ274" s="34"/>
      <c r="LJA274" s="34"/>
      <c r="LJB274" s="34"/>
      <c r="LJC274" s="34"/>
      <c r="LJD274" s="34"/>
      <c r="LJE274" s="34"/>
      <c r="LJF274" s="34"/>
      <c r="LJG274" s="34"/>
      <c r="LJH274" s="34"/>
      <c r="LJI274" s="34"/>
      <c r="LJJ274" s="34"/>
      <c r="LJK274" s="34"/>
      <c r="LJL274" s="34"/>
      <c r="LJM274" s="34"/>
      <c r="LJN274" s="34"/>
      <c r="LJO274" s="34"/>
      <c r="LJP274" s="34"/>
      <c r="LJQ274" s="34"/>
      <c r="LJR274" s="34"/>
      <c r="LJS274" s="34"/>
      <c r="LJT274" s="34"/>
      <c r="LJU274" s="34"/>
      <c r="LJV274" s="34"/>
      <c r="LJW274" s="34"/>
      <c r="LJX274" s="34"/>
      <c r="LJY274" s="34"/>
      <c r="LJZ274" s="34"/>
      <c r="LKA274" s="34"/>
      <c r="LKB274" s="34"/>
      <c r="LKC274" s="34"/>
      <c r="LKD274" s="34"/>
      <c r="LKE274" s="34"/>
      <c r="LKF274" s="34"/>
      <c r="LKG274" s="34"/>
      <c r="LKH274" s="34"/>
      <c r="LKI274" s="34"/>
      <c r="LKJ274" s="34"/>
      <c r="LKK274" s="34"/>
      <c r="LKL274" s="34"/>
      <c r="LKM274" s="34"/>
      <c r="LKN274" s="34"/>
      <c r="LKO274" s="34"/>
      <c r="LKP274" s="34"/>
      <c r="LKQ274" s="34"/>
      <c r="LKR274" s="34"/>
      <c r="LKS274" s="34"/>
      <c r="LKT274" s="34"/>
      <c r="LKU274" s="34"/>
      <c r="LKV274" s="34"/>
      <c r="LKW274" s="34"/>
      <c r="LKX274" s="34"/>
      <c r="LKY274" s="34"/>
      <c r="LKZ274" s="34"/>
      <c r="LLA274" s="34"/>
      <c r="LLB274" s="34"/>
      <c r="LLC274" s="34"/>
      <c r="LLD274" s="34"/>
      <c r="LLE274" s="34"/>
      <c r="LLF274" s="34"/>
      <c r="LLG274" s="34"/>
      <c r="LLH274" s="34"/>
      <c r="LLI274" s="34"/>
      <c r="LLJ274" s="34"/>
      <c r="LLK274" s="34"/>
      <c r="LLL274" s="34"/>
      <c r="LLM274" s="34"/>
      <c r="LLN274" s="34"/>
      <c r="LLO274" s="34"/>
      <c r="LLP274" s="34"/>
      <c r="LLQ274" s="34"/>
      <c r="LLR274" s="34"/>
      <c r="LLS274" s="34"/>
      <c r="LLT274" s="34"/>
      <c r="LLU274" s="34"/>
      <c r="LLV274" s="34"/>
      <c r="LLW274" s="34"/>
      <c r="LLX274" s="34"/>
      <c r="LLY274" s="34"/>
      <c r="LLZ274" s="34"/>
      <c r="LMA274" s="34"/>
      <c r="LMB274" s="34"/>
      <c r="LMC274" s="34"/>
      <c r="LMD274" s="34"/>
      <c r="LME274" s="34"/>
      <c r="LMF274" s="34"/>
      <c r="LMG274" s="34"/>
      <c r="LMH274" s="34"/>
      <c r="LMI274" s="34"/>
      <c r="LMJ274" s="34"/>
      <c r="LMK274" s="34"/>
      <c r="LML274" s="34"/>
      <c r="LMM274" s="34"/>
      <c r="LMN274" s="34"/>
      <c r="LMO274" s="34"/>
      <c r="LMP274" s="34"/>
      <c r="LMQ274" s="34"/>
      <c r="LMR274" s="34"/>
      <c r="LMS274" s="34"/>
      <c r="LMT274" s="34"/>
      <c r="LMU274" s="34"/>
      <c r="LMV274" s="34"/>
      <c r="LMW274" s="34"/>
      <c r="LMX274" s="34"/>
      <c r="LMY274" s="34"/>
      <c r="LMZ274" s="34"/>
      <c r="LNA274" s="34"/>
      <c r="LNB274" s="34"/>
      <c r="LNC274" s="34"/>
      <c r="LND274" s="34"/>
      <c r="LNE274" s="34"/>
      <c r="LNF274" s="34"/>
      <c r="LNG274" s="34"/>
      <c r="LNH274" s="34"/>
      <c r="LNI274" s="34"/>
      <c r="LNJ274" s="34"/>
      <c r="LNK274" s="34"/>
      <c r="LNL274" s="34"/>
      <c r="LNM274" s="34"/>
      <c r="LNN274" s="34"/>
      <c r="LNO274" s="34"/>
      <c r="LNP274" s="34"/>
      <c r="LNQ274" s="34"/>
      <c r="LNR274" s="34"/>
      <c r="LNS274" s="34"/>
      <c r="LNT274" s="34"/>
      <c r="LNU274" s="34"/>
      <c r="LNV274" s="34"/>
      <c r="LNW274" s="34"/>
      <c r="LNX274" s="34"/>
      <c r="LNY274" s="34"/>
      <c r="LNZ274" s="34"/>
      <c r="LOA274" s="34"/>
      <c r="LOB274" s="34"/>
      <c r="LOC274" s="34"/>
      <c r="LOD274" s="34"/>
      <c r="LOE274" s="34"/>
      <c r="LOF274" s="34"/>
      <c r="LOG274" s="34"/>
      <c r="LOH274" s="34"/>
      <c r="LOI274" s="34"/>
      <c r="LOJ274" s="34"/>
      <c r="LOK274" s="34"/>
      <c r="LOL274" s="34"/>
      <c r="LOM274" s="34"/>
      <c r="LON274" s="34"/>
      <c r="LOO274" s="34"/>
      <c r="LOP274" s="34"/>
      <c r="LOQ274" s="34"/>
      <c r="LOR274" s="34"/>
      <c r="LOS274" s="34"/>
      <c r="LOT274" s="34"/>
      <c r="LOU274" s="34"/>
      <c r="LOV274" s="34"/>
      <c r="LOW274" s="34"/>
      <c r="LOX274" s="34"/>
      <c r="LOY274" s="34"/>
      <c r="LOZ274" s="34"/>
      <c r="LPA274" s="34"/>
      <c r="LPB274" s="34"/>
      <c r="LPC274" s="34"/>
      <c r="LPD274" s="34"/>
      <c r="LPE274" s="34"/>
      <c r="LPF274" s="34"/>
      <c r="LPG274" s="34"/>
      <c r="LPH274" s="34"/>
      <c r="LPI274" s="34"/>
      <c r="LPJ274" s="34"/>
      <c r="LPK274" s="34"/>
      <c r="LPL274" s="34"/>
      <c r="LPM274" s="34"/>
      <c r="LPN274" s="34"/>
      <c r="LPO274" s="34"/>
      <c r="LPP274" s="34"/>
      <c r="LPQ274" s="34"/>
      <c r="LPR274" s="34"/>
      <c r="LPS274" s="34"/>
      <c r="LPT274" s="34"/>
      <c r="LPU274" s="34"/>
      <c r="LPV274" s="34"/>
      <c r="LPW274" s="34"/>
      <c r="LPX274" s="34"/>
      <c r="LPY274" s="34"/>
      <c r="LPZ274" s="34"/>
      <c r="LQA274" s="34"/>
      <c r="LQB274" s="34"/>
      <c r="LQC274" s="34"/>
      <c r="LQD274" s="34"/>
      <c r="LQE274" s="34"/>
      <c r="LQF274" s="34"/>
      <c r="LQG274" s="34"/>
      <c r="LQH274" s="34"/>
      <c r="LQI274" s="34"/>
      <c r="LQJ274" s="34"/>
      <c r="LQK274" s="34"/>
      <c r="LQL274" s="34"/>
      <c r="LQM274" s="34"/>
      <c r="LQN274" s="34"/>
      <c r="LQO274" s="34"/>
      <c r="LQP274" s="34"/>
      <c r="LQQ274" s="34"/>
      <c r="LQR274" s="34"/>
      <c r="LQS274" s="34"/>
      <c r="LQT274" s="34"/>
      <c r="LQU274" s="34"/>
      <c r="LQV274" s="34"/>
      <c r="LQW274" s="34"/>
      <c r="LQX274" s="34"/>
      <c r="LQY274" s="34"/>
      <c r="LQZ274" s="34"/>
      <c r="LRA274" s="34"/>
      <c r="LRB274" s="34"/>
      <c r="LRC274" s="34"/>
      <c r="LRD274" s="34"/>
      <c r="LRE274" s="34"/>
      <c r="LRF274" s="34"/>
      <c r="LRG274" s="34"/>
      <c r="LRH274" s="34"/>
      <c r="LRI274" s="34"/>
      <c r="LRJ274" s="34"/>
      <c r="LRK274" s="34"/>
      <c r="LRL274" s="34"/>
      <c r="LRM274" s="34"/>
      <c r="LRN274" s="34"/>
      <c r="LRO274" s="34"/>
      <c r="LRP274" s="34"/>
      <c r="LRQ274" s="34"/>
      <c r="LRR274" s="34"/>
      <c r="LRS274" s="34"/>
      <c r="LRT274" s="34"/>
      <c r="LRU274" s="34"/>
      <c r="LRV274" s="34"/>
      <c r="LRW274" s="34"/>
      <c r="LRX274" s="34"/>
      <c r="LRY274" s="34"/>
      <c r="LRZ274" s="34"/>
      <c r="LSA274" s="34"/>
      <c r="LSB274" s="34"/>
      <c r="LSC274" s="34"/>
      <c r="LSD274" s="34"/>
      <c r="LSE274" s="34"/>
      <c r="LSF274" s="34"/>
      <c r="LSG274" s="34"/>
      <c r="LSH274" s="34"/>
      <c r="LSI274" s="34"/>
      <c r="LSJ274" s="34"/>
      <c r="LSK274" s="34"/>
      <c r="LSL274" s="34"/>
      <c r="LSM274" s="34"/>
      <c r="LSN274" s="34"/>
      <c r="LSO274" s="34"/>
      <c r="LSP274" s="34"/>
      <c r="LSQ274" s="34"/>
      <c r="LSR274" s="34"/>
      <c r="LSS274" s="34"/>
      <c r="LST274" s="34"/>
      <c r="LSU274" s="34"/>
      <c r="LSV274" s="34"/>
      <c r="LSW274" s="34"/>
      <c r="LSX274" s="34"/>
      <c r="LSY274" s="34"/>
      <c r="LSZ274" s="34"/>
      <c r="LTA274" s="34"/>
      <c r="LTB274" s="34"/>
      <c r="LTC274" s="34"/>
      <c r="LTD274" s="34"/>
      <c r="LTE274" s="34"/>
      <c r="LTF274" s="34"/>
      <c r="LTG274" s="34"/>
      <c r="LTH274" s="34"/>
      <c r="LTI274" s="34"/>
      <c r="LTJ274" s="34"/>
      <c r="LTK274" s="34"/>
      <c r="LTL274" s="34"/>
      <c r="LTM274" s="34"/>
      <c r="LTN274" s="34"/>
      <c r="LTO274" s="34"/>
      <c r="LTP274" s="34"/>
      <c r="LTQ274" s="34"/>
      <c r="LTR274" s="34"/>
      <c r="LTS274" s="34"/>
      <c r="LTT274" s="34"/>
      <c r="LTU274" s="34"/>
      <c r="LTV274" s="34"/>
      <c r="LTW274" s="34"/>
      <c r="LTX274" s="34"/>
      <c r="LTY274" s="34"/>
      <c r="LTZ274" s="34"/>
      <c r="LUA274" s="34"/>
      <c r="LUB274" s="34"/>
      <c r="LUC274" s="34"/>
      <c r="LUD274" s="34"/>
      <c r="LUE274" s="34"/>
      <c r="LUF274" s="34"/>
      <c r="LUG274" s="34"/>
      <c r="LUH274" s="34"/>
      <c r="LUI274" s="34"/>
      <c r="LUJ274" s="34"/>
      <c r="LUK274" s="34"/>
      <c r="LUL274" s="34"/>
      <c r="LUM274" s="34"/>
      <c r="LUN274" s="34"/>
      <c r="LUO274" s="34"/>
      <c r="LUP274" s="34"/>
      <c r="LUQ274" s="34"/>
      <c r="LUR274" s="34"/>
      <c r="LUS274" s="34"/>
      <c r="LUT274" s="34"/>
      <c r="LUU274" s="34"/>
      <c r="LUV274" s="34"/>
      <c r="LUW274" s="34"/>
      <c r="LUX274" s="34"/>
      <c r="LUY274" s="34"/>
      <c r="LUZ274" s="34"/>
      <c r="LVA274" s="34"/>
      <c r="LVB274" s="34"/>
      <c r="LVC274" s="34"/>
      <c r="LVD274" s="34"/>
      <c r="LVE274" s="34"/>
      <c r="LVF274" s="34"/>
      <c r="LVG274" s="34"/>
      <c r="LVH274" s="34"/>
      <c r="LVI274" s="34"/>
      <c r="LVJ274" s="34"/>
      <c r="LVK274" s="34"/>
      <c r="LVL274" s="34"/>
      <c r="LVM274" s="34"/>
      <c r="LVN274" s="34"/>
      <c r="LVO274" s="34"/>
      <c r="LVP274" s="34"/>
      <c r="LVQ274" s="34"/>
      <c r="LVR274" s="34"/>
      <c r="LVS274" s="34"/>
      <c r="LVT274" s="34"/>
      <c r="LVU274" s="34"/>
      <c r="LVV274" s="34"/>
      <c r="LVW274" s="34"/>
      <c r="LVX274" s="34"/>
      <c r="LVY274" s="34"/>
      <c r="LVZ274" s="34"/>
      <c r="LWA274" s="34"/>
      <c r="LWB274" s="34"/>
      <c r="LWC274" s="34"/>
      <c r="LWD274" s="34"/>
      <c r="LWE274" s="34"/>
      <c r="LWF274" s="34"/>
      <c r="LWG274" s="34"/>
      <c r="LWH274" s="34"/>
      <c r="LWI274" s="34"/>
      <c r="LWJ274" s="34"/>
      <c r="LWK274" s="34"/>
      <c r="LWL274" s="34"/>
      <c r="LWM274" s="34"/>
      <c r="LWN274" s="34"/>
      <c r="LWO274" s="34"/>
      <c r="LWP274" s="34"/>
      <c r="LWQ274" s="34"/>
      <c r="LWR274" s="34"/>
      <c r="LWS274" s="34"/>
      <c r="LWT274" s="34"/>
      <c r="LWU274" s="34"/>
      <c r="LWV274" s="34"/>
      <c r="LWW274" s="34"/>
      <c r="LWX274" s="34"/>
      <c r="LWY274" s="34"/>
      <c r="LWZ274" s="34"/>
      <c r="LXA274" s="34"/>
      <c r="LXB274" s="34"/>
      <c r="LXC274" s="34"/>
      <c r="LXD274" s="34"/>
      <c r="LXE274" s="34"/>
      <c r="LXF274" s="34"/>
      <c r="LXG274" s="34"/>
      <c r="LXH274" s="34"/>
      <c r="LXI274" s="34"/>
      <c r="LXJ274" s="34"/>
      <c r="LXK274" s="34"/>
      <c r="LXL274" s="34"/>
      <c r="LXM274" s="34"/>
      <c r="LXN274" s="34"/>
      <c r="LXO274" s="34"/>
      <c r="LXP274" s="34"/>
      <c r="LXQ274" s="34"/>
      <c r="LXR274" s="34"/>
      <c r="LXS274" s="34"/>
      <c r="LXT274" s="34"/>
      <c r="LXU274" s="34"/>
      <c r="LXV274" s="34"/>
      <c r="LXW274" s="34"/>
      <c r="LXX274" s="34"/>
      <c r="LXY274" s="34"/>
      <c r="LXZ274" s="34"/>
      <c r="LYA274" s="34"/>
      <c r="LYB274" s="34"/>
      <c r="LYC274" s="34"/>
      <c r="LYD274" s="34"/>
      <c r="LYE274" s="34"/>
      <c r="LYF274" s="34"/>
      <c r="LYG274" s="34"/>
      <c r="LYH274" s="34"/>
      <c r="LYI274" s="34"/>
      <c r="LYJ274" s="34"/>
      <c r="LYK274" s="34"/>
      <c r="LYL274" s="34"/>
      <c r="LYM274" s="34"/>
      <c r="LYN274" s="34"/>
      <c r="LYO274" s="34"/>
      <c r="LYP274" s="34"/>
      <c r="LYQ274" s="34"/>
      <c r="LYR274" s="34"/>
      <c r="LYS274" s="34"/>
      <c r="LYT274" s="34"/>
      <c r="LYU274" s="34"/>
      <c r="LYV274" s="34"/>
      <c r="LYW274" s="34"/>
      <c r="LYX274" s="34"/>
      <c r="LYY274" s="34"/>
      <c r="LYZ274" s="34"/>
      <c r="LZA274" s="34"/>
      <c r="LZB274" s="34"/>
      <c r="LZC274" s="34"/>
      <c r="LZD274" s="34"/>
      <c r="LZE274" s="34"/>
      <c r="LZF274" s="34"/>
      <c r="LZG274" s="34"/>
      <c r="LZH274" s="34"/>
      <c r="LZI274" s="34"/>
      <c r="LZJ274" s="34"/>
      <c r="LZK274" s="34"/>
      <c r="LZL274" s="34"/>
      <c r="LZM274" s="34"/>
      <c r="LZN274" s="34"/>
      <c r="LZO274" s="34"/>
      <c r="LZP274" s="34"/>
      <c r="LZQ274" s="34"/>
      <c r="LZR274" s="34"/>
      <c r="LZS274" s="34"/>
      <c r="LZT274" s="34"/>
      <c r="LZU274" s="34"/>
      <c r="LZV274" s="34"/>
      <c r="LZW274" s="34"/>
      <c r="LZX274" s="34"/>
      <c r="LZY274" s="34"/>
      <c r="LZZ274" s="34"/>
      <c r="MAA274" s="34"/>
      <c r="MAB274" s="34"/>
      <c r="MAC274" s="34"/>
      <c r="MAD274" s="34"/>
      <c r="MAE274" s="34"/>
      <c r="MAF274" s="34"/>
      <c r="MAG274" s="34"/>
      <c r="MAH274" s="34"/>
      <c r="MAI274" s="34"/>
      <c r="MAJ274" s="34"/>
      <c r="MAK274" s="34"/>
      <c r="MAL274" s="34"/>
      <c r="MAM274" s="34"/>
      <c r="MAN274" s="34"/>
      <c r="MAO274" s="34"/>
      <c r="MAP274" s="34"/>
      <c r="MAQ274" s="34"/>
      <c r="MAR274" s="34"/>
      <c r="MAS274" s="34"/>
      <c r="MAT274" s="34"/>
      <c r="MAU274" s="34"/>
      <c r="MAV274" s="34"/>
      <c r="MAW274" s="34"/>
      <c r="MAX274" s="34"/>
      <c r="MAY274" s="34"/>
      <c r="MAZ274" s="34"/>
      <c r="MBA274" s="34"/>
      <c r="MBB274" s="34"/>
      <c r="MBC274" s="34"/>
      <c r="MBD274" s="34"/>
      <c r="MBE274" s="34"/>
      <c r="MBF274" s="34"/>
      <c r="MBG274" s="34"/>
      <c r="MBH274" s="34"/>
      <c r="MBI274" s="34"/>
      <c r="MBJ274" s="34"/>
      <c r="MBK274" s="34"/>
      <c r="MBL274" s="34"/>
      <c r="MBM274" s="34"/>
      <c r="MBN274" s="34"/>
      <c r="MBO274" s="34"/>
      <c r="MBP274" s="34"/>
      <c r="MBQ274" s="34"/>
      <c r="MBR274" s="34"/>
      <c r="MBS274" s="34"/>
      <c r="MBT274" s="34"/>
      <c r="MBU274" s="34"/>
      <c r="MBV274" s="34"/>
      <c r="MBW274" s="34"/>
      <c r="MBX274" s="34"/>
      <c r="MBY274" s="34"/>
      <c r="MBZ274" s="34"/>
      <c r="MCA274" s="34"/>
      <c r="MCB274" s="34"/>
      <c r="MCC274" s="34"/>
      <c r="MCD274" s="34"/>
      <c r="MCE274" s="34"/>
      <c r="MCF274" s="34"/>
      <c r="MCG274" s="34"/>
      <c r="MCH274" s="34"/>
      <c r="MCI274" s="34"/>
      <c r="MCJ274" s="34"/>
      <c r="MCK274" s="34"/>
      <c r="MCL274" s="34"/>
      <c r="MCM274" s="34"/>
      <c r="MCN274" s="34"/>
      <c r="MCO274" s="34"/>
      <c r="MCP274" s="34"/>
      <c r="MCQ274" s="34"/>
      <c r="MCR274" s="34"/>
      <c r="MCS274" s="34"/>
      <c r="MCT274" s="34"/>
      <c r="MCU274" s="34"/>
      <c r="MCV274" s="34"/>
      <c r="MCW274" s="34"/>
      <c r="MCX274" s="34"/>
      <c r="MCY274" s="34"/>
      <c r="MCZ274" s="34"/>
      <c r="MDA274" s="34"/>
      <c r="MDB274" s="34"/>
      <c r="MDC274" s="34"/>
      <c r="MDD274" s="34"/>
      <c r="MDE274" s="34"/>
      <c r="MDF274" s="34"/>
      <c r="MDG274" s="34"/>
      <c r="MDH274" s="34"/>
      <c r="MDI274" s="34"/>
      <c r="MDJ274" s="34"/>
      <c r="MDK274" s="34"/>
      <c r="MDL274" s="34"/>
      <c r="MDM274" s="34"/>
      <c r="MDN274" s="34"/>
      <c r="MDO274" s="34"/>
      <c r="MDP274" s="34"/>
      <c r="MDQ274" s="34"/>
      <c r="MDR274" s="34"/>
      <c r="MDS274" s="34"/>
      <c r="MDT274" s="34"/>
      <c r="MDU274" s="34"/>
      <c r="MDV274" s="34"/>
      <c r="MDW274" s="34"/>
      <c r="MDX274" s="34"/>
      <c r="MDY274" s="34"/>
      <c r="MDZ274" s="34"/>
      <c r="MEA274" s="34"/>
      <c r="MEB274" s="34"/>
      <c r="MEC274" s="34"/>
      <c r="MED274" s="34"/>
      <c r="MEE274" s="34"/>
      <c r="MEF274" s="34"/>
      <c r="MEG274" s="34"/>
      <c r="MEH274" s="34"/>
      <c r="MEI274" s="34"/>
      <c r="MEJ274" s="34"/>
      <c r="MEK274" s="34"/>
      <c r="MEL274" s="34"/>
      <c r="MEM274" s="34"/>
      <c r="MEN274" s="34"/>
      <c r="MEO274" s="34"/>
      <c r="MEP274" s="34"/>
      <c r="MEQ274" s="34"/>
      <c r="MER274" s="34"/>
      <c r="MES274" s="34"/>
      <c r="MET274" s="34"/>
      <c r="MEU274" s="34"/>
      <c r="MEV274" s="34"/>
      <c r="MEW274" s="34"/>
      <c r="MEX274" s="34"/>
      <c r="MEY274" s="34"/>
      <c r="MEZ274" s="34"/>
      <c r="MFA274" s="34"/>
      <c r="MFB274" s="34"/>
      <c r="MFC274" s="34"/>
      <c r="MFD274" s="34"/>
      <c r="MFE274" s="34"/>
      <c r="MFF274" s="34"/>
      <c r="MFG274" s="34"/>
      <c r="MFH274" s="34"/>
      <c r="MFI274" s="34"/>
      <c r="MFJ274" s="34"/>
      <c r="MFK274" s="34"/>
      <c r="MFL274" s="34"/>
      <c r="MFM274" s="34"/>
      <c r="MFN274" s="34"/>
      <c r="MFO274" s="34"/>
      <c r="MFP274" s="34"/>
      <c r="MFQ274" s="34"/>
      <c r="MFR274" s="34"/>
      <c r="MFS274" s="34"/>
      <c r="MFT274" s="34"/>
      <c r="MFU274" s="34"/>
      <c r="MFV274" s="34"/>
      <c r="MFW274" s="34"/>
      <c r="MFX274" s="34"/>
      <c r="MFY274" s="34"/>
      <c r="MFZ274" s="34"/>
      <c r="MGA274" s="34"/>
      <c r="MGB274" s="34"/>
      <c r="MGC274" s="34"/>
      <c r="MGD274" s="34"/>
      <c r="MGE274" s="34"/>
      <c r="MGF274" s="34"/>
      <c r="MGG274" s="34"/>
      <c r="MGH274" s="34"/>
      <c r="MGI274" s="34"/>
      <c r="MGJ274" s="34"/>
      <c r="MGK274" s="34"/>
      <c r="MGL274" s="34"/>
      <c r="MGM274" s="34"/>
      <c r="MGN274" s="34"/>
      <c r="MGO274" s="34"/>
      <c r="MGP274" s="34"/>
      <c r="MGQ274" s="34"/>
      <c r="MGR274" s="34"/>
      <c r="MGS274" s="34"/>
      <c r="MGT274" s="34"/>
      <c r="MGU274" s="34"/>
      <c r="MGV274" s="34"/>
      <c r="MGW274" s="34"/>
      <c r="MGX274" s="34"/>
      <c r="MGY274" s="34"/>
      <c r="MGZ274" s="34"/>
      <c r="MHA274" s="34"/>
      <c r="MHB274" s="34"/>
      <c r="MHC274" s="34"/>
      <c r="MHD274" s="34"/>
      <c r="MHE274" s="34"/>
      <c r="MHF274" s="34"/>
      <c r="MHG274" s="34"/>
      <c r="MHH274" s="34"/>
      <c r="MHI274" s="34"/>
      <c r="MHJ274" s="34"/>
      <c r="MHK274" s="34"/>
      <c r="MHL274" s="34"/>
      <c r="MHM274" s="34"/>
      <c r="MHN274" s="34"/>
      <c r="MHO274" s="34"/>
      <c r="MHP274" s="34"/>
      <c r="MHQ274" s="34"/>
      <c r="MHR274" s="34"/>
      <c r="MHS274" s="34"/>
      <c r="MHT274" s="34"/>
      <c r="MHU274" s="34"/>
      <c r="MHV274" s="34"/>
      <c r="MHW274" s="34"/>
      <c r="MHX274" s="34"/>
      <c r="MHY274" s="34"/>
      <c r="MHZ274" s="34"/>
      <c r="MIA274" s="34"/>
      <c r="MIB274" s="34"/>
      <c r="MIC274" s="34"/>
      <c r="MID274" s="34"/>
      <c r="MIE274" s="34"/>
      <c r="MIF274" s="34"/>
      <c r="MIG274" s="34"/>
      <c r="MIH274" s="34"/>
      <c r="MII274" s="34"/>
      <c r="MIJ274" s="34"/>
      <c r="MIK274" s="34"/>
      <c r="MIL274" s="34"/>
      <c r="MIM274" s="34"/>
      <c r="MIN274" s="34"/>
      <c r="MIO274" s="34"/>
      <c r="MIP274" s="34"/>
      <c r="MIQ274" s="34"/>
      <c r="MIR274" s="34"/>
      <c r="MIS274" s="34"/>
      <c r="MIT274" s="34"/>
      <c r="MIU274" s="34"/>
      <c r="MIV274" s="34"/>
      <c r="MIW274" s="34"/>
      <c r="MIX274" s="34"/>
      <c r="MIY274" s="34"/>
      <c r="MIZ274" s="34"/>
      <c r="MJA274" s="34"/>
      <c r="MJB274" s="34"/>
      <c r="MJC274" s="34"/>
      <c r="MJD274" s="34"/>
      <c r="MJE274" s="34"/>
      <c r="MJF274" s="34"/>
      <c r="MJG274" s="34"/>
      <c r="MJH274" s="34"/>
      <c r="MJI274" s="34"/>
      <c r="MJJ274" s="34"/>
      <c r="MJK274" s="34"/>
      <c r="MJL274" s="34"/>
      <c r="MJM274" s="34"/>
      <c r="MJN274" s="34"/>
      <c r="MJO274" s="34"/>
      <c r="MJP274" s="34"/>
      <c r="MJQ274" s="34"/>
      <c r="MJR274" s="34"/>
      <c r="MJS274" s="34"/>
      <c r="MJT274" s="34"/>
      <c r="MJU274" s="34"/>
      <c r="MJV274" s="34"/>
      <c r="MJW274" s="34"/>
      <c r="MJX274" s="34"/>
      <c r="MJY274" s="34"/>
      <c r="MJZ274" s="34"/>
      <c r="MKA274" s="34"/>
      <c r="MKB274" s="34"/>
      <c r="MKC274" s="34"/>
      <c r="MKD274" s="34"/>
      <c r="MKE274" s="34"/>
      <c r="MKF274" s="34"/>
      <c r="MKG274" s="34"/>
      <c r="MKH274" s="34"/>
      <c r="MKI274" s="34"/>
      <c r="MKJ274" s="34"/>
      <c r="MKK274" s="34"/>
      <c r="MKL274" s="34"/>
      <c r="MKM274" s="34"/>
      <c r="MKN274" s="34"/>
      <c r="MKO274" s="34"/>
      <c r="MKP274" s="34"/>
      <c r="MKQ274" s="34"/>
      <c r="MKR274" s="34"/>
      <c r="MKS274" s="34"/>
      <c r="MKT274" s="34"/>
      <c r="MKU274" s="34"/>
      <c r="MKV274" s="34"/>
      <c r="MKW274" s="34"/>
      <c r="MKX274" s="34"/>
      <c r="MKY274" s="34"/>
      <c r="MKZ274" s="34"/>
      <c r="MLA274" s="34"/>
      <c r="MLB274" s="34"/>
      <c r="MLC274" s="34"/>
      <c r="MLD274" s="34"/>
      <c r="MLE274" s="34"/>
      <c r="MLF274" s="34"/>
      <c r="MLG274" s="34"/>
      <c r="MLH274" s="34"/>
      <c r="MLI274" s="34"/>
      <c r="MLJ274" s="34"/>
      <c r="MLK274" s="34"/>
      <c r="MLL274" s="34"/>
      <c r="MLM274" s="34"/>
      <c r="MLN274" s="34"/>
      <c r="MLO274" s="34"/>
      <c r="MLP274" s="34"/>
      <c r="MLQ274" s="34"/>
      <c r="MLR274" s="34"/>
      <c r="MLS274" s="34"/>
      <c r="MLT274" s="34"/>
      <c r="MLU274" s="34"/>
      <c r="MLV274" s="34"/>
      <c r="MLW274" s="34"/>
      <c r="MLX274" s="34"/>
      <c r="MLY274" s="34"/>
      <c r="MLZ274" s="34"/>
      <c r="MMA274" s="34"/>
      <c r="MMB274" s="34"/>
      <c r="MMC274" s="34"/>
      <c r="MMD274" s="34"/>
      <c r="MME274" s="34"/>
      <c r="MMF274" s="34"/>
      <c r="MMG274" s="34"/>
      <c r="MMH274" s="34"/>
      <c r="MMI274" s="34"/>
      <c r="MMJ274" s="34"/>
      <c r="MMK274" s="34"/>
      <c r="MML274" s="34"/>
      <c r="MMM274" s="34"/>
      <c r="MMN274" s="34"/>
      <c r="MMO274" s="34"/>
      <c r="MMP274" s="34"/>
      <c r="MMQ274" s="34"/>
      <c r="MMR274" s="34"/>
      <c r="MMS274" s="34"/>
      <c r="MMT274" s="34"/>
      <c r="MMU274" s="34"/>
      <c r="MMV274" s="34"/>
      <c r="MMW274" s="34"/>
      <c r="MMX274" s="34"/>
      <c r="MMY274" s="34"/>
      <c r="MMZ274" s="34"/>
      <c r="MNA274" s="34"/>
      <c r="MNB274" s="34"/>
      <c r="MNC274" s="34"/>
      <c r="MND274" s="34"/>
      <c r="MNE274" s="34"/>
      <c r="MNF274" s="34"/>
      <c r="MNG274" s="34"/>
      <c r="MNH274" s="34"/>
      <c r="MNI274" s="34"/>
      <c r="MNJ274" s="34"/>
      <c r="MNK274" s="34"/>
      <c r="MNL274" s="34"/>
      <c r="MNM274" s="34"/>
      <c r="MNN274" s="34"/>
      <c r="MNO274" s="34"/>
      <c r="MNP274" s="34"/>
      <c r="MNQ274" s="34"/>
      <c r="MNR274" s="34"/>
      <c r="MNS274" s="34"/>
      <c r="MNT274" s="34"/>
      <c r="MNU274" s="34"/>
      <c r="MNV274" s="34"/>
      <c r="MNW274" s="34"/>
      <c r="MNX274" s="34"/>
      <c r="MNY274" s="34"/>
      <c r="MNZ274" s="34"/>
      <c r="MOA274" s="34"/>
      <c r="MOB274" s="34"/>
      <c r="MOC274" s="34"/>
      <c r="MOD274" s="34"/>
      <c r="MOE274" s="34"/>
      <c r="MOF274" s="34"/>
      <c r="MOG274" s="34"/>
      <c r="MOH274" s="34"/>
      <c r="MOI274" s="34"/>
      <c r="MOJ274" s="34"/>
      <c r="MOK274" s="34"/>
      <c r="MOL274" s="34"/>
      <c r="MOM274" s="34"/>
      <c r="MON274" s="34"/>
      <c r="MOO274" s="34"/>
      <c r="MOP274" s="34"/>
      <c r="MOQ274" s="34"/>
      <c r="MOR274" s="34"/>
      <c r="MOS274" s="34"/>
      <c r="MOT274" s="34"/>
      <c r="MOU274" s="34"/>
      <c r="MOV274" s="34"/>
      <c r="MOW274" s="34"/>
      <c r="MOX274" s="34"/>
      <c r="MOY274" s="34"/>
      <c r="MOZ274" s="34"/>
      <c r="MPA274" s="34"/>
      <c r="MPB274" s="34"/>
      <c r="MPC274" s="34"/>
      <c r="MPD274" s="34"/>
      <c r="MPE274" s="34"/>
      <c r="MPF274" s="34"/>
      <c r="MPG274" s="34"/>
      <c r="MPH274" s="34"/>
      <c r="MPI274" s="34"/>
      <c r="MPJ274" s="34"/>
      <c r="MPK274" s="34"/>
      <c r="MPL274" s="34"/>
      <c r="MPM274" s="34"/>
      <c r="MPN274" s="34"/>
      <c r="MPO274" s="34"/>
      <c r="MPP274" s="34"/>
      <c r="MPQ274" s="34"/>
      <c r="MPR274" s="34"/>
      <c r="MPS274" s="34"/>
      <c r="MPT274" s="34"/>
      <c r="MPU274" s="34"/>
      <c r="MPV274" s="34"/>
      <c r="MPW274" s="34"/>
      <c r="MPX274" s="34"/>
      <c r="MPY274" s="34"/>
      <c r="MPZ274" s="34"/>
      <c r="MQA274" s="34"/>
      <c r="MQB274" s="34"/>
      <c r="MQC274" s="34"/>
      <c r="MQD274" s="34"/>
      <c r="MQE274" s="34"/>
      <c r="MQF274" s="34"/>
      <c r="MQG274" s="34"/>
      <c r="MQH274" s="34"/>
      <c r="MQI274" s="34"/>
      <c r="MQJ274" s="34"/>
      <c r="MQK274" s="34"/>
      <c r="MQL274" s="34"/>
      <c r="MQM274" s="34"/>
      <c r="MQN274" s="34"/>
      <c r="MQO274" s="34"/>
      <c r="MQP274" s="34"/>
      <c r="MQQ274" s="34"/>
      <c r="MQR274" s="34"/>
      <c r="MQS274" s="34"/>
      <c r="MQT274" s="34"/>
      <c r="MQU274" s="34"/>
      <c r="MQV274" s="34"/>
      <c r="MQW274" s="34"/>
      <c r="MQX274" s="34"/>
      <c r="MQY274" s="34"/>
      <c r="MQZ274" s="34"/>
      <c r="MRA274" s="34"/>
      <c r="MRB274" s="34"/>
      <c r="MRC274" s="34"/>
      <c r="MRD274" s="34"/>
      <c r="MRE274" s="34"/>
      <c r="MRF274" s="34"/>
      <c r="MRG274" s="34"/>
      <c r="MRH274" s="34"/>
      <c r="MRI274" s="34"/>
      <c r="MRJ274" s="34"/>
      <c r="MRK274" s="34"/>
      <c r="MRL274" s="34"/>
      <c r="MRM274" s="34"/>
      <c r="MRN274" s="34"/>
      <c r="MRO274" s="34"/>
      <c r="MRP274" s="34"/>
      <c r="MRQ274" s="34"/>
      <c r="MRR274" s="34"/>
      <c r="MRS274" s="34"/>
      <c r="MRT274" s="34"/>
      <c r="MRU274" s="34"/>
      <c r="MRV274" s="34"/>
      <c r="MRW274" s="34"/>
      <c r="MRX274" s="34"/>
      <c r="MRY274" s="34"/>
      <c r="MRZ274" s="34"/>
      <c r="MSA274" s="34"/>
      <c r="MSB274" s="34"/>
      <c r="MSC274" s="34"/>
      <c r="MSD274" s="34"/>
      <c r="MSE274" s="34"/>
      <c r="MSF274" s="34"/>
      <c r="MSG274" s="34"/>
      <c r="MSH274" s="34"/>
      <c r="MSI274" s="34"/>
      <c r="MSJ274" s="34"/>
      <c r="MSK274" s="34"/>
      <c r="MSL274" s="34"/>
      <c r="MSM274" s="34"/>
      <c r="MSN274" s="34"/>
      <c r="MSO274" s="34"/>
      <c r="MSP274" s="34"/>
      <c r="MSQ274" s="34"/>
      <c r="MSR274" s="34"/>
      <c r="MSS274" s="34"/>
      <c r="MST274" s="34"/>
      <c r="MSU274" s="34"/>
      <c r="MSV274" s="34"/>
      <c r="MSW274" s="34"/>
      <c r="MSX274" s="34"/>
      <c r="MSY274" s="34"/>
      <c r="MSZ274" s="34"/>
      <c r="MTA274" s="34"/>
      <c r="MTB274" s="34"/>
      <c r="MTC274" s="34"/>
      <c r="MTD274" s="34"/>
      <c r="MTE274" s="34"/>
      <c r="MTF274" s="34"/>
      <c r="MTG274" s="34"/>
      <c r="MTH274" s="34"/>
      <c r="MTI274" s="34"/>
      <c r="MTJ274" s="34"/>
      <c r="MTK274" s="34"/>
      <c r="MTL274" s="34"/>
      <c r="MTM274" s="34"/>
      <c r="MTN274" s="34"/>
      <c r="MTO274" s="34"/>
      <c r="MTP274" s="34"/>
      <c r="MTQ274" s="34"/>
      <c r="MTR274" s="34"/>
      <c r="MTS274" s="34"/>
      <c r="MTT274" s="34"/>
      <c r="MTU274" s="34"/>
      <c r="MTV274" s="34"/>
      <c r="MTW274" s="34"/>
      <c r="MTX274" s="34"/>
      <c r="MTY274" s="34"/>
      <c r="MTZ274" s="34"/>
      <c r="MUA274" s="34"/>
      <c r="MUB274" s="34"/>
      <c r="MUC274" s="34"/>
      <c r="MUD274" s="34"/>
      <c r="MUE274" s="34"/>
      <c r="MUF274" s="34"/>
      <c r="MUG274" s="34"/>
      <c r="MUH274" s="34"/>
      <c r="MUI274" s="34"/>
      <c r="MUJ274" s="34"/>
      <c r="MUK274" s="34"/>
      <c r="MUL274" s="34"/>
      <c r="MUM274" s="34"/>
      <c r="MUN274" s="34"/>
      <c r="MUO274" s="34"/>
      <c r="MUP274" s="34"/>
      <c r="MUQ274" s="34"/>
      <c r="MUR274" s="34"/>
      <c r="MUS274" s="34"/>
      <c r="MUT274" s="34"/>
      <c r="MUU274" s="34"/>
      <c r="MUV274" s="34"/>
      <c r="MUW274" s="34"/>
      <c r="MUX274" s="34"/>
      <c r="MUY274" s="34"/>
      <c r="MUZ274" s="34"/>
      <c r="MVA274" s="34"/>
      <c r="MVB274" s="34"/>
      <c r="MVC274" s="34"/>
      <c r="MVD274" s="34"/>
      <c r="MVE274" s="34"/>
      <c r="MVF274" s="34"/>
      <c r="MVG274" s="34"/>
      <c r="MVH274" s="34"/>
      <c r="MVI274" s="34"/>
      <c r="MVJ274" s="34"/>
      <c r="MVK274" s="34"/>
      <c r="MVL274" s="34"/>
      <c r="MVM274" s="34"/>
      <c r="MVN274" s="34"/>
      <c r="MVO274" s="34"/>
      <c r="MVP274" s="34"/>
      <c r="MVQ274" s="34"/>
      <c r="MVR274" s="34"/>
      <c r="MVS274" s="34"/>
      <c r="MVT274" s="34"/>
      <c r="MVU274" s="34"/>
      <c r="MVV274" s="34"/>
      <c r="MVW274" s="34"/>
      <c r="MVX274" s="34"/>
      <c r="MVY274" s="34"/>
      <c r="MVZ274" s="34"/>
      <c r="MWA274" s="34"/>
      <c r="MWB274" s="34"/>
      <c r="MWC274" s="34"/>
      <c r="MWD274" s="34"/>
      <c r="MWE274" s="34"/>
      <c r="MWF274" s="34"/>
      <c r="MWG274" s="34"/>
      <c r="MWH274" s="34"/>
      <c r="MWI274" s="34"/>
      <c r="MWJ274" s="34"/>
      <c r="MWK274" s="34"/>
      <c r="MWL274" s="34"/>
      <c r="MWM274" s="34"/>
      <c r="MWN274" s="34"/>
      <c r="MWO274" s="34"/>
      <c r="MWP274" s="34"/>
      <c r="MWQ274" s="34"/>
      <c r="MWR274" s="34"/>
      <c r="MWS274" s="34"/>
      <c r="MWT274" s="34"/>
      <c r="MWU274" s="34"/>
      <c r="MWV274" s="34"/>
      <c r="MWW274" s="34"/>
      <c r="MWX274" s="34"/>
      <c r="MWY274" s="34"/>
      <c r="MWZ274" s="34"/>
      <c r="MXA274" s="34"/>
      <c r="MXB274" s="34"/>
      <c r="MXC274" s="34"/>
      <c r="MXD274" s="34"/>
      <c r="MXE274" s="34"/>
      <c r="MXF274" s="34"/>
      <c r="MXG274" s="34"/>
      <c r="MXH274" s="34"/>
      <c r="MXI274" s="34"/>
      <c r="MXJ274" s="34"/>
      <c r="MXK274" s="34"/>
      <c r="MXL274" s="34"/>
      <c r="MXM274" s="34"/>
      <c r="MXN274" s="34"/>
      <c r="MXO274" s="34"/>
      <c r="MXP274" s="34"/>
      <c r="MXQ274" s="34"/>
      <c r="MXR274" s="34"/>
      <c r="MXS274" s="34"/>
      <c r="MXT274" s="34"/>
      <c r="MXU274" s="34"/>
      <c r="MXV274" s="34"/>
      <c r="MXW274" s="34"/>
      <c r="MXX274" s="34"/>
      <c r="MXY274" s="34"/>
      <c r="MXZ274" s="34"/>
      <c r="MYA274" s="34"/>
      <c r="MYB274" s="34"/>
      <c r="MYC274" s="34"/>
      <c r="MYD274" s="34"/>
      <c r="MYE274" s="34"/>
      <c r="MYF274" s="34"/>
      <c r="MYG274" s="34"/>
      <c r="MYH274" s="34"/>
      <c r="MYI274" s="34"/>
      <c r="MYJ274" s="34"/>
      <c r="MYK274" s="34"/>
      <c r="MYL274" s="34"/>
      <c r="MYM274" s="34"/>
      <c r="MYN274" s="34"/>
      <c r="MYO274" s="34"/>
      <c r="MYP274" s="34"/>
      <c r="MYQ274" s="34"/>
      <c r="MYR274" s="34"/>
      <c r="MYS274" s="34"/>
      <c r="MYT274" s="34"/>
      <c r="MYU274" s="34"/>
      <c r="MYV274" s="34"/>
      <c r="MYW274" s="34"/>
      <c r="MYX274" s="34"/>
      <c r="MYY274" s="34"/>
      <c r="MYZ274" s="34"/>
      <c r="MZA274" s="34"/>
      <c r="MZB274" s="34"/>
      <c r="MZC274" s="34"/>
      <c r="MZD274" s="34"/>
      <c r="MZE274" s="34"/>
      <c r="MZF274" s="34"/>
      <c r="MZG274" s="34"/>
      <c r="MZH274" s="34"/>
      <c r="MZI274" s="34"/>
      <c r="MZJ274" s="34"/>
      <c r="MZK274" s="34"/>
      <c r="MZL274" s="34"/>
      <c r="MZM274" s="34"/>
      <c r="MZN274" s="34"/>
      <c r="MZO274" s="34"/>
      <c r="MZP274" s="34"/>
      <c r="MZQ274" s="34"/>
      <c r="MZR274" s="34"/>
      <c r="MZS274" s="34"/>
      <c r="MZT274" s="34"/>
      <c r="MZU274" s="34"/>
      <c r="MZV274" s="34"/>
      <c r="MZW274" s="34"/>
      <c r="MZX274" s="34"/>
      <c r="MZY274" s="34"/>
      <c r="MZZ274" s="34"/>
      <c r="NAA274" s="34"/>
      <c r="NAB274" s="34"/>
      <c r="NAC274" s="34"/>
      <c r="NAD274" s="34"/>
      <c r="NAE274" s="34"/>
      <c r="NAF274" s="34"/>
      <c r="NAG274" s="34"/>
      <c r="NAH274" s="34"/>
      <c r="NAI274" s="34"/>
      <c r="NAJ274" s="34"/>
      <c r="NAK274" s="34"/>
      <c r="NAL274" s="34"/>
      <c r="NAM274" s="34"/>
      <c r="NAN274" s="34"/>
      <c r="NAO274" s="34"/>
      <c r="NAP274" s="34"/>
      <c r="NAQ274" s="34"/>
      <c r="NAR274" s="34"/>
      <c r="NAS274" s="34"/>
      <c r="NAT274" s="34"/>
      <c r="NAU274" s="34"/>
      <c r="NAV274" s="34"/>
      <c r="NAW274" s="34"/>
      <c r="NAX274" s="34"/>
      <c r="NAY274" s="34"/>
      <c r="NAZ274" s="34"/>
      <c r="NBA274" s="34"/>
      <c r="NBB274" s="34"/>
      <c r="NBC274" s="34"/>
      <c r="NBD274" s="34"/>
      <c r="NBE274" s="34"/>
      <c r="NBF274" s="34"/>
      <c r="NBG274" s="34"/>
      <c r="NBH274" s="34"/>
      <c r="NBI274" s="34"/>
      <c r="NBJ274" s="34"/>
      <c r="NBK274" s="34"/>
      <c r="NBL274" s="34"/>
      <c r="NBM274" s="34"/>
      <c r="NBN274" s="34"/>
      <c r="NBO274" s="34"/>
      <c r="NBP274" s="34"/>
      <c r="NBQ274" s="34"/>
      <c r="NBR274" s="34"/>
      <c r="NBS274" s="34"/>
      <c r="NBT274" s="34"/>
      <c r="NBU274" s="34"/>
      <c r="NBV274" s="34"/>
      <c r="NBW274" s="34"/>
      <c r="NBX274" s="34"/>
      <c r="NBY274" s="34"/>
      <c r="NBZ274" s="34"/>
      <c r="NCA274" s="34"/>
      <c r="NCB274" s="34"/>
      <c r="NCC274" s="34"/>
      <c r="NCD274" s="34"/>
      <c r="NCE274" s="34"/>
      <c r="NCF274" s="34"/>
      <c r="NCG274" s="34"/>
      <c r="NCH274" s="34"/>
      <c r="NCI274" s="34"/>
      <c r="NCJ274" s="34"/>
      <c r="NCK274" s="34"/>
      <c r="NCL274" s="34"/>
      <c r="NCM274" s="34"/>
      <c r="NCN274" s="34"/>
      <c r="NCO274" s="34"/>
      <c r="NCP274" s="34"/>
      <c r="NCQ274" s="34"/>
      <c r="NCR274" s="34"/>
      <c r="NCS274" s="34"/>
      <c r="NCT274" s="34"/>
      <c r="NCU274" s="34"/>
      <c r="NCV274" s="34"/>
      <c r="NCW274" s="34"/>
      <c r="NCX274" s="34"/>
      <c r="NCY274" s="34"/>
      <c r="NCZ274" s="34"/>
      <c r="NDA274" s="34"/>
      <c r="NDB274" s="34"/>
      <c r="NDC274" s="34"/>
      <c r="NDD274" s="34"/>
      <c r="NDE274" s="34"/>
      <c r="NDF274" s="34"/>
      <c r="NDG274" s="34"/>
      <c r="NDH274" s="34"/>
      <c r="NDI274" s="34"/>
      <c r="NDJ274" s="34"/>
      <c r="NDK274" s="34"/>
      <c r="NDL274" s="34"/>
      <c r="NDM274" s="34"/>
      <c r="NDN274" s="34"/>
      <c r="NDO274" s="34"/>
      <c r="NDP274" s="34"/>
      <c r="NDQ274" s="34"/>
      <c r="NDR274" s="34"/>
      <c r="NDS274" s="34"/>
      <c r="NDT274" s="34"/>
      <c r="NDU274" s="34"/>
      <c r="NDV274" s="34"/>
      <c r="NDW274" s="34"/>
      <c r="NDX274" s="34"/>
      <c r="NDY274" s="34"/>
      <c r="NDZ274" s="34"/>
      <c r="NEA274" s="34"/>
      <c r="NEB274" s="34"/>
      <c r="NEC274" s="34"/>
      <c r="NED274" s="34"/>
      <c r="NEE274" s="34"/>
      <c r="NEF274" s="34"/>
      <c r="NEG274" s="34"/>
      <c r="NEH274" s="34"/>
      <c r="NEI274" s="34"/>
      <c r="NEJ274" s="34"/>
      <c r="NEK274" s="34"/>
      <c r="NEL274" s="34"/>
      <c r="NEM274" s="34"/>
      <c r="NEN274" s="34"/>
      <c r="NEO274" s="34"/>
      <c r="NEP274" s="34"/>
      <c r="NEQ274" s="34"/>
      <c r="NER274" s="34"/>
      <c r="NES274" s="34"/>
      <c r="NET274" s="34"/>
      <c r="NEU274" s="34"/>
      <c r="NEV274" s="34"/>
      <c r="NEW274" s="34"/>
      <c r="NEX274" s="34"/>
      <c r="NEY274" s="34"/>
      <c r="NEZ274" s="34"/>
      <c r="NFA274" s="34"/>
      <c r="NFB274" s="34"/>
      <c r="NFC274" s="34"/>
      <c r="NFD274" s="34"/>
      <c r="NFE274" s="34"/>
      <c r="NFF274" s="34"/>
      <c r="NFG274" s="34"/>
      <c r="NFH274" s="34"/>
      <c r="NFI274" s="34"/>
      <c r="NFJ274" s="34"/>
      <c r="NFK274" s="34"/>
      <c r="NFL274" s="34"/>
      <c r="NFM274" s="34"/>
      <c r="NFN274" s="34"/>
      <c r="NFO274" s="34"/>
      <c r="NFP274" s="34"/>
      <c r="NFQ274" s="34"/>
      <c r="NFR274" s="34"/>
      <c r="NFS274" s="34"/>
      <c r="NFT274" s="34"/>
      <c r="NFU274" s="34"/>
      <c r="NFV274" s="34"/>
      <c r="NFW274" s="34"/>
      <c r="NFX274" s="34"/>
      <c r="NFY274" s="34"/>
      <c r="NFZ274" s="34"/>
      <c r="NGA274" s="34"/>
      <c r="NGB274" s="34"/>
      <c r="NGC274" s="34"/>
      <c r="NGD274" s="34"/>
      <c r="NGE274" s="34"/>
      <c r="NGF274" s="34"/>
      <c r="NGG274" s="34"/>
      <c r="NGH274" s="34"/>
      <c r="NGI274" s="34"/>
      <c r="NGJ274" s="34"/>
      <c r="NGK274" s="34"/>
      <c r="NGL274" s="34"/>
      <c r="NGM274" s="34"/>
      <c r="NGN274" s="34"/>
      <c r="NGO274" s="34"/>
      <c r="NGP274" s="34"/>
      <c r="NGQ274" s="34"/>
      <c r="NGR274" s="34"/>
      <c r="NGS274" s="34"/>
      <c r="NGT274" s="34"/>
      <c r="NGU274" s="34"/>
      <c r="NGV274" s="34"/>
      <c r="NGW274" s="34"/>
      <c r="NGX274" s="34"/>
      <c r="NGY274" s="34"/>
      <c r="NGZ274" s="34"/>
      <c r="NHA274" s="34"/>
      <c r="NHB274" s="34"/>
      <c r="NHC274" s="34"/>
      <c r="NHD274" s="34"/>
      <c r="NHE274" s="34"/>
      <c r="NHF274" s="34"/>
      <c r="NHG274" s="34"/>
      <c r="NHH274" s="34"/>
      <c r="NHI274" s="34"/>
      <c r="NHJ274" s="34"/>
      <c r="NHK274" s="34"/>
      <c r="NHL274" s="34"/>
      <c r="NHM274" s="34"/>
      <c r="NHN274" s="34"/>
      <c r="NHO274" s="34"/>
      <c r="NHP274" s="34"/>
      <c r="NHQ274" s="34"/>
      <c r="NHR274" s="34"/>
      <c r="NHS274" s="34"/>
      <c r="NHT274" s="34"/>
      <c r="NHU274" s="34"/>
      <c r="NHV274" s="34"/>
      <c r="NHW274" s="34"/>
      <c r="NHX274" s="34"/>
      <c r="NHY274" s="34"/>
      <c r="NHZ274" s="34"/>
      <c r="NIA274" s="34"/>
      <c r="NIB274" s="34"/>
      <c r="NIC274" s="34"/>
      <c r="NID274" s="34"/>
      <c r="NIE274" s="34"/>
      <c r="NIF274" s="34"/>
      <c r="NIG274" s="34"/>
      <c r="NIH274" s="34"/>
      <c r="NII274" s="34"/>
      <c r="NIJ274" s="34"/>
      <c r="NIK274" s="34"/>
      <c r="NIL274" s="34"/>
      <c r="NIM274" s="34"/>
      <c r="NIN274" s="34"/>
      <c r="NIO274" s="34"/>
      <c r="NIP274" s="34"/>
      <c r="NIQ274" s="34"/>
      <c r="NIR274" s="34"/>
      <c r="NIS274" s="34"/>
      <c r="NIT274" s="34"/>
      <c r="NIU274" s="34"/>
      <c r="NIV274" s="34"/>
      <c r="NIW274" s="34"/>
      <c r="NIX274" s="34"/>
      <c r="NIY274" s="34"/>
      <c r="NIZ274" s="34"/>
      <c r="NJA274" s="34"/>
      <c r="NJB274" s="34"/>
      <c r="NJC274" s="34"/>
      <c r="NJD274" s="34"/>
      <c r="NJE274" s="34"/>
      <c r="NJF274" s="34"/>
      <c r="NJG274" s="34"/>
      <c r="NJH274" s="34"/>
      <c r="NJI274" s="34"/>
      <c r="NJJ274" s="34"/>
      <c r="NJK274" s="34"/>
      <c r="NJL274" s="34"/>
      <c r="NJM274" s="34"/>
      <c r="NJN274" s="34"/>
      <c r="NJO274" s="34"/>
      <c r="NJP274" s="34"/>
      <c r="NJQ274" s="34"/>
      <c r="NJR274" s="34"/>
      <c r="NJS274" s="34"/>
      <c r="NJT274" s="34"/>
      <c r="NJU274" s="34"/>
      <c r="NJV274" s="34"/>
      <c r="NJW274" s="34"/>
      <c r="NJX274" s="34"/>
      <c r="NJY274" s="34"/>
      <c r="NJZ274" s="34"/>
      <c r="NKA274" s="34"/>
      <c r="NKB274" s="34"/>
      <c r="NKC274" s="34"/>
      <c r="NKD274" s="34"/>
      <c r="NKE274" s="34"/>
      <c r="NKF274" s="34"/>
      <c r="NKG274" s="34"/>
      <c r="NKH274" s="34"/>
      <c r="NKI274" s="34"/>
      <c r="NKJ274" s="34"/>
      <c r="NKK274" s="34"/>
      <c r="NKL274" s="34"/>
      <c r="NKM274" s="34"/>
      <c r="NKN274" s="34"/>
      <c r="NKO274" s="34"/>
      <c r="NKP274" s="34"/>
      <c r="NKQ274" s="34"/>
      <c r="NKR274" s="34"/>
      <c r="NKS274" s="34"/>
      <c r="NKT274" s="34"/>
      <c r="NKU274" s="34"/>
      <c r="NKV274" s="34"/>
      <c r="NKW274" s="34"/>
      <c r="NKX274" s="34"/>
      <c r="NKY274" s="34"/>
      <c r="NKZ274" s="34"/>
      <c r="NLA274" s="34"/>
      <c r="NLB274" s="34"/>
      <c r="NLC274" s="34"/>
      <c r="NLD274" s="34"/>
      <c r="NLE274" s="34"/>
      <c r="NLF274" s="34"/>
      <c r="NLG274" s="34"/>
      <c r="NLH274" s="34"/>
      <c r="NLI274" s="34"/>
      <c r="NLJ274" s="34"/>
      <c r="NLK274" s="34"/>
      <c r="NLL274" s="34"/>
      <c r="NLM274" s="34"/>
      <c r="NLN274" s="34"/>
      <c r="NLO274" s="34"/>
      <c r="NLP274" s="34"/>
      <c r="NLQ274" s="34"/>
      <c r="NLR274" s="34"/>
      <c r="NLS274" s="34"/>
      <c r="NLT274" s="34"/>
      <c r="NLU274" s="34"/>
      <c r="NLV274" s="34"/>
      <c r="NLW274" s="34"/>
      <c r="NLX274" s="34"/>
      <c r="NLY274" s="34"/>
      <c r="NLZ274" s="34"/>
      <c r="NMA274" s="34"/>
      <c r="NMB274" s="34"/>
      <c r="NMC274" s="34"/>
      <c r="NMD274" s="34"/>
      <c r="NME274" s="34"/>
      <c r="NMF274" s="34"/>
      <c r="NMG274" s="34"/>
      <c r="NMH274" s="34"/>
      <c r="NMI274" s="34"/>
      <c r="NMJ274" s="34"/>
      <c r="NMK274" s="34"/>
      <c r="NML274" s="34"/>
      <c r="NMM274" s="34"/>
      <c r="NMN274" s="34"/>
      <c r="NMO274" s="34"/>
      <c r="NMP274" s="34"/>
      <c r="NMQ274" s="34"/>
      <c r="NMR274" s="34"/>
      <c r="NMS274" s="34"/>
      <c r="NMT274" s="34"/>
      <c r="NMU274" s="34"/>
      <c r="NMV274" s="34"/>
      <c r="NMW274" s="34"/>
      <c r="NMX274" s="34"/>
      <c r="NMY274" s="34"/>
      <c r="NMZ274" s="34"/>
      <c r="NNA274" s="34"/>
      <c r="NNB274" s="34"/>
      <c r="NNC274" s="34"/>
      <c r="NND274" s="34"/>
      <c r="NNE274" s="34"/>
      <c r="NNF274" s="34"/>
      <c r="NNG274" s="34"/>
      <c r="NNH274" s="34"/>
      <c r="NNI274" s="34"/>
      <c r="NNJ274" s="34"/>
      <c r="NNK274" s="34"/>
      <c r="NNL274" s="34"/>
      <c r="NNM274" s="34"/>
      <c r="NNN274" s="34"/>
      <c r="NNO274" s="34"/>
      <c r="NNP274" s="34"/>
      <c r="NNQ274" s="34"/>
      <c r="NNR274" s="34"/>
      <c r="NNS274" s="34"/>
      <c r="NNT274" s="34"/>
      <c r="NNU274" s="34"/>
      <c r="NNV274" s="34"/>
      <c r="NNW274" s="34"/>
      <c r="NNX274" s="34"/>
      <c r="NNY274" s="34"/>
      <c r="NNZ274" s="34"/>
      <c r="NOA274" s="34"/>
      <c r="NOB274" s="34"/>
      <c r="NOC274" s="34"/>
      <c r="NOD274" s="34"/>
      <c r="NOE274" s="34"/>
      <c r="NOF274" s="34"/>
      <c r="NOG274" s="34"/>
      <c r="NOH274" s="34"/>
      <c r="NOI274" s="34"/>
      <c r="NOJ274" s="34"/>
      <c r="NOK274" s="34"/>
      <c r="NOL274" s="34"/>
      <c r="NOM274" s="34"/>
      <c r="NON274" s="34"/>
      <c r="NOO274" s="34"/>
      <c r="NOP274" s="34"/>
      <c r="NOQ274" s="34"/>
      <c r="NOR274" s="34"/>
      <c r="NOS274" s="34"/>
      <c r="NOT274" s="34"/>
      <c r="NOU274" s="34"/>
      <c r="NOV274" s="34"/>
      <c r="NOW274" s="34"/>
      <c r="NOX274" s="34"/>
      <c r="NOY274" s="34"/>
      <c r="NOZ274" s="34"/>
      <c r="NPA274" s="34"/>
      <c r="NPB274" s="34"/>
      <c r="NPC274" s="34"/>
      <c r="NPD274" s="34"/>
      <c r="NPE274" s="34"/>
      <c r="NPF274" s="34"/>
      <c r="NPG274" s="34"/>
      <c r="NPH274" s="34"/>
      <c r="NPI274" s="34"/>
      <c r="NPJ274" s="34"/>
      <c r="NPK274" s="34"/>
      <c r="NPL274" s="34"/>
      <c r="NPM274" s="34"/>
      <c r="NPN274" s="34"/>
      <c r="NPO274" s="34"/>
      <c r="NPP274" s="34"/>
      <c r="NPQ274" s="34"/>
      <c r="NPR274" s="34"/>
      <c r="NPS274" s="34"/>
      <c r="NPT274" s="34"/>
      <c r="NPU274" s="34"/>
      <c r="NPV274" s="34"/>
      <c r="NPW274" s="34"/>
      <c r="NPX274" s="34"/>
      <c r="NPY274" s="34"/>
      <c r="NPZ274" s="34"/>
      <c r="NQA274" s="34"/>
      <c r="NQB274" s="34"/>
      <c r="NQC274" s="34"/>
      <c r="NQD274" s="34"/>
      <c r="NQE274" s="34"/>
      <c r="NQF274" s="34"/>
      <c r="NQG274" s="34"/>
      <c r="NQH274" s="34"/>
      <c r="NQI274" s="34"/>
      <c r="NQJ274" s="34"/>
      <c r="NQK274" s="34"/>
      <c r="NQL274" s="34"/>
      <c r="NQM274" s="34"/>
      <c r="NQN274" s="34"/>
      <c r="NQO274" s="34"/>
      <c r="NQP274" s="34"/>
      <c r="NQQ274" s="34"/>
      <c r="NQR274" s="34"/>
      <c r="NQS274" s="34"/>
      <c r="NQT274" s="34"/>
      <c r="NQU274" s="34"/>
      <c r="NQV274" s="34"/>
      <c r="NQW274" s="34"/>
      <c r="NQX274" s="34"/>
      <c r="NQY274" s="34"/>
      <c r="NQZ274" s="34"/>
      <c r="NRA274" s="34"/>
      <c r="NRB274" s="34"/>
      <c r="NRC274" s="34"/>
      <c r="NRD274" s="34"/>
      <c r="NRE274" s="34"/>
      <c r="NRF274" s="34"/>
      <c r="NRG274" s="34"/>
      <c r="NRH274" s="34"/>
      <c r="NRI274" s="34"/>
      <c r="NRJ274" s="34"/>
      <c r="NRK274" s="34"/>
      <c r="NRL274" s="34"/>
      <c r="NRM274" s="34"/>
      <c r="NRN274" s="34"/>
      <c r="NRO274" s="34"/>
      <c r="NRP274" s="34"/>
      <c r="NRQ274" s="34"/>
      <c r="NRR274" s="34"/>
      <c r="NRS274" s="34"/>
      <c r="NRT274" s="34"/>
      <c r="NRU274" s="34"/>
      <c r="NRV274" s="34"/>
      <c r="NRW274" s="34"/>
      <c r="NRX274" s="34"/>
      <c r="NRY274" s="34"/>
      <c r="NRZ274" s="34"/>
      <c r="NSA274" s="34"/>
      <c r="NSB274" s="34"/>
      <c r="NSC274" s="34"/>
      <c r="NSD274" s="34"/>
      <c r="NSE274" s="34"/>
      <c r="NSF274" s="34"/>
      <c r="NSG274" s="34"/>
      <c r="NSH274" s="34"/>
      <c r="NSI274" s="34"/>
      <c r="NSJ274" s="34"/>
      <c r="NSK274" s="34"/>
      <c r="NSL274" s="34"/>
      <c r="NSM274" s="34"/>
      <c r="NSN274" s="34"/>
      <c r="NSO274" s="34"/>
      <c r="NSP274" s="34"/>
      <c r="NSQ274" s="34"/>
      <c r="NSR274" s="34"/>
      <c r="NSS274" s="34"/>
      <c r="NST274" s="34"/>
      <c r="NSU274" s="34"/>
      <c r="NSV274" s="34"/>
      <c r="NSW274" s="34"/>
      <c r="NSX274" s="34"/>
      <c r="NSY274" s="34"/>
      <c r="NSZ274" s="34"/>
      <c r="NTA274" s="34"/>
      <c r="NTB274" s="34"/>
      <c r="NTC274" s="34"/>
      <c r="NTD274" s="34"/>
      <c r="NTE274" s="34"/>
      <c r="NTF274" s="34"/>
      <c r="NTG274" s="34"/>
      <c r="NTH274" s="34"/>
      <c r="NTI274" s="34"/>
      <c r="NTJ274" s="34"/>
      <c r="NTK274" s="34"/>
      <c r="NTL274" s="34"/>
      <c r="NTM274" s="34"/>
      <c r="NTN274" s="34"/>
      <c r="NTO274" s="34"/>
      <c r="NTP274" s="34"/>
      <c r="NTQ274" s="34"/>
      <c r="NTR274" s="34"/>
      <c r="NTS274" s="34"/>
      <c r="NTT274" s="34"/>
      <c r="NTU274" s="34"/>
      <c r="NTV274" s="34"/>
      <c r="NTW274" s="34"/>
      <c r="NTX274" s="34"/>
      <c r="NTY274" s="34"/>
      <c r="NTZ274" s="34"/>
      <c r="NUA274" s="34"/>
      <c r="NUB274" s="34"/>
      <c r="NUC274" s="34"/>
      <c r="NUD274" s="34"/>
      <c r="NUE274" s="34"/>
      <c r="NUF274" s="34"/>
      <c r="NUG274" s="34"/>
      <c r="NUH274" s="34"/>
      <c r="NUI274" s="34"/>
      <c r="NUJ274" s="34"/>
      <c r="NUK274" s="34"/>
      <c r="NUL274" s="34"/>
      <c r="NUM274" s="34"/>
      <c r="NUN274" s="34"/>
      <c r="NUO274" s="34"/>
      <c r="NUP274" s="34"/>
      <c r="NUQ274" s="34"/>
      <c r="NUR274" s="34"/>
      <c r="NUS274" s="34"/>
      <c r="NUT274" s="34"/>
      <c r="NUU274" s="34"/>
      <c r="NUV274" s="34"/>
      <c r="NUW274" s="34"/>
      <c r="NUX274" s="34"/>
      <c r="NUY274" s="34"/>
      <c r="NUZ274" s="34"/>
      <c r="NVA274" s="34"/>
      <c r="NVB274" s="34"/>
      <c r="NVC274" s="34"/>
      <c r="NVD274" s="34"/>
      <c r="NVE274" s="34"/>
      <c r="NVF274" s="34"/>
      <c r="NVG274" s="34"/>
      <c r="NVH274" s="34"/>
      <c r="NVI274" s="34"/>
      <c r="NVJ274" s="34"/>
      <c r="NVK274" s="34"/>
      <c r="NVL274" s="34"/>
      <c r="NVM274" s="34"/>
      <c r="NVN274" s="34"/>
      <c r="NVO274" s="34"/>
      <c r="NVP274" s="34"/>
      <c r="NVQ274" s="34"/>
      <c r="NVR274" s="34"/>
      <c r="NVS274" s="34"/>
      <c r="NVT274" s="34"/>
      <c r="NVU274" s="34"/>
      <c r="NVV274" s="34"/>
      <c r="NVW274" s="34"/>
      <c r="NVX274" s="34"/>
      <c r="NVY274" s="34"/>
      <c r="NVZ274" s="34"/>
      <c r="NWA274" s="34"/>
      <c r="NWB274" s="34"/>
      <c r="NWC274" s="34"/>
      <c r="NWD274" s="34"/>
      <c r="NWE274" s="34"/>
      <c r="NWF274" s="34"/>
      <c r="NWG274" s="34"/>
      <c r="NWH274" s="34"/>
      <c r="NWI274" s="34"/>
      <c r="NWJ274" s="34"/>
      <c r="NWK274" s="34"/>
      <c r="NWL274" s="34"/>
      <c r="NWM274" s="34"/>
      <c r="NWN274" s="34"/>
      <c r="NWO274" s="34"/>
      <c r="NWP274" s="34"/>
      <c r="NWQ274" s="34"/>
      <c r="NWR274" s="34"/>
      <c r="NWS274" s="34"/>
      <c r="NWT274" s="34"/>
      <c r="NWU274" s="34"/>
      <c r="NWV274" s="34"/>
      <c r="NWW274" s="34"/>
      <c r="NWX274" s="34"/>
      <c r="NWY274" s="34"/>
      <c r="NWZ274" s="34"/>
      <c r="NXA274" s="34"/>
      <c r="NXB274" s="34"/>
      <c r="NXC274" s="34"/>
      <c r="NXD274" s="34"/>
      <c r="NXE274" s="34"/>
      <c r="NXF274" s="34"/>
      <c r="NXG274" s="34"/>
      <c r="NXH274" s="34"/>
      <c r="NXI274" s="34"/>
      <c r="NXJ274" s="34"/>
      <c r="NXK274" s="34"/>
      <c r="NXL274" s="34"/>
      <c r="NXM274" s="34"/>
      <c r="NXN274" s="34"/>
      <c r="NXO274" s="34"/>
      <c r="NXP274" s="34"/>
      <c r="NXQ274" s="34"/>
      <c r="NXR274" s="34"/>
      <c r="NXS274" s="34"/>
      <c r="NXT274" s="34"/>
      <c r="NXU274" s="34"/>
      <c r="NXV274" s="34"/>
      <c r="NXW274" s="34"/>
      <c r="NXX274" s="34"/>
      <c r="NXY274" s="34"/>
      <c r="NXZ274" s="34"/>
      <c r="NYA274" s="34"/>
      <c r="NYB274" s="34"/>
      <c r="NYC274" s="34"/>
      <c r="NYD274" s="34"/>
      <c r="NYE274" s="34"/>
      <c r="NYF274" s="34"/>
      <c r="NYG274" s="34"/>
      <c r="NYH274" s="34"/>
      <c r="NYI274" s="34"/>
      <c r="NYJ274" s="34"/>
      <c r="NYK274" s="34"/>
      <c r="NYL274" s="34"/>
      <c r="NYM274" s="34"/>
      <c r="NYN274" s="34"/>
      <c r="NYO274" s="34"/>
      <c r="NYP274" s="34"/>
      <c r="NYQ274" s="34"/>
      <c r="NYR274" s="34"/>
      <c r="NYS274" s="34"/>
      <c r="NYT274" s="34"/>
      <c r="NYU274" s="34"/>
      <c r="NYV274" s="34"/>
      <c r="NYW274" s="34"/>
      <c r="NYX274" s="34"/>
      <c r="NYY274" s="34"/>
      <c r="NYZ274" s="34"/>
      <c r="NZA274" s="34"/>
      <c r="NZB274" s="34"/>
      <c r="NZC274" s="34"/>
      <c r="NZD274" s="34"/>
      <c r="NZE274" s="34"/>
      <c r="NZF274" s="34"/>
      <c r="NZG274" s="34"/>
      <c r="NZH274" s="34"/>
      <c r="NZI274" s="34"/>
      <c r="NZJ274" s="34"/>
      <c r="NZK274" s="34"/>
      <c r="NZL274" s="34"/>
      <c r="NZM274" s="34"/>
      <c r="NZN274" s="34"/>
      <c r="NZO274" s="34"/>
      <c r="NZP274" s="34"/>
      <c r="NZQ274" s="34"/>
      <c r="NZR274" s="34"/>
      <c r="NZS274" s="34"/>
      <c r="NZT274" s="34"/>
      <c r="NZU274" s="34"/>
      <c r="NZV274" s="34"/>
      <c r="NZW274" s="34"/>
      <c r="NZX274" s="34"/>
      <c r="NZY274" s="34"/>
      <c r="NZZ274" s="34"/>
      <c r="OAA274" s="34"/>
      <c r="OAB274" s="34"/>
      <c r="OAC274" s="34"/>
      <c r="OAD274" s="34"/>
      <c r="OAE274" s="34"/>
      <c r="OAF274" s="34"/>
      <c r="OAG274" s="34"/>
      <c r="OAH274" s="34"/>
      <c r="OAI274" s="34"/>
      <c r="OAJ274" s="34"/>
      <c r="OAK274" s="34"/>
      <c r="OAL274" s="34"/>
      <c r="OAM274" s="34"/>
      <c r="OAN274" s="34"/>
      <c r="OAO274" s="34"/>
      <c r="OAP274" s="34"/>
      <c r="OAQ274" s="34"/>
      <c r="OAR274" s="34"/>
      <c r="OAS274" s="34"/>
      <c r="OAT274" s="34"/>
      <c r="OAU274" s="34"/>
      <c r="OAV274" s="34"/>
      <c r="OAW274" s="34"/>
      <c r="OAX274" s="34"/>
      <c r="OAY274" s="34"/>
      <c r="OAZ274" s="34"/>
      <c r="OBA274" s="34"/>
      <c r="OBB274" s="34"/>
      <c r="OBC274" s="34"/>
      <c r="OBD274" s="34"/>
      <c r="OBE274" s="34"/>
      <c r="OBF274" s="34"/>
      <c r="OBG274" s="34"/>
      <c r="OBH274" s="34"/>
      <c r="OBI274" s="34"/>
      <c r="OBJ274" s="34"/>
      <c r="OBK274" s="34"/>
      <c r="OBL274" s="34"/>
      <c r="OBM274" s="34"/>
      <c r="OBN274" s="34"/>
      <c r="OBO274" s="34"/>
      <c r="OBP274" s="34"/>
      <c r="OBQ274" s="34"/>
      <c r="OBR274" s="34"/>
      <c r="OBS274" s="34"/>
      <c r="OBT274" s="34"/>
      <c r="OBU274" s="34"/>
      <c r="OBV274" s="34"/>
      <c r="OBW274" s="34"/>
      <c r="OBX274" s="34"/>
      <c r="OBY274" s="34"/>
      <c r="OBZ274" s="34"/>
      <c r="OCA274" s="34"/>
      <c r="OCB274" s="34"/>
      <c r="OCC274" s="34"/>
      <c r="OCD274" s="34"/>
      <c r="OCE274" s="34"/>
      <c r="OCF274" s="34"/>
      <c r="OCG274" s="34"/>
      <c r="OCH274" s="34"/>
      <c r="OCI274" s="34"/>
      <c r="OCJ274" s="34"/>
      <c r="OCK274" s="34"/>
      <c r="OCL274" s="34"/>
      <c r="OCM274" s="34"/>
      <c r="OCN274" s="34"/>
      <c r="OCO274" s="34"/>
      <c r="OCP274" s="34"/>
      <c r="OCQ274" s="34"/>
      <c r="OCR274" s="34"/>
      <c r="OCS274" s="34"/>
      <c r="OCT274" s="34"/>
      <c r="OCU274" s="34"/>
      <c r="OCV274" s="34"/>
      <c r="OCW274" s="34"/>
      <c r="OCX274" s="34"/>
      <c r="OCY274" s="34"/>
      <c r="OCZ274" s="34"/>
      <c r="ODA274" s="34"/>
      <c r="ODB274" s="34"/>
      <c r="ODC274" s="34"/>
      <c r="ODD274" s="34"/>
      <c r="ODE274" s="34"/>
      <c r="ODF274" s="34"/>
      <c r="ODG274" s="34"/>
      <c r="ODH274" s="34"/>
      <c r="ODI274" s="34"/>
      <c r="ODJ274" s="34"/>
      <c r="ODK274" s="34"/>
      <c r="ODL274" s="34"/>
      <c r="ODM274" s="34"/>
      <c r="ODN274" s="34"/>
      <c r="ODO274" s="34"/>
      <c r="ODP274" s="34"/>
      <c r="ODQ274" s="34"/>
      <c r="ODR274" s="34"/>
      <c r="ODS274" s="34"/>
      <c r="ODT274" s="34"/>
      <c r="ODU274" s="34"/>
      <c r="ODV274" s="34"/>
      <c r="ODW274" s="34"/>
      <c r="ODX274" s="34"/>
      <c r="ODY274" s="34"/>
      <c r="ODZ274" s="34"/>
      <c r="OEA274" s="34"/>
      <c r="OEB274" s="34"/>
      <c r="OEC274" s="34"/>
      <c r="OED274" s="34"/>
      <c r="OEE274" s="34"/>
      <c r="OEF274" s="34"/>
      <c r="OEG274" s="34"/>
      <c r="OEH274" s="34"/>
      <c r="OEI274" s="34"/>
      <c r="OEJ274" s="34"/>
      <c r="OEK274" s="34"/>
      <c r="OEL274" s="34"/>
      <c r="OEM274" s="34"/>
      <c r="OEN274" s="34"/>
      <c r="OEO274" s="34"/>
      <c r="OEP274" s="34"/>
      <c r="OEQ274" s="34"/>
      <c r="OER274" s="34"/>
      <c r="OES274" s="34"/>
      <c r="OET274" s="34"/>
      <c r="OEU274" s="34"/>
      <c r="OEV274" s="34"/>
      <c r="OEW274" s="34"/>
      <c r="OEX274" s="34"/>
      <c r="OEY274" s="34"/>
      <c r="OEZ274" s="34"/>
      <c r="OFA274" s="34"/>
      <c r="OFB274" s="34"/>
      <c r="OFC274" s="34"/>
      <c r="OFD274" s="34"/>
      <c r="OFE274" s="34"/>
      <c r="OFF274" s="34"/>
      <c r="OFG274" s="34"/>
      <c r="OFH274" s="34"/>
      <c r="OFI274" s="34"/>
      <c r="OFJ274" s="34"/>
      <c r="OFK274" s="34"/>
      <c r="OFL274" s="34"/>
      <c r="OFM274" s="34"/>
      <c r="OFN274" s="34"/>
      <c r="OFO274" s="34"/>
      <c r="OFP274" s="34"/>
      <c r="OFQ274" s="34"/>
      <c r="OFR274" s="34"/>
      <c r="OFS274" s="34"/>
      <c r="OFT274" s="34"/>
      <c r="OFU274" s="34"/>
      <c r="OFV274" s="34"/>
      <c r="OFW274" s="34"/>
      <c r="OFX274" s="34"/>
      <c r="OFY274" s="34"/>
      <c r="OFZ274" s="34"/>
      <c r="OGA274" s="34"/>
      <c r="OGB274" s="34"/>
      <c r="OGC274" s="34"/>
      <c r="OGD274" s="34"/>
      <c r="OGE274" s="34"/>
      <c r="OGF274" s="34"/>
      <c r="OGG274" s="34"/>
      <c r="OGH274" s="34"/>
      <c r="OGI274" s="34"/>
      <c r="OGJ274" s="34"/>
      <c r="OGK274" s="34"/>
      <c r="OGL274" s="34"/>
      <c r="OGM274" s="34"/>
      <c r="OGN274" s="34"/>
      <c r="OGO274" s="34"/>
      <c r="OGP274" s="34"/>
      <c r="OGQ274" s="34"/>
      <c r="OGR274" s="34"/>
      <c r="OGS274" s="34"/>
      <c r="OGT274" s="34"/>
      <c r="OGU274" s="34"/>
      <c r="OGV274" s="34"/>
      <c r="OGW274" s="34"/>
      <c r="OGX274" s="34"/>
      <c r="OGY274" s="34"/>
      <c r="OGZ274" s="34"/>
      <c r="OHA274" s="34"/>
      <c r="OHB274" s="34"/>
      <c r="OHC274" s="34"/>
      <c r="OHD274" s="34"/>
      <c r="OHE274" s="34"/>
      <c r="OHF274" s="34"/>
      <c r="OHG274" s="34"/>
      <c r="OHH274" s="34"/>
      <c r="OHI274" s="34"/>
      <c r="OHJ274" s="34"/>
      <c r="OHK274" s="34"/>
      <c r="OHL274" s="34"/>
      <c r="OHM274" s="34"/>
      <c r="OHN274" s="34"/>
      <c r="OHO274" s="34"/>
      <c r="OHP274" s="34"/>
      <c r="OHQ274" s="34"/>
      <c r="OHR274" s="34"/>
      <c r="OHS274" s="34"/>
      <c r="OHT274" s="34"/>
      <c r="OHU274" s="34"/>
      <c r="OHV274" s="34"/>
      <c r="OHW274" s="34"/>
      <c r="OHX274" s="34"/>
      <c r="OHY274" s="34"/>
      <c r="OHZ274" s="34"/>
      <c r="OIA274" s="34"/>
      <c r="OIB274" s="34"/>
      <c r="OIC274" s="34"/>
      <c r="OID274" s="34"/>
      <c r="OIE274" s="34"/>
      <c r="OIF274" s="34"/>
      <c r="OIG274" s="34"/>
      <c r="OIH274" s="34"/>
      <c r="OII274" s="34"/>
      <c r="OIJ274" s="34"/>
      <c r="OIK274" s="34"/>
      <c r="OIL274" s="34"/>
      <c r="OIM274" s="34"/>
      <c r="OIN274" s="34"/>
      <c r="OIO274" s="34"/>
      <c r="OIP274" s="34"/>
      <c r="OIQ274" s="34"/>
      <c r="OIR274" s="34"/>
      <c r="OIS274" s="34"/>
      <c r="OIT274" s="34"/>
      <c r="OIU274" s="34"/>
      <c r="OIV274" s="34"/>
      <c r="OIW274" s="34"/>
      <c r="OIX274" s="34"/>
      <c r="OIY274" s="34"/>
      <c r="OIZ274" s="34"/>
      <c r="OJA274" s="34"/>
      <c r="OJB274" s="34"/>
      <c r="OJC274" s="34"/>
      <c r="OJD274" s="34"/>
      <c r="OJE274" s="34"/>
      <c r="OJF274" s="34"/>
      <c r="OJG274" s="34"/>
      <c r="OJH274" s="34"/>
      <c r="OJI274" s="34"/>
      <c r="OJJ274" s="34"/>
      <c r="OJK274" s="34"/>
      <c r="OJL274" s="34"/>
      <c r="OJM274" s="34"/>
      <c r="OJN274" s="34"/>
      <c r="OJO274" s="34"/>
      <c r="OJP274" s="34"/>
      <c r="OJQ274" s="34"/>
      <c r="OJR274" s="34"/>
      <c r="OJS274" s="34"/>
      <c r="OJT274" s="34"/>
      <c r="OJU274" s="34"/>
      <c r="OJV274" s="34"/>
      <c r="OJW274" s="34"/>
      <c r="OJX274" s="34"/>
      <c r="OJY274" s="34"/>
      <c r="OJZ274" s="34"/>
      <c r="OKA274" s="34"/>
      <c r="OKB274" s="34"/>
      <c r="OKC274" s="34"/>
      <c r="OKD274" s="34"/>
      <c r="OKE274" s="34"/>
      <c r="OKF274" s="34"/>
      <c r="OKG274" s="34"/>
      <c r="OKH274" s="34"/>
      <c r="OKI274" s="34"/>
      <c r="OKJ274" s="34"/>
      <c r="OKK274" s="34"/>
      <c r="OKL274" s="34"/>
      <c r="OKM274" s="34"/>
      <c r="OKN274" s="34"/>
      <c r="OKO274" s="34"/>
      <c r="OKP274" s="34"/>
      <c r="OKQ274" s="34"/>
      <c r="OKR274" s="34"/>
      <c r="OKS274" s="34"/>
      <c r="OKT274" s="34"/>
      <c r="OKU274" s="34"/>
      <c r="OKV274" s="34"/>
      <c r="OKW274" s="34"/>
      <c r="OKX274" s="34"/>
      <c r="OKY274" s="34"/>
      <c r="OKZ274" s="34"/>
      <c r="OLA274" s="34"/>
      <c r="OLB274" s="34"/>
      <c r="OLC274" s="34"/>
      <c r="OLD274" s="34"/>
      <c r="OLE274" s="34"/>
      <c r="OLF274" s="34"/>
      <c r="OLG274" s="34"/>
      <c r="OLH274" s="34"/>
      <c r="OLI274" s="34"/>
      <c r="OLJ274" s="34"/>
      <c r="OLK274" s="34"/>
      <c r="OLL274" s="34"/>
      <c r="OLM274" s="34"/>
      <c r="OLN274" s="34"/>
      <c r="OLO274" s="34"/>
      <c r="OLP274" s="34"/>
      <c r="OLQ274" s="34"/>
      <c r="OLR274" s="34"/>
      <c r="OLS274" s="34"/>
      <c r="OLT274" s="34"/>
      <c r="OLU274" s="34"/>
      <c r="OLV274" s="34"/>
      <c r="OLW274" s="34"/>
      <c r="OLX274" s="34"/>
      <c r="OLY274" s="34"/>
      <c r="OLZ274" s="34"/>
      <c r="OMA274" s="34"/>
      <c r="OMB274" s="34"/>
      <c r="OMC274" s="34"/>
      <c r="OMD274" s="34"/>
      <c r="OME274" s="34"/>
      <c r="OMF274" s="34"/>
      <c r="OMG274" s="34"/>
      <c r="OMH274" s="34"/>
      <c r="OMI274" s="34"/>
      <c r="OMJ274" s="34"/>
      <c r="OMK274" s="34"/>
      <c r="OML274" s="34"/>
      <c r="OMM274" s="34"/>
      <c r="OMN274" s="34"/>
      <c r="OMO274" s="34"/>
      <c r="OMP274" s="34"/>
      <c r="OMQ274" s="34"/>
      <c r="OMR274" s="34"/>
      <c r="OMS274" s="34"/>
      <c r="OMT274" s="34"/>
      <c r="OMU274" s="34"/>
      <c r="OMV274" s="34"/>
      <c r="OMW274" s="34"/>
      <c r="OMX274" s="34"/>
      <c r="OMY274" s="34"/>
      <c r="OMZ274" s="34"/>
      <c r="ONA274" s="34"/>
      <c r="ONB274" s="34"/>
      <c r="ONC274" s="34"/>
      <c r="OND274" s="34"/>
      <c r="ONE274" s="34"/>
      <c r="ONF274" s="34"/>
      <c r="ONG274" s="34"/>
      <c r="ONH274" s="34"/>
      <c r="ONI274" s="34"/>
      <c r="ONJ274" s="34"/>
      <c r="ONK274" s="34"/>
      <c r="ONL274" s="34"/>
      <c r="ONM274" s="34"/>
      <c r="ONN274" s="34"/>
      <c r="ONO274" s="34"/>
      <c r="ONP274" s="34"/>
      <c r="ONQ274" s="34"/>
      <c r="ONR274" s="34"/>
      <c r="ONS274" s="34"/>
      <c r="ONT274" s="34"/>
      <c r="ONU274" s="34"/>
      <c r="ONV274" s="34"/>
      <c r="ONW274" s="34"/>
      <c r="ONX274" s="34"/>
      <c r="ONY274" s="34"/>
      <c r="ONZ274" s="34"/>
      <c r="OOA274" s="34"/>
      <c r="OOB274" s="34"/>
      <c r="OOC274" s="34"/>
      <c r="OOD274" s="34"/>
      <c r="OOE274" s="34"/>
      <c r="OOF274" s="34"/>
      <c r="OOG274" s="34"/>
      <c r="OOH274" s="34"/>
      <c r="OOI274" s="34"/>
      <c r="OOJ274" s="34"/>
      <c r="OOK274" s="34"/>
      <c r="OOL274" s="34"/>
      <c r="OOM274" s="34"/>
      <c r="OON274" s="34"/>
      <c r="OOO274" s="34"/>
      <c r="OOP274" s="34"/>
      <c r="OOQ274" s="34"/>
      <c r="OOR274" s="34"/>
      <c r="OOS274" s="34"/>
      <c r="OOT274" s="34"/>
      <c r="OOU274" s="34"/>
      <c r="OOV274" s="34"/>
      <c r="OOW274" s="34"/>
      <c r="OOX274" s="34"/>
      <c r="OOY274" s="34"/>
      <c r="OOZ274" s="34"/>
      <c r="OPA274" s="34"/>
      <c r="OPB274" s="34"/>
      <c r="OPC274" s="34"/>
      <c r="OPD274" s="34"/>
      <c r="OPE274" s="34"/>
      <c r="OPF274" s="34"/>
      <c r="OPG274" s="34"/>
      <c r="OPH274" s="34"/>
      <c r="OPI274" s="34"/>
      <c r="OPJ274" s="34"/>
      <c r="OPK274" s="34"/>
      <c r="OPL274" s="34"/>
      <c r="OPM274" s="34"/>
      <c r="OPN274" s="34"/>
      <c r="OPO274" s="34"/>
      <c r="OPP274" s="34"/>
      <c r="OPQ274" s="34"/>
      <c r="OPR274" s="34"/>
      <c r="OPS274" s="34"/>
      <c r="OPT274" s="34"/>
      <c r="OPU274" s="34"/>
      <c r="OPV274" s="34"/>
      <c r="OPW274" s="34"/>
      <c r="OPX274" s="34"/>
      <c r="OPY274" s="34"/>
      <c r="OPZ274" s="34"/>
      <c r="OQA274" s="34"/>
      <c r="OQB274" s="34"/>
      <c r="OQC274" s="34"/>
      <c r="OQD274" s="34"/>
      <c r="OQE274" s="34"/>
      <c r="OQF274" s="34"/>
      <c r="OQG274" s="34"/>
      <c r="OQH274" s="34"/>
      <c r="OQI274" s="34"/>
      <c r="OQJ274" s="34"/>
      <c r="OQK274" s="34"/>
      <c r="OQL274" s="34"/>
      <c r="OQM274" s="34"/>
      <c r="OQN274" s="34"/>
      <c r="OQO274" s="34"/>
      <c r="OQP274" s="34"/>
      <c r="OQQ274" s="34"/>
      <c r="OQR274" s="34"/>
      <c r="OQS274" s="34"/>
      <c r="OQT274" s="34"/>
      <c r="OQU274" s="34"/>
      <c r="OQV274" s="34"/>
      <c r="OQW274" s="34"/>
      <c r="OQX274" s="34"/>
      <c r="OQY274" s="34"/>
      <c r="OQZ274" s="34"/>
      <c r="ORA274" s="34"/>
      <c r="ORB274" s="34"/>
      <c r="ORC274" s="34"/>
      <c r="ORD274" s="34"/>
      <c r="ORE274" s="34"/>
      <c r="ORF274" s="34"/>
      <c r="ORG274" s="34"/>
      <c r="ORH274" s="34"/>
      <c r="ORI274" s="34"/>
      <c r="ORJ274" s="34"/>
      <c r="ORK274" s="34"/>
      <c r="ORL274" s="34"/>
      <c r="ORM274" s="34"/>
      <c r="ORN274" s="34"/>
      <c r="ORO274" s="34"/>
      <c r="ORP274" s="34"/>
      <c r="ORQ274" s="34"/>
      <c r="ORR274" s="34"/>
      <c r="ORS274" s="34"/>
      <c r="ORT274" s="34"/>
      <c r="ORU274" s="34"/>
      <c r="ORV274" s="34"/>
      <c r="ORW274" s="34"/>
      <c r="ORX274" s="34"/>
      <c r="ORY274" s="34"/>
      <c r="ORZ274" s="34"/>
      <c r="OSA274" s="34"/>
      <c r="OSB274" s="34"/>
      <c r="OSC274" s="34"/>
      <c r="OSD274" s="34"/>
      <c r="OSE274" s="34"/>
      <c r="OSF274" s="34"/>
      <c r="OSG274" s="34"/>
      <c r="OSH274" s="34"/>
      <c r="OSI274" s="34"/>
      <c r="OSJ274" s="34"/>
      <c r="OSK274" s="34"/>
      <c r="OSL274" s="34"/>
      <c r="OSM274" s="34"/>
      <c r="OSN274" s="34"/>
      <c r="OSO274" s="34"/>
      <c r="OSP274" s="34"/>
      <c r="OSQ274" s="34"/>
      <c r="OSR274" s="34"/>
      <c r="OSS274" s="34"/>
      <c r="OST274" s="34"/>
      <c r="OSU274" s="34"/>
      <c r="OSV274" s="34"/>
      <c r="OSW274" s="34"/>
      <c r="OSX274" s="34"/>
      <c r="OSY274" s="34"/>
      <c r="OSZ274" s="34"/>
      <c r="OTA274" s="34"/>
      <c r="OTB274" s="34"/>
      <c r="OTC274" s="34"/>
      <c r="OTD274" s="34"/>
      <c r="OTE274" s="34"/>
      <c r="OTF274" s="34"/>
      <c r="OTG274" s="34"/>
      <c r="OTH274" s="34"/>
      <c r="OTI274" s="34"/>
      <c r="OTJ274" s="34"/>
      <c r="OTK274" s="34"/>
      <c r="OTL274" s="34"/>
      <c r="OTM274" s="34"/>
      <c r="OTN274" s="34"/>
      <c r="OTO274" s="34"/>
      <c r="OTP274" s="34"/>
      <c r="OTQ274" s="34"/>
      <c r="OTR274" s="34"/>
      <c r="OTS274" s="34"/>
      <c r="OTT274" s="34"/>
      <c r="OTU274" s="34"/>
      <c r="OTV274" s="34"/>
      <c r="OTW274" s="34"/>
      <c r="OTX274" s="34"/>
      <c r="OTY274" s="34"/>
      <c r="OTZ274" s="34"/>
      <c r="OUA274" s="34"/>
      <c r="OUB274" s="34"/>
      <c r="OUC274" s="34"/>
      <c r="OUD274" s="34"/>
      <c r="OUE274" s="34"/>
      <c r="OUF274" s="34"/>
      <c r="OUG274" s="34"/>
      <c r="OUH274" s="34"/>
      <c r="OUI274" s="34"/>
      <c r="OUJ274" s="34"/>
      <c r="OUK274" s="34"/>
      <c r="OUL274" s="34"/>
      <c r="OUM274" s="34"/>
      <c r="OUN274" s="34"/>
      <c r="OUO274" s="34"/>
      <c r="OUP274" s="34"/>
      <c r="OUQ274" s="34"/>
      <c r="OUR274" s="34"/>
      <c r="OUS274" s="34"/>
      <c r="OUT274" s="34"/>
      <c r="OUU274" s="34"/>
      <c r="OUV274" s="34"/>
      <c r="OUW274" s="34"/>
      <c r="OUX274" s="34"/>
      <c r="OUY274" s="34"/>
      <c r="OUZ274" s="34"/>
      <c r="OVA274" s="34"/>
      <c r="OVB274" s="34"/>
      <c r="OVC274" s="34"/>
      <c r="OVD274" s="34"/>
      <c r="OVE274" s="34"/>
      <c r="OVF274" s="34"/>
      <c r="OVG274" s="34"/>
      <c r="OVH274" s="34"/>
      <c r="OVI274" s="34"/>
      <c r="OVJ274" s="34"/>
      <c r="OVK274" s="34"/>
      <c r="OVL274" s="34"/>
      <c r="OVM274" s="34"/>
      <c r="OVN274" s="34"/>
      <c r="OVO274" s="34"/>
      <c r="OVP274" s="34"/>
      <c r="OVQ274" s="34"/>
      <c r="OVR274" s="34"/>
      <c r="OVS274" s="34"/>
      <c r="OVT274" s="34"/>
      <c r="OVU274" s="34"/>
      <c r="OVV274" s="34"/>
      <c r="OVW274" s="34"/>
      <c r="OVX274" s="34"/>
      <c r="OVY274" s="34"/>
      <c r="OVZ274" s="34"/>
      <c r="OWA274" s="34"/>
      <c r="OWB274" s="34"/>
      <c r="OWC274" s="34"/>
      <c r="OWD274" s="34"/>
      <c r="OWE274" s="34"/>
      <c r="OWF274" s="34"/>
      <c r="OWG274" s="34"/>
      <c r="OWH274" s="34"/>
      <c r="OWI274" s="34"/>
      <c r="OWJ274" s="34"/>
      <c r="OWK274" s="34"/>
      <c r="OWL274" s="34"/>
      <c r="OWM274" s="34"/>
      <c r="OWN274" s="34"/>
      <c r="OWO274" s="34"/>
      <c r="OWP274" s="34"/>
      <c r="OWQ274" s="34"/>
      <c r="OWR274" s="34"/>
      <c r="OWS274" s="34"/>
      <c r="OWT274" s="34"/>
      <c r="OWU274" s="34"/>
      <c r="OWV274" s="34"/>
      <c r="OWW274" s="34"/>
      <c r="OWX274" s="34"/>
      <c r="OWY274" s="34"/>
      <c r="OWZ274" s="34"/>
      <c r="OXA274" s="34"/>
      <c r="OXB274" s="34"/>
      <c r="OXC274" s="34"/>
      <c r="OXD274" s="34"/>
      <c r="OXE274" s="34"/>
      <c r="OXF274" s="34"/>
      <c r="OXG274" s="34"/>
      <c r="OXH274" s="34"/>
      <c r="OXI274" s="34"/>
      <c r="OXJ274" s="34"/>
      <c r="OXK274" s="34"/>
      <c r="OXL274" s="34"/>
      <c r="OXM274" s="34"/>
      <c r="OXN274" s="34"/>
      <c r="OXO274" s="34"/>
      <c r="OXP274" s="34"/>
      <c r="OXQ274" s="34"/>
      <c r="OXR274" s="34"/>
      <c r="OXS274" s="34"/>
      <c r="OXT274" s="34"/>
      <c r="OXU274" s="34"/>
      <c r="OXV274" s="34"/>
      <c r="OXW274" s="34"/>
      <c r="OXX274" s="34"/>
      <c r="OXY274" s="34"/>
      <c r="OXZ274" s="34"/>
      <c r="OYA274" s="34"/>
      <c r="OYB274" s="34"/>
      <c r="OYC274" s="34"/>
      <c r="OYD274" s="34"/>
      <c r="OYE274" s="34"/>
      <c r="OYF274" s="34"/>
      <c r="OYG274" s="34"/>
      <c r="OYH274" s="34"/>
      <c r="OYI274" s="34"/>
      <c r="OYJ274" s="34"/>
      <c r="OYK274" s="34"/>
      <c r="OYL274" s="34"/>
      <c r="OYM274" s="34"/>
      <c r="OYN274" s="34"/>
      <c r="OYO274" s="34"/>
      <c r="OYP274" s="34"/>
      <c r="OYQ274" s="34"/>
      <c r="OYR274" s="34"/>
      <c r="OYS274" s="34"/>
      <c r="OYT274" s="34"/>
      <c r="OYU274" s="34"/>
      <c r="OYV274" s="34"/>
      <c r="OYW274" s="34"/>
      <c r="OYX274" s="34"/>
      <c r="OYY274" s="34"/>
      <c r="OYZ274" s="34"/>
      <c r="OZA274" s="34"/>
      <c r="OZB274" s="34"/>
      <c r="OZC274" s="34"/>
      <c r="OZD274" s="34"/>
      <c r="OZE274" s="34"/>
      <c r="OZF274" s="34"/>
      <c r="OZG274" s="34"/>
      <c r="OZH274" s="34"/>
      <c r="OZI274" s="34"/>
      <c r="OZJ274" s="34"/>
      <c r="OZK274" s="34"/>
      <c r="OZL274" s="34"/>
      <c r="OZM274" s="34"/>
      <c r="OZN274" s="34"/>
      <c r="OZO274" s="34"/>
      <c r="OZP274" s="34"/>
      <c r="OZQ274" s="34"/>
      <c r="OZR274" s="34"/>
      <c r="OZS274" s="34"/>
      <c r="OZT274" s="34"/>
      <c r="OZU274" s="34"/>
      <c r="OZV274" s="34"/>
      <c r="OZW274" s="34"/>
      <c r="OZX274" s="34"/>
      <c r="OZY274" s="34"/>
      <c r="OZZ274" s="34"/>
      <c r="PAA274" s="34"/>
      <c r="PAB274" s="34"/>
      <c r="PAC274" s="34"/>
      <c r="PAD274" s="34"/>
      <c r="PAE274" s="34"/>
      <c r="PAF274" s="34"/>
      <c r="PAG274" s="34"/>
      <c r="PAH274" s="34"/>
      <c r="PAI274" s="34"/>
      <c r="PAJ274" s="34"/>
      <c r="PAK274" s="34"/>
      <c r="PAL274" s="34"/>
      <c r="PAM274" s="34"/>
      <c r="PAN274" s="34"/>
      <c r="PAO274" s="34"/>
      <c r="PAP274" s="34"/>
      <c r="PAQ274" s="34"/>
      <c r="PAR274" s="34"/>
      <c r="PAS274" s="34"/>
      <c r="PAT274" s="34"/>
      <c r="PAU274" s="34"/>
      <c r="PAV274" s="34"/>
      <c r="PAW274" s="34"/>
      <c r="PAX274" s="34"/>
      <c r="PAY274" s="34"/>
      <c r="PAZ274" s="34"/>
      <c r="PBA274" s="34"/>
      <c r="PBB274" s="34"/>
      <c r="PBC274" s="34"/>
      <c r="PBD274" s="34"/>
      <c r="PBE274" s="34"/>
      <c r="PBF274" s="34"/>
      <c r="PBG274" s="34"/>
      <c r="PBH274" s="34"/>
      <c r="PBI274" s="34"/>
      <c r="PBJ274" s="34"/>
      <c r="PBK274" s="34"/>
      <c r="PBL274" s="34"/>
      <c r="PBM274" s="34"/>
      <c r="PBN274" s="34"/>
      <c r="PBO274" s="34"/>
      <c r="PBP274" s="34"/>
      <c r="PBQ274" s="34"/>
      <c r="PBR274" s="34"/>
      <c r="PBS274" s="34"/>
      <c r="PBT274" s="34"/>
      <c r="PBU274" s="34"/>
      <c r="PBV274" s="34"/>
      <c r="PBW274" s="34"/>
      <c r="PBX274" s="34"/>
      <c r="PBY274" s="34"/>
      <c r="PBZ274" s="34"/>
      <c r="PCA274" s="34"/>
      <c r="PCB274" s="34"/>
      <c r="PCC274" s="34"/>
      <c r="PCD274" s="34"/>
      <c r="PCE274" s="34"/>
      <c r="PCF274" s="34"/>
      <c r="PCG274" s="34"/>
      <c r="PCH274" s="34"/>
      <c r="PCI274" s="34"/>
      <c r="PCJ274" s="34"/>
      <c r="PCK274" s="34"/>
      <c r="PCL274" s="34"/>
      <c r="PCM274" s="34"/>
      <c r="PCN274" s="34"/>
      <c r="PCO274" s="34"/>
      <c r="PCP274" s="34"/>
      <c r="PCQ274" s="34"/>
      <c r="PCR274" s="34"/>
      <c r="PCS274" s="34"/>
      <c r="PCT274" s="34"/>
      <c r="PCU274" s="34"/>
      <c r="PCV274" s="34"/>
      <c r="PCW274" s="34"/>
      <c r="PCX274" s="34"/>
      <c r="PCY274" s="34"/>
      <c r="PCZ274" s="34"/>
      <c r="PDA274" s="34"/>
      <c r="PDB274" s="34"/>
      <c r="PDC274" s="34"/>
      <c r="PDD274" s="34"/>
      <c r="PDE274" s="34"/>
      <c r="PDF274" s="34"/>
      <c r="PDG274" s="34"/>
      <c r="PDH274" s="34"/>
      <c r="PDI274" s="34"/>
      <c r="PDJ274" s="34"/>
      <c r="PDK274" s="34"/>
      <c r="PDL274" s="34"/>
      <c r="PDM274" s="34"/>
      <c r="PDN274" s="34"/>
      <c r="PDO274" s="34"/>
      <c r="PDP274" s="34"/>
      <c r="PDQ274" s="34"/>
      <c r="PDR274" s="34"/>
      <c r="PDS274" s="34"/>
      <c r="PDT274" s="34"/>
      <c r="PDU274" s="34"/>
      <c r="PDV274" s="34"/>
      <c r="PDW274" s="34"/>
      <c r="PDX274" s="34"/>
      <c r="PDY274" s="34"/>
      <c r="PDZ274" s="34"/>
      <c r="PEA274" s="34"/>
      <c r="PEB274" s="34"/>
      <c r="PEC274" s="34"/>
      <c r="PED274" s="34"/>
      <c r="PEE274" s="34"/>
      <c r="PEF274" s="34"/>
      <c r="PEG274" s="34"/>
      <c r="PEH274" s="34"/>
      <c r="PEI274" s="34"/>
      <c r="PEJ274" s="34"/>
      <c r="PEK274" s="34"/>
      <c r="PEL274" s="34"/>
      <c r="PEM274" s="34"/>
      <c r="PEN274" s="34"/>
      <c r="PEO274" s="34"/>
      <c r="PEP274" s="34"/>
      <c r="PEQ274" s="34"/>
      <c r="PER274" s="34"/>
      <c r="PES274" s="34"/>
      <c r="PET274" s="34"/>
      <c r="PEU274" s="34"/>
      <c r="PEV274" s="34"/>
      <c r="PEW274" s="34"/>
      <c r="PEX274" s="34"/>
      <c r="PEY274" s="34"/>
      <c r="PEZ274" s="34"/>
      <c r="PFA274" s="34"/>
      <c r="PFB274" s="34"/>
      <c r="PFC274" s="34"/>
      <c r="PFD274" s="34"/>
      <c r="PFE274" s="34"/>
      <c r="PFF274" s="34"/>
      <c r="PFG274" s="34"/>
      <c r="PFH274" s="34"/>
      <c r="PFI274" s="34"/>
      <c r="PFJ274" s="34"/>
      <c r="PFK274" s="34"/>
      <c r="PFL274" s="34"/>
      <c r="PFM274" s="34"/>
      <c r="PFN274" s="34"/>
      <c r="PFO274" s="34"/>
      <c r="PFP274" s="34"/>
      <c r="PFQ274" s="34"/>
      <c r="PFR274" s="34"/>
      <c r="PFS274" s="34"/>
      <c r="PFT274" s="34"/>
      <c r="PFU274" s="34"/>
      <c r="PFV274" s="34"/>
      <c r="PFW274" s="34"/>
      <c r="PFX274" s="34"/>
      <c r="PFY274" s="34"/>
      <c r="PFZ274" s="34"/>
      <c r="PGA274" s="34"/>
      <c r="PGB274" s="34"/>
      <c r="PGC274" s="34"/>
      <c r="PGD274" s="34"/>
      <c r="PGE274" s="34"/>
      <c r="PGF274" s="34"/>
      <c r="PGG274" s="34"/>
      <c r="PGH274" s="34"/>
      <c r="PGI274" s="34"/>
      <c r="PGJ274" s="34"/>
      <c r="PGK274" s="34"/>
      <c r="PGL274" s="34"/>
      <c r="PGM274" s="34"/>
      <c r="PGN274" s="34"/>
      <c r="PGO274" s="34"/>
      <c r="PGP274" s="34"/>
      <c r="PGQ274" s="34"/>
      <c r="PGR274" s="34"/>
      <c r="PGS274" s="34"/>
      <c r="PGT274" s="34"/>
      <c r="PGU274" s="34"/>
      <c r="PGV274" s="34"/>
      <c r="PGW274" s="34"/>
      <c r="PGX274" s="34"/>
      <c r="PGY274" s="34"/>
      <c r="PGZ274" s="34"/>
      <c r="PHA274" s="34"/>
      <c r="PHB274" s="34"/>
      <c r="PHC274" s="34"/>
      <c r="PHD274" s="34"/>
      <c r="PHE274" s="34"/>
      <c r="PHF274" s="34"/>
      <c r="PHG274" s="34"/>
      <c r="PHH274" s="34"/>
      <c r="PHI274" s="34"/>
      <c r="PHJ274" s="34"/>
      <c r="PHK274" s="34"/>
      <c r="PHL274" s="34"/>
      <c r="PHM274" s="34"/>
      <c r="PHN274" s="34"/>
      <c r="PHO274" s="34"/>
      <c r="PHP274" s="34"/>
      <c r="PHQ274" s="34"/>
      <c r="PHR274" s="34"/>
      <c r="PHS274" s="34"/>
      <c r="PHT274" s="34"/>
      <c r="PHU274" s="34"/>
      <c r="PHV274" s="34"/>
      <c r="PHW274" s="34"/>
      <c r="PHX274" s="34"/>
      <c r="PHY274" s="34"/>
      <c r="PHZ274" s="34"/>
      <c r="PIA274" s="34"/>
      <c r="PIB274" s="34"/>
      <c r="PIC274" s="34"/>
      <c r="PID274" s="34"/>
      <c r="PIE274" s="34"/>
      <c r="PIF274" s="34"/>
      <c r="PIG274" s="34"/>
      <c r="PIH274" s="34"/>
      <c r="PII274" s="34"/>
      <c r="PIJ274" s="34"/>
      <c r="PIK274" s="34"/>
      <c r="PIL274" s="34"/>
      <c r="PIM274" s="34"/>
      <c r="PIN274" s="34"/>
      <c r="PIO274" s="34"/>
      <c r="PIP274" s="34"/>
      <c r="PIQ274" s="34"/>
      <c r="PIR274" s="34"/>
      <c r="PIS274" s="34"/>
      <c r="PIT274" s="34"/>
      <c r="PIU274" s="34"/>
      <c r="PIV274" s="34"/>
      <c r="PIW274" s="34"/>
      <c r="PIX274" s="34"/>
      <c r="PIY274" s="34"/>
      <c r="PIZ274" s="34"/>
      <c r="PJA274" s="34"/>
      <c r="PJB274" s="34"/>
      <c r="PJC274" s="34"/>
      <c r="PJD274" s="34"/>
      <c r="PJE274" s="34"/>
      <c r="PJF274" s="34"/>
      <c r="PJG274" s="34"/>
      <c r="PJH274" s="34"/>
      <c r="PJI274" s="34"/>
      <c r="PJJ274" s="34"/>
      <c r="PJK274" s="34"/>
      <c r="PJL274" s="34"/>
      <c r="PJM274" s="34"/>
      <c r="PJN274" s="34"/>
      <c r="PJO274" s="34"/>
      <c r="PJP274" s="34"/>
      <c r="PJQ274" s="34"/>
      <c r="PJR274" s="34"/>
      <c r="PJS274" s="34"/>
      <c r="PJT274" s="34"/>
      <c r="PJU274" s="34"/>
      <c r="PJV274" s="34"/>
      <c r="PJW274" s="34"/>
      <c r="PJX274" s="34"/>
      <c r="PJY274" s="34"/>
      <c r="PJZ274" s="34"/>
      <c r="PKA274" s="34"/>
      <c r="PKB274" s="34"/>
      <c r="PKC274" s="34"/>
      <c r="PKD274" s="34"/>
      <c r="PKE274" s="34"/>
      <c r="PKF274" s="34"/>
      <c r="PKG274" s="34"/>
      <c r="PKH274" s="34"/>
      <c r="PKI274" s="34"/>
      <c r="PKJ274" s="34"/>
      <c r="PKK274" s="34"/>
      <c r="PKL274" s="34"/>
      <c r="PKM274" s="34"/>
      <c r="PKN274" s="34"/>
      <c r="PKO274" s="34"/>
      <c r="PKP274" s="34"/>
      <c r="PKQ274" s="34"/>
      <c r="PKR274" s="34"/>
      <c r="PKS274" s="34"/>
      <c r="PKT274" s="34"/>
      <c r="PKU274" s="34"/>
      <c r="PKV274" s="34"/>
      <c r="PKW274" s="34"/>
      <c r="PKX274" s="34"/>
      <c r="PKY274" s="34"/>
      <c r="PKZ274" s="34"/>
      <c r="PLA274" s="34"/>
      <c r="PLB274" s="34"/>
      <c r="PLC274" s="34"/>
      <c r="PLD274" s="34"/>
      <c r="PLE274" s="34"/>
      <c r="PLF274" s="34"/>
      <c r="PLG274" s="34"/>
      <c r="PLH274" s="34"/>
      <c r="PLI274" s="34"/>
      <c r="PLJ274" s="34"/>
      <c r="PLK274" s="34"/>
      <c r="PLL274" s="34"/>
      <c r="PLM274" s="34"/>
      <c r="PLN274" s="34"/>
      <c r="PLO274" s="34"/>
      <c r="PLP274" s="34"/>
      <c r="PLQ274" s="34"/>
      <c r="PLR274" s="34"/>
      <c r="PLS274" s="34"/>
      <c r="PLT274" s="34"/>
      <c r="PLU274" s="34"/>
      <c r="PLV274" s="34"/>
      <c r="PLW274" s="34"/>
      <c r="PLX274" s="34"/>
      <c r="PLY274" s="34"/>
      <c r="PLZ274" s="34"/>
      <c r="PMA274" s="34"/>
      <c r="PMB274" s="34"/>
      <c r="PMC274" s="34"/>
      <c r="PMD274" s="34"/>
      <c r="PME274" s="34"/>
      <c r="PMF274" s="34"/>
      <c r="PMG274" s="34"/>
      <c r="PMH274" s="34"/>
      <c r="PMI274" s="34"/>
      <c r="PMJ274" s="34"/>
      <c r="PMK274" s="34"/>
      <c r="PML274" s="34"/>
      <c r="PMM274" s="34"/>
      <c r="PMN274" s="34"/>
      <c r="PMO274" s="34"/>
      <c r="PMP274" s="34"/>
      <c r="PMQ274" s="34"/>
      <c r="PMR274" s="34"/>
      <c r="PMS274" s="34"/>
      <c r="PMT274" s="34"/>
      <c r="PMU274" s="34"/>
      <c r="PMV274" s="34"/>
      <c r="PMW274" s="34"/>
      <c r="PMX274" s="34"/>
      <c r="PMY274" s="34"/>
      <c r="PMZ274" s="34"/>
      <c r="PNA274" s="34"/>
      <c r="PNB274" s="34"/>
      <c r="PNC274" s="34"/>
      <c r="PND274" s="34"/>
      <c r="PNE274" s="34"/>
      <c r="PNF274" s="34"/>
      <c r="PNG274" s="34"/>
      <c r="PNH274" s="34"/>
      <c r="PNI274" s="34"/>
      <c r="PNJ274" s="34"/>
      <c r="PNK274" s="34"/>
      <c r="PNL274" s="34"/>
      <c r="PNM274" s="34"/>
      <c r="PNN274" s="34"/>
      <c r="PNO274" s="34"/>
      <c r="PNP274" s="34"/>
      <c r="PNQ274" s="34"/>
      <c r="PNR274" s="34"/>
      <c r="PNS274" s="34"/>
      <c r="PNT274" s="34"/>
      <c r="PNU274" s="34"/>
      <c r="PNV274" s="34"/>
      <c r="PNW274" s="34"/>
      <c r="PNX274" s="34"/>
      <c r="PNY274" s="34"/>
      <c r="PNZ274" s="34"/>
      <c r="POA274" s="34"/>
      <c r="POB274" s="34"/>
      <c r="POC274" s="34"/>
      <c r="POD274" s="34"/>
      <c r="POE274" s="34"/>
      <c r="POF274" s="34"/>
      <c r="POG274" s="34"/>
      <c r="POH274" s="34"/>
      <c r="POI274" s="34"/>
      <c r="POJ274" s="34"/>
      <c r="POK274" s="34"/>
      <c r="POL274" s="34"/>
      <c r="POM274" s="34"/>
      <c r="PON274" s="34"/>
      <c r="POO274" s="34"/>
      <c r="POP274" s="34"/>
      <c r="POQ274" s="34"/>
      <c r="POR274" s="34"/>
      <c r="POS274" s="34"/>
      <c r="POT274" s="34"/>
      <c r="POU274" s="34"/>
      <c r="POV274" s="34"/>
      <c r="POW274" s="34"/>
      <c r="POX274" s="34"/>
      <c r="POY274" s="34"/>
      <c r="POZ274" s="34"/>
      <c r="PPA274" s="34"/>
      <c r="PPB274" s="34"/>
      <c r="PPC274" s="34"/>
      <c r="PPD274" s="34"/>
      <c r="PPE274" s="34"/>
      <c r="PPF274" s="34"/>
      <c r="PPG274" s="34"/>
      <c r="PPH274" s="34"/>
      <c r="PPI274" s="34"/>
      <c r="PPJ274" s="34"/>
      <c r="PPK274" s="34"/>
      <c r="PPL274" s="34"/>
      <c r="PPM274" s="34"/>
      <c r="PPN274" s="34"/>
      <c r="PPO274" s="34"/>
      <c r="PPP274" s="34"/>
      <c r="PPQ274" s="34"/>
      <c r="PPR274" s="34"/>
      <c r="PPS274" s="34"/>
      <c r="PPT274" s="34"/>
      <c r="PPU274" s="34"/>
      <c r="PPV274" s="34"/>
      <c r="PPW274" s="34"/>
      <c r="PPX274" s="34"/>
      <c r="PPY274" s="34"/>
      <c r="PPZ274" s="34"/>
      <c r="PQA274" s="34"/>
      <c r="PQB274" s="34"/>
      <c r="PQC274" s="34"/>
      <c r="PQD274" s="34"/>
      <c r="PQE274" s="34"/>
      <c r="PQF274" s="34"/>
      <c r="PQG274" s="34"/>
      <c r="PQH274" s="34"/>
      <c r="PQI274" s="34"/>
      <c r="PQJ274" s="34"/>
      <c r="PQK274" s="34"/>
      <c r="PQL274" s="34"/>
      <c r="PQM274" s="34"/>
      <c r="PQN274" s="34"/>
      <c r="PQO274" s="34"/>
      <c r="PQP274" s="34"/>
      <c r="PQQ274" s="34"/>
      <c r="PQR274" s="34"/>
      <c r="PQS274" s="34"/>
      <c r="PQT274" s="34"/>
      <c r="PQU274" s="34"/>
      <c r="PQV274" s="34"/>
      <c r="PQW274" s="34"/>
      <c r="PQX274" s="34"/>
      <c r="PQY274" s="34"/>
      <c r="PQZ274" s="34"/>
      <c r="PRA274" s="34"/>
      <c r="PRB274" s="34"/>
      <c r="PRC274" s="34"/>
      <c r="PRD274" s="34"/>
      <c r="PRE274" s="34"/>
      <c r="PRF274" s="34"/>
      <c r="PRG274" s="34"/>
      <c r="PRH274" s="34"/>
      <c r="PRI274" s="34"/>
      <c r="PRJ274" s="34"/>
      <c r="PRK274" s="34"/>
      <c r="PRL274" s="34"/>
      <c r="PRM274" s="34"/>
      <c r="PRN274" s="34"/>
      <c r="PRO274" s="34"/>
      <c r="PRP274" s="34"/>
      <c r="PRQ274" s="34"/>
      <c r="PRR274" s="34"/>
      <c r="PRS274" s="34"/>
      <c r="PRT274" s="34"/>
      <c r="PRU274" s="34"/>
      <c r="PRV274" s="34"/>
      <c r="PRW274" s="34"/>
      <c r="PRX274" s="34"/>
      <c r="PRY274" s="34"/>
      <c r="PRZ274" s="34"/>
      <c r="PSA274" s="34"/>
      <c r="PSB274" s="34"/>
      <c r="PSC274" s="34"/>
      <c r="PSD274" s="34"/>
      <c r="PSE274" s="34"/>
      <c r="PSF274" s="34"/>
      <c r="PSG274" s="34"/>
      <c r="PSH274" s="34"/>
      <c r="PSI274" s="34"/>
      <c r="PSJ274" s="34"/>
      <c r="PSK274" s="34"/>
      <c r="PSL274" s="34"/>
      <c r="PSM274" s="34"/>
      <c r="PSN274" s="34"/>
      <c r="PSO274" s="34"/>
      <c r="PSP274" s="34"/>
      <c r="PSQ274" s="34"/>
      <c r="PSR274" s="34"/>
      <c r="PSS274" s="34"/>
      <c r="PST274" s="34"/>
      <c r="PSU274" s="34"/>
      <c r="PSV274" s="34"/>
      <c r="PSW274" s="34"/>
      <c r="PSX274" s="34"/>
      <c r="PSY274" s="34"/>
      <c r="PSZ274" s="34"/>
      <c r="PTA274" s="34"/>
      <c r="PTB274" s="34"/>
      <c r="PTC274" s="34"/>
      <c r="PTD274" s="34"/>
      <c r="PTE274" s="34"/>
      <c r="PTF274" s="34"/>
      <c r="PTG274" s="34"/>
      <c r="PTH274" s="34"/>
      <c r="PTI274" s="34"/>
      <c r="PTJ274" s="34"/>
      <c r="PTK274" s="34"/>
      <c r="PTL274" s="34"/>
      <c r="PTM274" s="34"/>
      <c r="PTN274" s="34"/>
      <c r="PTO274" s="34"/>
      <c r="PTP274" s="34"/>
      <c r="PTQ274" s="34"/>
      <c r="PTR274" s="34"/>
      <c r="PTS274" s="34"/>
      <c r="PTT274" s="34"/>
      <c r="PTU274" s="34"/>
      <c r="PTV274" s="34"/>
      <c r="PTW274" s="34"/>
      <c r="PTX274" s="34"/>
      <c r="PTY274" s="34"/>
      <c r="PTZ274" s="34"/>
      <c r="PUA274" s="34"/>
      <c r="PUB274" s="34"/>
      <c r="PUC274" s="34"/>
      <c r="PUD274" s="34"/>
      <c r="PUE274" s="34"/>
      <c r="PUF274" s="34"/>
      <c r="PUG274" s="34"/>
      <c r="PUH274" s="34"/>
      <c r="PUI274" s="34"/>
      <c r="PUJ274" s="34"/>
      <c r="PUK274" s="34"/>
      <c r="PUL274" s="34"/>
      <c r="PUM274" s="34"/>
      <c r="PUN274" s="34"/>
      <c r="PUO274" s="34"/>
      <c r="PUP274" s="34"/>
      <c r="PUQ274" s="34"/>
      <c r="PUR274" s="34"/>
      <c r="PUS274" s="34"/>
      <c r="PUT274" s="34"/>
      <c r="PUU274" s="34"/>
      <c r="PUV274" s="34"/>
      <c r="PUW274" s="34"/>
      <c r="PUX274" s="34"/>
      <c r="PUY274" s="34"/>
      <c r="PUZ274" s="34"/>
      <c r="PVA274" s="34"/>
      <c r="PVB274" s="34"/>
      <c r="PVC274" s="34"/>
      <c r="PVD274" s="34"/>
      <c r="PVE274" s="34"/>
      <c r="PVF274" s="34"/>
      <c r="PVG274" s="34"/>
      <c r="PVH274" s="34"/>
      <c r="PVI274" s="34"/>
      <c r="PVJ274" s="34"/>
      <c r="PVK274" s="34"/>
      <c r="PVL274" s="34"/>
      <c r="PVM274" s="34"/>
      <c r="PVN274" s="34"/>
      <c r="PVO274" s="34"/>
      <c r="PVP274" s="34"/>
      <c r="PVQ274" s="34"/>
      <c r="PVR274" s="34"/>
      <c r="PVS274" s="34"/>
      <c r="PVT274" s="34"/>
      <c r="PVU274" s="34"/>
      <c r="PVV274" s="34"/>
      <c r="PVW274" s="34"/>
      <c r="PVX274" s="34"/>
      <c r="PVY274" s="34"/>
      <c r="PVZ274" s="34"/>
      <c r="PWA274" s="34"/>
      <c r="PWB274" s="34"/>
      <c r="PWC274" s="34"/>
      <c r="PWD274" s="34"/>
      <c r="PWE274" s="34"/>
      <c r="PWF274" s="34"/>
      <c r="PWG274" s="34"/>
      <c r="PWH274" s="34"/>
      <c r="PWI274" s="34"/>
      <c r="PWJ274" s="34"/>
      <c r="PWK274" s="34"/>
      <c r="PWL274" s="34"/>
      <c r="PWM274" s="34"/>
      <c r="PWN274" s="34"/>
      <c r="PWO274" s="34"/>
      <c r="PWP274" s="34"/>
      <c r="PWQ274" s="34"/>
      <c r="PWR274" s="34"/>
      <c r="PWS274" s="34"/>
      <c r="PWT274" s="34"/>
      <c r="PWU274" s="34"/>
      <c r="PWV274" s="34"/>
      <c r="PWW274" s="34"/>
      <c r="PWX274" s="34"/>
      <c r="PWY274" s="34"/>
      <c r="PWZ274" s="34"/>
      <c r="PXA274" s="34"/>
      <c r="PXB274" s="34"/>
      <c r="PXC274" s="34"/>
      <c r="PXD274" s="34"/>
      <c r="PXE274" s="34"/>
      <c r="PXF274" s="34"/>
      <c r="PXG274" s="34"/>
      <c r="PXH274" s="34"/>
      <c r="PXI274" s="34"/>
      <c r="PXJ274" s="34"/>
      <c r="PXK274" s="34"/>
      <c r="PXL274" s="34"/>
      <c r="PXM274" s="34"/>
      <c r="PXN274" s="34"/>
      <c r="PXO274" s="34"/>
      <c r="PXP274" s="34"/>
      <c r="PXQ274" s="34"/>
      <c r="PXR274" s="34"/>
      <c r="PXS274" s="34"/>
      <c r="PXT274" s="34"/>
      <c r="PXU274" s="34"/>
      <c r="PXV274" s="34"/>
      <c r="PXW274" s="34"/>
      <c r="PXX274" s="34"/>
      <c r="PXY274" s="34"/>
      <c r="PXZ274" s="34"/>
      <c r="PYA274" s="34"/>
      <c r="PYB274" s="34"/>
      <c r="PYC274" s="34"/>
      <c r="PYD274" s="34"/>
      <c r="PYE274" s="34"/>
      <c r="PYF274" s="34"/>
      <c r="PYG274" s="34"/>
      <c r="PYH274" s="34"/>
      <c r="PYI274" s="34"/>
      <c r="PYJ274" s="34"/>
      <c r="PYK274" s="34"/>
      <c r="PYL274" s="34"/>
      <c r="PYM274" s="34"/>
      <c r="PYN274" s="34"/>
      <c r="PYO274" s="34"/>
      <c r="PYP274" s="34"/>
      <c r="PYQ274" s="34"/>
      <c r="PYR274" s="34"/>
      <c r="PYS274" s="34"/>
      <c r="PYT274" s="34"/>
      <c r="PYU274" s="34"/>
      <c r="PYV274" s="34"/>
      <c r="PYW274" s="34"/>
      <c r="PYX274" s="34"/>
      <c r="PYY274" s="34"/>
      <c r="PYZ274" s="34"/>
      <c r="PZA274" s="34"/>
      <c r="PZB274" s="34"/>
      <c r="PZC274" s="34"/>
      <c r="PZD274" s="34"/>
      <c r="PZE274" s="34"/>
      <c r="PZF274" s="34"/>
      <c r="PZG274" s="34"/>
      <c r="PZH274" s="34"/>
      <c r="PZI274" s="34"/>
      <c r="PZJ274" s="34"/>
      <c r="PZK274" s="34"/>
      <c r="PZL274" s="34"/>
      <c r="PZM274" s="34"/>
      <c r="PZN274" s="34"/>
      <c r="PZO274" s="34"/>
      <c r="PZP274" s="34"/>
      <c r="PZQ274" s="34"/>
      <c r="PZR274" s="34"/>
      <c r="PZS274" s="34"/>
      <c r="PZT274" s="34"/>
      <c r="PZU274" s="34"/>
      <c r="PZV274" s="34"/>
      <c r="PZW274" s="34"/>
      <c r="PZX274" s="34"/>
      <c r="PZY274" s="34"/>
      <c r="PZZ274" s="34"/>
      <c r="QAA274" s="34"/>
      <c r="QAB274" s="34"/>
      <c r="QAC274" s="34"/>
      <c r="QAD274" s="34"/>
      <c r="QAE274" s="34"/>
      <c r="QAF274" s="34"/>
      <c r="QAG274" s="34"/>
      <c r="QAH274" s="34"/>
      <c r="QAI274" s="34"/>
      <c r="QAJ274" s="34"/>
      <c r="QAK274" s="34"/>
      <c r="QAL274" s="34"/>
      <c r="QAM274" s="34"/>
      <c r="QAN274" s="34"/>
      <c r="QAO274" s="34"/>
      <c r="QAP274" s="34"/>
      <c r="QAQ274" s="34"/>
      <c r="QAR274" s="34"/>
      <c r="QAS274" s="34"/>
      <c r="QAT274" s="34"/>
      <c r="QAU274" s="34"/>
      <c r="QAV274" s="34"/>
      <c r="QAW274" s="34"/>
      <c r="QAX274" s="34"/>
      <c r="QAY274" s="34"/>
      <c r="QAZ274" s="34"/>
      <c r="QBA274" s="34"/>
      <c r="QBB274" s="34"/>
      <c r="QBC274" s="34"/>
      <c r="QBD274" s="34"/>
      <c r="QBE274" s="34"/>
      <c r="QBF274" s="34"/>
      <c r="QBG274" s="34"/>
      <c r="QBH274" s="34"/>
      <c r="QBI274" s="34"/>
      <c r="QBJ274" s="34"/>
      <c r="QBK274" s="34"/>
      <c r="QBL274" s="34"/>
      <c r="QBM274" s="34"/>
      <c r="QBN274" s="34"/>
      <c r="QBO274" s="34"/>
      <c r="QBP274" s="34"/>
      <c r="QBQ274" s="34"/>
      <c r="QBR274" s="34"/>
      <c r="QBS274" s="34"/>
      <c r="QBT274" s="34"/>
      <c r="QBU274" s="34"/>
      <c r="QBV274" s="34"/>
      <c r="QBW274" s="34"/>
      <c r="QBX274" s="34"/>
      <c r="QBY274" s="34"/>
      <c r="QBZ274" s="34"/>
      <c r="QCA274" s="34"/>
      <c r="QCB274" s="34"/>
      <c r="QCC274" s="34"/>
      <c r="QCD274" s="34"/>
      <c r="QCE274" s="34"/>
      <c r="QCF274" s="34"/>
      <c r="QCG274" s="34"/>
      <c r="QCH274" s="34"/>
      <c r="QCI274" s="34"/>
      <c r="QCJ274" s="34"/>
      <c r="QCK274" s="34"/>
      <c r="QCL274" s="34"/>
      <c r="QCM274" s="34"/>
      <c r="QCN274" s="34"/>
      <c r="QCO274" s="34"/>
      <c r="QCP274" s="34"/>
      <c r="QCQ274" s="34"/>
      <c r="QCR274" s="34"/>
      <c r="QCS274" s="34"/>
      <c r="QCT274" s="34"/>
      <c r="QCU274" s="34"/>
      <c r="QCV274" s="34"/>
      <c r="QCW274" s="34"/>
      <c r="QCX274" s="34"/>
      <c r="QCY274" s="34"/>
      <c r="QCZ274" s="34"/>
      <c r="QDA274" s="34"/>
      <c r="QDB274" s="34"/>
      <c r="QDC274" s="34"/>
      <c r="QDD274" s="34"/>
      <c r="QDE274" s="34"/>
      <c r="QDF274" s="34"/>
      <c r="QDG274" s="34"/>
      <c r="QDH274" s="34"/>
      <c r="QDI274" s="34"/>
      <c r="QDJ274" s="34"/>
      <c r="QDK274" s="34"/>
      <c r="QDL274" s="34"/>
      <c r="QDM274" s="34"/>
      <c r="QDN274" s="34"/>
      <c r="QDO274" s="34"/>
      <c r="QDP274" s="34"/>
      <c r="QDQ274" s="34"/>
      <c r="QDR274" s="34"/>
      <c r="QDS274" s="34"/>
      <c r="QDT274" s="34"/>
      <c r="QDU274" s="34"/>
      <c r="QDV274" s="34"/>
      <c r="QDW274" s="34"/>
      <c r="QDX274" s="34"/>
      <c r="QDY274" s="34"/>
      <c r="QDZ274" s="34"/>
      <c r="QEA274" s="34"/>
      <c r="QEB274" s="34"/>
      <c r="QEC274" s="34"/>
      <c r="QED274" s="34"/>
      <c r="QEE274" s="34"/>
      <c r="QEF274" s="34"/>
      <c r="QEG274" s="34"/>
      <c r="QEH274" s="34"/>
      <c r="QEI274" s="34"/>
      <c r="QEJ274" s="34"/>
      <c r="QEK274" s="34"/>
      <c r="QEL274" s="34"/>
      <c r="QEM274" s="34"/>
      <c r="QEN274" s="34"/>
      <c r="QEO274" s="34"/>
      <c r="QEP274" s="34"/>
      <c r="QEQ274" s="34"/>
      <c r="QER274" s="34"/>
      <c r="QES274" s="34"/>
      <c r="QET274" s="34"/>
      <c r="QEU274" s="34"/>
      <c r="QEV274" s="34"/>
      <c r="QEW274" s="34"/>
      <c r="QEX274" s="34"/>
      <c r="QEY274" s="34"/>
      <c r="QEZ274" s="34"/>
      <c r="QFA274" s="34"/>
      <c r="QFB274" s="34"/>
      <c r="QFC274" s="34"/>
      <c r="QFD274" s="34"/>
      <c r="QFE274" s="34"/>
      <c r="QFF274" s="34"/>
      <c r="QFG274" s="34"/>
      <c r="QFH274" s="34"/>
      <c r="QFI274" s="34"/>
      <c r="QFJ274" s="34"/>
      <c r="QFK274" s="34"/>
      <c r="QFL274" s="34"/>
      <c r="QFM274" s="34"/>
      <c r="QFN274" s="34"/>
      <c r="QFO274" s="34"/>
      <c r="QFP274" s="34"/>
      <c r="QFQ274" s="34"/>
      <c r="QFR274" s="34"/>
      <c r="QFS274" s="34"/>
      <c r="QFT274" s="34"/>
      <c r="QFU274" s="34"/>
      <c r="QFV274" s="34"/>
      <c r="QFW274" s="34"/>
      <c r="QFX274" s="34"/>
      <c r="QFY274" s="34"/>
      <c r="QFZ274" s="34"/>
      <c r="QGA274" s="34"/>
      <c r="QGB274" s="34"/>
      <c r="QGC274" s="34"/>
      <c r="QGD274" s="34"/>
      <c r="QGE274" s="34"/>
      <c r="QGF274" s="34"/>
      <c r="QGG274" s="34"/>
      <c r="QGH274" s="34"/>
      <c r="QGI274" s="34"/>
      <c r="QGJ274" s="34"/>
      <c r="QGK274" s="34"/>
      <c r="QGL274" s="34"/>
      <c r="QGM274" s="34"/>
      <c r="QGN274" s="34"/>
      <c r="QGO274" s="34"/>
      <c r="QGP274" s="34"/>
      <c r="QGQ274" s="34"/>
      <c r="QGR274" s="34"/>
      <c r="QGS274" s="34"/>
      <c r="QGT274" s="34"/>
      <c r="QGU274" s="34"/>
      <c r="QGV274" s="34"/>
      <c r="QGW274" s="34"/>
      <c r="QGX274" s="34"/>
      <c r="QGY274" s="34"/>
      <c r="QGZ274" s="34"/>
      <c r="QHA274" s="34"/>
      <c r="QHB274" s="34"/>
      <c r="QHC274" s="34"/>
      <c r="QHD274" s="34"/>
      <c r="QHE274" s="34"/>
      <c r="QHF274" s="34"/>
      <c r="QHG274" s="34"/>
      <c r="QHH274" s="34"/>
      <c r="QHI274" s="34"/>
      <c r="QHJ274" s="34"/>
      <c r="QHK274" s="34"/>
      <c r="QHL274" s="34"/>
      <c r="QHM274" s="34"/>
      <c r="QHN274" s="34"/>
      <c r="QHO274" s="34"/>
      <c r="QHP274" s="34"/>
      <c r="QHQ274" s="34"/>
      <c r="QHR274" s="34"/>
      <c r="QHS274" s="34"/>
      <c r="QHT274" s="34"/>
      <c r="QHU274" s="34"/>
      <c r="QHV274" s="34"/>
      <c r="QHW274" s="34"/>
      <c r="QHX274" s="34"/>
      <c r="QHY274" s="34"/>
      <c r="QHZ274" s="34"/>
      <c r="QIA274" s="34"/>
      <c r="QIB274" s="34"/>
      <c r="QIC274" s="34"/>
      <c r="QID274" s="34"/>
      <c r="QIE274" s="34"/>
      <c r="QIF274" s="34"/>
      <c r="QIG274" s="34"/>
      <c r="QIH274" s="34"/>
      <c r="QII274" s="34"/>
      <c r="QIJ274" s="34"/>
      <c r="QIK274" s="34"/>
      <c r="QIL274" s="34"/>
      <c r="QIM274" s="34"/>
      <c r="QIN274" s="34"/>
      <c r="QIO274" s="34"/>
      <c r="QIP274" s="34"/>
      <c r="QIQ274" s="34"/>
      <c r="QIR274" s="34"/>
      <c r="QIS274" s="34"/>
      <c r="QIT274" s="34"/>
      <c r="QIU274" s="34"/>
      <c r="QIV274" s="34"/>
      <c r="QIW274" s="34"/>
      <c r="QIX274" s="34"/>
      <c r="QIY274" s="34"/>
      <c r="QIZ274" s="34"/>
      <c r="QJA274" s="34"/>
      <c r="QJB274" s="34"/>
      <c r="QJC274" s="34"/>
      <c r="QJD274" s="34"/>
      <c r="QJE274" s="34"/>
      <c r="QJF274" s="34"/>
      <c r="QJG274" s="34"/>
      <c r="QJH274" s="34"/>
      <c r="QJI274" s="34"/>
      <c r="QJJ274" s="34"/>
      <c r="QJK274" s="34"/>
      <c r="QJL274" s="34"/>
      <c r="QJM274" s="34"/>
      <c r="QJN274" s="34"/>
      <c r="QJO274" s="34"/>
      <c r="QJP274" s="34"/>
      <c r="QJQ274" s="34"/>
      <c r="QJR274" s="34"/>
      <c r="QJS274" s="34"/>
      <c r="QJT274" s="34"/>
      <c r="QJU274" s="34"/>
      <c r="QJV274" s="34"/>
      <c r="QJW274" s="34"/>
      <c r="QJX274" s="34"/>
      <c r="QJY274" s="34"/>
      <c r="QJZ274" s="34"/>
      <c r="QKA274" s="34"/>
      <c r="QKB274" s="34"/>
      <c r="QKC274" s="34"/>
      <c r="QKD274" s="34"/>
      <c r="QKE274" s="34"/>
      <c r="QKF274" s="34"/>
      <c r="QKG274" s="34"/>
      <c r="QKH274" s="34"/>
      <c r="QKI274" s="34"/>
      <c r="QKJ274" s="34"/>
      <c r="QKK274" s="34"/>
      <c r="QKL274" s="34"/>
      <c r="QKM274" s="34"/>
      <c r="QKN274" s="34"/>
      <c r="QKO274" s="34"/>
      <c r="QKP274" s="34"/>
      <c r="QKQ274" s="34"/>
      <c r="QKR274" s="34"/>
      <c r="QKS274" s="34"/>
      <c r="QKT274" s="34"/>
      <c r="QKU274" s="34"/>
      <c r="QKV274" s="34"/>
      <c r="QKW274" s="34"/>
      <c r="QKX274" s="34"/>
      <c r="QKY274" s="34"/>
      <c r="QKZ274" s="34"/>
      <c r="QLA274" s="34"/>
      <c r="QLB274" s="34"/>
      <c r="QLC274" s="34"/>
      <c r="QLD274" s="34"/>
      <c r="QLE274" s="34"/>
      <c r="QLF274" s="34"/>
      <c r="QLG274" s="34"/>
      <c r="QLH274" s="34"/>
      <c r="QLI274" s="34"/>
      <c r="QLJ274" s="34"/>
      <c r="QLK274" s="34"/>
      <c r="QLL274" s="34"/>
      <c r="QLM274" s="34"/>
      <c r="QLN274" s="34"/>
      <c r="QLO274" s="34"/>
      <c r="QLP274" s="34"/>
      <c r="QLQ274" s="34"/>
      <c r="QLR274" s="34"/>
      <c r="QLS274" s="34"/>
      <c r="QLT274" s="34"/>
      <c r="QLU274" s="34"/>
      <c r="QLV274" s="34"/>
      <c r="QLW274" s="34"/>
      <c r="QLX274" s="34"/>
      <c r="QLY274" s="34"/>
      <c r="QLZ274" s="34"/>
      <c r="QMA274" s="34"/>
      <c r="QMB274" s="34"/>
      <c r="QMC274" s="34"/>
      <c r="QMD274" s="34"/>
      <c r="QME274" s="34"/>
      <c r="QMF274" s="34"/>
      <c r="QMG274" s="34"/>
      <c r="QMH274" s="34"/>
      <c r="QMI274" s="34"/>
      <c r="QMJ274" s="34"/>
      <c r="QMK274" s="34"/>
      <c r="QML274" s="34"/>
      <c r="QMM274" s="34"/>
      <c r="QMN274" s="34"/>
      <c r="QMO274" s="34"/>
      <c r="QMP274" s="34"/>
      <c r="QMQ274" s="34"/>
      <c r="QMR274" s="34"/>
      <c r="QMS274" s="34"/>
      <c r="QMT274" s="34"/>
      <c r="QMU274" s="34"/>
      <c r="QMV274" s="34"/>
      <c r="QMW274" s="34"/>
      <c r="QMX274" s="34"/>
      <c r="QMY274" s="34"/>
      <c r="QMZ274" s="34"/>
      <c r="QNA274" s="34"/>
      <c r="QNB274" s="34"/>
      <c r="QNC274" s="34"/>
      <c r="QND274" s="34"/>
      <c r="QNE274" s="34"/>
      <c r="QNF274" s="34"/>
      <c r="QNG274" s="34"/>
      <c r="QNH274" s="34"/>
      <c r="QNI274" s="34"/>
      <c r="QNJ274" s="34"/>
      <c r="QNK274" s="34"/>
      <c r="QNL274" s="34"/>
      <c r="QNM274" s="34"/>
      <c r="QNN274" s="34"/>
      <c r="QNO274" s="34"/>
      <c r="QNP274" s="34"/>
      <c r="QNQ274" s="34"/>
      <c r="QNR274" s="34"/>
      <c r="QNS274" s="34"/>
      <c r="QNT274" s="34"/>
      <c r="QNU274" s="34"/>
      <c r="QNV274" s="34"/>
      <c r="QNW274" s="34"/>
      <c r="QNX274" s="34"/>
      <c r="QNY274" s="34"/>
      <c r="QNZ274" s="34"/>
      <c r="QOA274" s="34"/>
      <c r="QOB274" s="34"/>
      <c r="QOC274" s="34"/>
      <c r="QOD274" s="34"/>
      <c r="QOE274" s="34"/>
      <c r="QOF274" s="34"/>
      <c r="QOG274" s="34"/>
      <c r="QOH274" s="34"/>
      <c r="QOI274" s="34"/>
      <c r="QOJ274" s="34"/>
      <c r="QOK274" s="34"/>
      <c r="QOL274" s="34"/>
      <c r="QOM274" s="34"/>
      <c r="QON274" s="34"/>
      <c r="QOO274" s="34"/>
      <c r="QOP274" s="34"/>
      <c r="QOQ274" s="34"/>
      <c r="QOR274" s="34"/>
      <c r="QOS274" s="34"/>
      <c r="QOT274" s="34"/>
      <c r="QOU274" s="34"/>
      <c r="QOV274" s="34"/>
      <c r="QOW274" s="34"/>
      <c r="QOX274" s="34"/>
      <c r="QOY274" s="34"/>
      <c r="QOZ274" s="34"/>
      <c r="QPA274" s="34"/>
      <c r="QPB274" s="34"/>
      <c r="QPC274" s="34"/>
      <c r="QPD274" s="34"/>
      <c r="QPE274" s="34"/>
      <c r="QPF274" s="34"/>
      <c r="QPG274" s="34"/>
      <c r="QPH274" s="34"/>
      <c r="QPI274" s="34"/>
      <c r="QPJ274" s="34"/>
      <c r="QPK274" s="34"/>
      <c r="QPL274" s="34"/>
      <c r="QPM274" s="34"/>
      <c r="QPN274" s="34"/>
      <c r="QPO274" s="34"/>
      <c r="QPP274" s="34"/>
      <c r="QPQ274" s="34"/>
      <c r="QPR274" s="34"/>
      <c r="QPS274" s="34"/>
      <c r="QPT274" s="34"/>
      <c r="QPU274" s="34"/>
      <c r="QPV274" s="34"/>
      <c r="QPW274" s="34"/>
      <c r="QPX274" s="34"/>
      <c r="QPY274" s="34"/>
      <c r="QPZ274" s="34"/>
      <c r="QQA274" s="34"/>
      <c r="QQB274" s="34"/>
      <c r="QQC274" s="34"/>
      <c r="QQD274" s="34"/>
      <c r="QQE274" s="34"/>
      <c r="QQF274" s="34"/>
      <c r="QQG274" s="34"/>
      <c r="QQH274" s="34"/>
      <c r="QQI274" s="34"/>
      <c r="QQJ274" s="34"/>
      <c r="QQK274" s="34"/>
      <c r="QQL274" s="34"/>
      <c r="QQM274" s="34"/>
      <c r="QQN274" s="34"/>
      <c r="QQO274" s="34"/>
      <c r="QQP274" s="34"/>
      <c r="QQQ274" s="34"/>
      <c r="QQR274" s="34"/>
      <c r="QQS274" s="34"/>
      <c r="QQT274" s="34"/>
      <c r="QQU274" s="34"/>
      <c r="QQV274" s="34"/>
      <c r="QQW274" s="34"/>
      <c r="QQX274" s="34"/>
      <c r="QQY274" s="34"/>
      <c r="QQZ274" s="34"/>
      <c r="QRA274" s="34"/>
      <c r="QRB274" s="34"/>
      <c r="QRC274" s="34"/>
      <c r="QRD274" s="34"/>
      <c r="QRE274" s="34"/>
      <c r="QRF274" s="34"/>
      <c r="QRG274" s="34"/>
      <c r="QRH274" s="34"/>
      <c r="QRI274" s="34"/>
      <c r="QRJ274" s="34"/>
      <c r="QRK274" s="34"/>
      <c r="QRL274" s="34"/>
      <c r="QRM274" s="34"/>
      <c r="QRN274" s="34"/>
      <c r="QRO274" s="34"/>
      <c r="QRP274" s="34"/>
      <c r="QRQ274" s="34"/>
      <c r="QRR274" s="34"/>
      <c r="QRS274" s="34"/>
      <c r="QRT274" s="34"/>
      <c r="QRU274" s="34"/>
      <c r="QRV274" s="34"/>
      <c r="QRW274" s="34"/>
      <c r="QRX274" s="34"/>
      <c r="QRY274" s="34"/>
      <c r="QRZ274" s="34"/>
      <c r="QSA274" s="34"/>
      <c r="QSB274" s="34"/>
      <c r="QSC274" s="34"/>
      <c r="QSD274" s="34"/>
      <c r="QSE274" s="34"/>
      <c r="QSF274" s="34"/>
      <c r="QSG274" s="34"/>
      <c r="QSH274" s="34"/>
      <c r="QSI274" s="34"/>
      <c r="QSJ274" s="34"/>
      <c r="QSK274" s="34"/>
      <c r="QSL274" s="34"/>
      <c r="QSM274" s="34"/>
      <c r="QSN274" s="34"/>
      <c r="QSO274" s="34"/>
      <c r="QSP274" s="34"/>
      <c r="QSQ274" s="34"/>
      <c r="QSR274" s="34"/>
      <c r="QSS274" s="34"/>
      <c r="QST274" s="34"/>
      <c r="QSU274" s="34"/>
      <c r="QSV274" s="34"/>
      <c r="QSW274" s="34"/>
      <c r="QSX274" s="34"/>
      <c r="QSY274" s="34"/>
      <c r="QSZ274" s="34"/>
      <c r="QTA274" s="34"/>
      <c r="QTB274" s="34"/>
      <c r="QTC274" s="34"/>
      <c r="QTD274" s="34"/>
      <c r="QTE274" s="34"/>
      <c r="QTF274" s="34"/>
      <c r="QTG274" s="34"/>
      <c r="QTH274" s="34"/>
      <c r="QTI274" s="34"/>
      <c r="QTJ274" s="34"/>
      <c r="QTK274" s="34"/>
      <c r="QTL274" s="34"/>
      <c r="QTM274" s="34"/>
      <c r="QTN274" s="34"/>
      <c r="QTO274" s="34"/>
      <c r="QTP274" s="34"/>
      <c r="QTQ274" s="34"/>
      <c r="QTR274" s="34"/>
      <c r="QTS274" s="34"/>
      <c r="QTT274" s="34"/>
      <c r="QTU274" s="34"/>
      <c r="QTV274" s="34"/>
      <c r="QTW274" s="34"/>
      <c r="QTX274" s="34"/>
      <c r="QTY274" s="34"/>
      <c r="QTZ274" s="34"/>
      <c r="QUA274" s="34"/>
      <c r="QUB274" s="34"/>
      <c r="QUC274" s="34"/>
      <c r="QUD274" s="34"/>
      <c r="QUE274" s="34"/>
      <c r="QUF274" s="34"/>
      <c r="QUG274" s="34"/>
      <c r="QUH274" s="34"/>
      <c r="QUI274" s="34"/>
      <c r="QUJ274" s="34"/>
      <c r="QUK274" s="34"/>
      <c r="QUL274" s="34"/>
      <c r="QUM274" s="34"/>
      <c r="QUN274" s="34"/>
      <c r="QUO274" s="34"/>
      <c r="QUP274" s="34"/>
      <c r="QUQ274" s="34"/>
      <c r="QUR274" s="34"/>
      <c r="QUS274" s="34"/>
      <c r="QUT274" s="34"/>
      <c r="QUU274" s="34"/>
      <c r="QUV274" s="34"/>
      <c r="QUW274" s="34"/>
      <c r="QUX274" s="34"/>
      <c r="QUY274" s="34"/>
      <c r="QUZ274" s="34"/>
      <c r="QVA274" s="34"/>
      <c r="QVB274" s="34"/>
      <c r="QVC274" s="34"/>
      <c r="QVD274" s="34"/>
      <c r="QVE274" s="34"/>
      <c r="QVF274" s="34"/>
      <c r="QVG274" s="34"/>
      <c r="QVH274" s="34"/>
      <c r="QVI274" s="34"/>
      <c r="QVJ274" s="34"/>
      <c r="QVK274" s="34"/>
      <c r="QVL274" s="34"/>
      <c r="QVM274" s="34"/>
      <c r="QVN274" s="34"/>
      <c r="QVO274" s="34"/>
      <c r="QVP274" s="34"/>
      <c r="QVQ274" s="34"/>
      <c r="QVR274" s="34"/>
      <c r="QVS274" s="34"/>
      <c r="QVT274" s="34"/>
      <c r="QVU274" s="34"/>
      <c r="QVV274" s="34"/>
      <c r="QVW274" s="34"/>
      <c r="QVX274" s="34"/>
      <c r="QVY274" s="34"/>
      <c r="QVZ274" s="34"/>
      <c r="QWA274" s="34"/>
      <c r="QWB274" s="34"/>
      <c r="QWC274" s="34"/>
      <c r="QWD274" s="34"/>
      <c r="QWE274" s="34"/>
      <c r="QWF274" s="34"/>
      <c r="QWG274" s="34"/>
      <c r="QWH274" s="34"/>
      <c r="QWI274" s="34"/>
      <c r="QWJ274" s="34"/>
      <c r="QWK274" s="34"/>
      <c r="QWL274" s="34"/>
      <c r="QWM274" s="34"/>
      <c r="QWN274" s="34"/>
      <c r="QWO274" s="34"/>
      <c r="QWP274" s="34"/>
      <c r="QWQ274" s="34"/>
      <c r="QWR274" s="34"/>
      <c r="QWS274" s="34"/>
      <c r="QWT274" s="34"/>
      <c r="QWU274" s="34"/>
      <c r="QWV274" s="34"/>
      <c r="QWW274" s="34"/>
      <c r="QWX274" s="34"/>
      <c r="QWY274" s="34"/>
      <c r="QWZ274" s="34"/>
      <c r="QXA274" s="34"/>
      <c r="QXB274" s="34"/>
      <c r="QXC274" s="34"/>
      <c r="QXD274" s="34"/>
      <c r="QXE274" s="34"/>
      <c r="QXF274" s="34"/>
      <c r="QXG274" s="34"/>
      <c r="QXH274" s="34"/>
      <c r="QXI274" s="34"/>
      <c r="QXJ274" s="34"/>
      <c r="QXK274" s="34"/>
      <c r="QXL274" s="34"/>
      <c r="QXM274" s="34"/>
      <c r="QXN274" s="34"/>
      <c r="QXO274" s="34"/>
      <c r="QXP274" s="34"/>
      <c r="QXQ274" s="34"/>
      <c r="QXR274" s="34"/>
      <c r="QXS274" s="34"/>
      <c r="QXT274" s="34"/>
      <c r="QXU274" s="34"/>
      <c r="QXV274" s="34"/>
      <c r="QXW274" s="34"/>
      <c r="QXX274" s="34"/>
      <c r="QXY274" s="34"/>
      <c r="QXZ274" s="34"/>
      <c r="QYA274" s="34"/>
      <c r="QYB274" s="34"/>
      <c r="QYC274" s="34"/>
      <c r="QYD274" s="34"/>
      <c r="QYE274" s="34"/>
      <c r="QYF274" s="34"/>
      <c r="QYG274" s="34"/>
      <c r="QYH274" s="34"/>
      <c r="QYI274" s="34"/>
      <c r="QYJ274" s="34"/>
      <c r="QYK274" s="34"/>
      <c r="QYL274" s="34"/>
      <c r="QYM274" s="34"/>
      <c r="QYN274" s="34"/>
      <c r="QYO274" s="34"/>
      <c r="QYP274" s="34"/>
      <c r="QYQ274" s="34"/>
      <c r="QYR274" s="34"/>
      <c r="QYS274" s="34"/>
      <c r="QYT274" s="34"/>
      <c r="QYU274" s="34"/>
      <c r="QYV274" s="34"/>
      <c r="QYW274" s="34"/>
      <c r="QYX274" s="34"/>
      <c r="QYY274" s="34"/>
      <c r="QYZ274" s="34"/>
      <c r="QZA274" s="34"/>
      <c r="QZB274" s="34"/>
      <c r="QZC274" s="34"/>
      <c r="QZD274" s="34"/>
      <c r="QZE274" s="34"/>
      <c r="QZF274" s="34"/>
      <c r="QZG274" s="34"/>
      <c r="QZH274" s="34"/>
      <c r="QZI274" s="34"/>
      <c r="QZJ274" s="34"/>
      <c r="QZK274" s="34"/>
      <c r="QZL274" s="34"/>
      <c r="QZM274" s="34"/>
      <c r="QZN274" s="34"/>
      <c r="QZO274" s="34"/>
      <c r="QZP274" s="34"/>
      <c r="QZQ274" s="34"/>
      <c r="QZR274" s="34"/>
      <c r="QZS274" s="34"/>
      <c r="QZT274" s="34"/>
      <c r="QZU274" s="34"/>
      <c r="QZV274" s="34"/>
      <c r="QZW274" s="34"/>
      <c r="QZX274" s="34"/>
      <c r="QZY274" s="34"/>
      <c r="QZZ274" s="34"/>
      <c r="RAA274" s="34"/>
      <c r="RAB274" s="34"/>
      <c r="RAC274" s="34"/>
      <c r="RAD274" s="34"/>
      <c r="RAE274" s="34"/>
      <c r="RAF274" s="34"/>
      <c r="RAG274" s="34"/>
      <c r="RAH274" s="34"/>
      <c r="RAI274" s="34"/>
      <c r="RAJ274" s="34"/>
      <c r="RAK274" s="34"/>
      <c r="RAL274" s="34"/>
      <c r="RAM274" s="34"/>
      <c r="RAN274" s="34"/>
      <c r="RAO274" s="34"/>
      <c r="RAP274" s="34"/>
      <c r="RAQ274" s="34"/>
      <c r="RAR274" s="34"/>
      <c r="RAS274" s="34"/>
      <c r="RAT274" s="34"/>
      <c r="RAU274" s="34"/>
      <c r="RAV274" s="34"/>
      <c r="RAW274" s="34"/>
      <c r="RAX274" s="34"/>
      <c r="RAY274" s="34"/>
      <c r="RAZ274" s="34"/>
      <c r="RBA274" s="34"/>
      <c r="RBB274" s="34"/>
      <c r="RBC274" s="34"/>
      <c r="RBD274" s="34"/>
      <c r="RBE274" s="34"/>
      <c r="RBF274" s="34"/>
      <c r="RBG274" s="34"/>
      <c r="RBH274" s="34"/>
      <c r="RBI274" s="34"/>
      <c r="RBJ274" s="34"/>
      <c r="RBK274" s="34"/>
      <c r="RBL274" s="34"/>
      <c r="RBM274" s="34"/>
      <c r="RBN274" s="34"/>
      <c r="RBO274" s="34"/>
      <c r="RBP274" s="34"/>
      <c r="RBQ274" s="34"/>
      <c r="RBR274" s="34"/>
      <c r="RBS274" s="34"/>
      <c r="RBT274" s="34"/>
      <c r="RBU274" s="34"/>
      <c r="RBV274" s="34"/>
      <c r="RBW274" s="34"/>
      <c r="RBX274" s="34"/>
      <c r="RBY274" s="34"/>
      <c r="RBZ274" s="34"/>
      <c r="RCA274" s="34"/>
      <c r="RCB274" s="34"/>
      <c r="RCC274" s="34"/>
      <c r="RCD274" s="34"/>
      <c r="RCE274" s="34"/>
      <c r="RCF274" s="34"/>
      <c r="RCG274" s="34"/>
      <c r="RCH274" s="34"/>
      <c r="RCI274" s="34"/>
      <c r="RCJ274" s="34"/>
      <c r="RCK274" s="34"/>
      <c r="RCL274" s="34"/>
      <c r="RCM274" s="34"/>
      <c r="RCN274" s="34"/>
      <c r="RCO274" s="34"/>
      <c r="RCP274" s="34"/>
      <c r="RCQ274" s="34"/>
      <c r="RCR274" s="34"/>
      <c r="RCS274" s="34"/>
      <c r="RCT274" s="34"/>
      <c r="RCU274" s="34"/>
      <c r="RCV274" s="34"/>
      <c r="RCW274" s="34"/>
      <c r="RCX274" s="34"/>
      <c r="RCY274" s="34"/>
      <c r="RCZ274" s="34"/>
      <c r="RDA274" s="34"/>
      <c r="RDB274" s="34"/>
      <c r="RDC274" s="34"/>
      <c r="RDD274" s="34"/>
      <c r="RDE274" s="34"/>
      <c r="RDF274" s="34"/>
      <c r="RDG274" s="34"/>
      <c r="RDH274" s="34"/>
      <c r="RDI274" s="34"/>
      <c r="RDJ274" s="34"/>
      <c r="RDK274" s="34"/>
      <c r="RDL274" s="34"/>
      <c r="RDM274" s="34"/>
      <c r="RDN274" s="34"/>
      <c r="RDO274" s="34"/>
      <c r="RDP274" s="34"/>
      <c r="RDQ274" s="34"/>
      <c r="RDR274" s="34"/>
      <c r="RDS274" s="34"/>
      <c r="RDT274" s="34"/>
      <c r="RDU274" s="34"/>
      <c r="RDV274" s="34"/>
      <c r="RDW274" s="34"/>
      <c r="RDX274" s="34"/>
      <c r="RDY274" s="34"/>
      <c r="RDZ274" s="34"/>
      <c r="REA274" s="34"/>
      <c r="REB274" s="34"/>
      <c r="REC274" s="34"/>
      <c r="RED274" s="34"/>
      <c r="REE274" s="34"/>
      <c r="REF274" s="34"/>
      <c r="REG274" s="34"/>
      <c r="REH274" s="34"/>
      <c r="REI274" s="34"/>
      <c r="REJ274" s="34"/>
      <c r="REK274" s="34"/>
      <c r="REL274" s="34"/>
      <c r="REM274" s="34"/>
      <c r="REN274" s="34"/>
      <c r="REO274" s="34"/>
      <c r="REP274" s="34"/>
      <c r="REQ274" s="34"/>
      <c r="RER274" s="34"/>
      <c r="RES274" s="34"/>
      <c r="RET274" s="34"/>
      <c r="REU274" s="34"/>
      <c r="REV274" s="34"/>
      <c r="REW274" s="34"/>
      <c r="REX274" s="34"/>
      <c r="REY274" s="34"/>
      <c r="REZ274" s="34"/>
      <c r="RFA274" s="34"/>
      <c r="RFB274" s="34"/>
      <c r="RFC274" s="34"/>
      <c r="RFD274" s="34"/>
      <c r="RFE274" s="34"/>
      <c r="RFF274" s="34"/>
      <c r="RFG274" s="34"/>
      <c r="RFH274" s="34"/>
      <c r="RFI274" s="34"/>
      <c r="RFJ274" s="34"/>
      <c r="RFK274" s="34"/>
      <c r="RFL274" s="34"/>
      <c r="RFM274" s="34"/>
      <c r="RFN274" s="34"/>
      <c r="RFO274" s="34"/>
      <c r="RFP274" s="34"/>
      <c r="RFQ274" s="34"/>
      <c r="RFR274" s="34"/>
      <c r="RFS274" s="34"/>
      <c r="RFT274" s="34"/>
      <c r="RFU274" s="34"/>
      <c r="RFV274" s="34"/>
      <c r="RFW274" s="34"/>
      <c r="RFX274" s="34"/>
      <c r="RFY274" s="34"/>
      <c r="RFZ274" s="34"/>
      <c r="RGA274" s="34"/>
      <c r="RGB274" s="34"/>
      <c r="RGC274" s="34"/>
      <c r="RGD274" s="34"/>
      <c r="RGE274" s="34"/>
      <c r="RGF274" s="34"/>
      <c r="RGG274" s="34"/>
      <c r="RGH274" s="34"/>
      <c r="RGI274" s="34"/>
      <c r="RGJ274" s="34"/>
      <c r="RGK274" s="34"/>
      <c r="RGL274" s="34"/>
      <c r="RGM274" s="34"/>
      <c r="RGN274" s="34"/>
      <c r="RGO274" s="34"/>
      <c r="RGP274" s="34"/>
      <c r="RGQ274" s="34"/>
      <c r="RGR274" s="34"/>
      <c r="RGS274" s="34"/>
      <c r="RGT274" s="34"/>
      <c r="RGU274" s="34"/>
      <c r="RGV274" s="34"/>
      <c r="RGW274" s="34"/>
      <c r="RGX274" s="34"/>
      <c r="RGY274" s="34"/>
      <c r="RGZ274" s="34"/>
      <c r="RHA274" s="34"/>
      <c r="RHB274" s="34"/>
      <c r="RHC274" s="34"/>
      <c r="RHD274" s="34"/>
      <c r="RHE274" s="34"/>
      <c r="RHF274" s="34"/>
      <c r="RHG274" s="34"/>
      <c r="RHH274" s="34"/>
      <c r="RHI274" s="34"/>
      <c r="RHJ274" s="34"/>
      <c r="RHK274" s="34"/>
      <c r="RHL274" s="34"/>
      <c r="RHM274" s="34"/>
      <c r="RHN274" s="34"/>
      <c r="RHO274" s="34"/>
      <c r="RHP274" s="34"/>
      <c r="RHQ274" s="34"/>
      <c r="RHR274" s="34"/>
      <c r="RHS274" s="34"/>
      <c r="RHT274" s="34"/>
      <c r="RHU274" s="34"/>
      <c r="RHV274" s="34"/>
      <c r="RHW274" s="34"/>
      <c r="RHX274" s="34"/>
      <c r="RHY274" s="34"/>
      <c r="RHZ274" s="34"/>
      <c r="RIA274" s="34"/>
      <c r="RIB274" s="34"/>
      <c r="RIC274" s="34"/>
      <c r="RID274" s="34"/>
      <c r="RIE274" s="34"/>
      <c r="RIF274" s="34"/>
      <c r="RIG274" s="34"/>
      <c r="RIH274" s="34"/>
      <c r="RII274" s="34"/>
      <c r="RIJ274" s="34"/>
      <c r="RIK274" s="34"/>
      <c r="RIL274" s="34"/>
      <c r="RIM274" s="34"/>
      <c r="RIN274" s="34"/>
      <c r="RIO274" s="34"/>
      <c r="RIP274" s="34"/>
      <c r="RIQ274" s="34"/>
      <c r="RIR274" s="34"/>
      <c r="RIS274" s="34"/>
      <c r="RIT274" s="34"/>
      <c r="RIU274" s="34"/>
      <c r="RIV274" s="34"/>
      <c r="RIW274" s="34"/>
      <c r="RIX274" s="34"/>
      <c r="RIY274" s="34"/>
      <c r="RIZ274" s="34"/>
      <c r="RJA274" s="34"/>
      <c r="RJB274" s="34"/>
      <c r="RJC274" s="34"/>
      <c r="RJD274" s="34"/>
      <c r="RJE274" s="34"/>
      <c r="RJF274" s="34"/>
      <c r="RJG274" s="34"/>
      <c r="RJH274" s="34"/>
      <c r="RJI274" s="34"/>
      <c r="RJJ274" s="34"/>
      <c r="RJK274" s="34"/>
      <c r="RJL274" s="34"/>
      <c r="RJM274" s="34"/>
      <c r="RJN274" s="34"/>
      <c r="RJO274" s="34"/>
      <c r="RJP274" s="34"/>
      <c r="RJQ274" s="34"/>
      <c r="RJR274" s="34"/>
      <c r="RJS274" s="34"/>
      <c r="RJT274" s="34"/>
      <c r="RJU274" s="34"/>
      <c r="RJV274" s="34"/>
      <c r="RJW274" s="34"/>
      <c r="RJX274" s="34"/>
      <c r="RJY274" s="34"/>
      <c r="RJZ274" s="34"/>
      <c r="RKA274" s="34"/>
      <c r="RKB274" s="34"/>
      <c r="RKC274" s="34"/>
      <c r="RKD274" s="34"/>
      <c r="RKE274" s="34"/>
      <c r="RKF274" s="34"/>
      <c r="RKG274" s="34"/>
      <c r="RKH274" s="34"/>
      <c r="RKI274" s="34"/>
      <c r="RKJ274" s="34"/>
      <c r="RKK274" s="34"/>
      <c r="RKL274" s="34"/>
      <c r="RKM274" s="34"/>
      <c r="RKN274" s="34"/>
      <c r="RKO274" s="34"/>
      <c r="RKP274" s="34"/>
      <c r="RKQ274" s="34"/>
      <c r="RKR274" s="34"/>
      <c r="RKS274" s="34"/>
      <c r="RKT274" s="34"/>
      <c r="RKU274" s="34"/>
      <c r="RKV274" s="34"/>
      <c r="RKW274" s="34"/>
      <c r="RKX274" s="34"/>
      <c r="RKY274" s="34"/>
      <c r="RKZ274" s="34"/>
      <c r="RLA274" s="34"/>
      <c r="RLB274" s="34"/>
      <c r="RLC274" s="34"/>
      <c r="RLD274" s="34"/>
      <c r="RLE274" s="34"/>
      <c r="RLF274" s="34"/>
      <c r="RLG274" s="34"/>
      <c r="RLH274" s="34"/>
      <c r="RLI274" s="34"/>
      <c r="RLJ274" s="34"/>
      <c r="RLK274" s="34"/>
      <c r="RLL274" s="34"/>
      <c r="RLM274" s="34"/>
      <c r="RLN274" s="34"/>
      <c r="RLO274" s="34"/>
      <c r="RLP274" s="34"/>
      <c r="RLQ274" s="34"/>
      <c r="RLR274" s="34"/>
      <c r="RLS274" s="34"/>
      <c r="RLT274" s="34"/>
      <c r="RLU274" s="34"/>
      <c r="RLV274" s="34"/>
      <c r="RLW274" s="34"/>
      <c r="RLX274" s="34"/>
      <c r="RLY274" s="34"/>
      <c r="RLZ274" s="34"/>
      <c r="RMA274" s="34"/>
      <c r="RMB274" s="34"/>
      <c r="RMC274" s="34"/>
      <c r="RMD274" s="34"/>
      <c r="RME274" s="34"/>
      <c r="RMF274" s="34"/>
      <c r="RMG274" s="34"/>
      <c r="RMH274" s="34"/>
      <c r="RMI274" s="34"/>
      <c r="RMJ274" s="34"/>
      <c r="RMK274" s="34"/>
      <c r="RML274" s="34"/>
      <c r="RMM274" s="34"/>
      <c r="RMN274" s="34"/>
      <c r="RMO274" s="34"/>
      <c r="RMP274" s="34"/>
      <c r="RMQ274" s="34"/>
      <c r="RMR274" s="34"/>
      <c r="RMS274" s="34"/>
      <c r="RMT274" s="34"/>
      <c r="RMU274" s="34"/>
      <c r="RMV274" s="34"/>
      <c r="RMW274" s="34"/>
      <c r="RMX274" s="34"/>
      <c r="RMY274" s="34"/>
      <c r="RMZ274" s="34"/>
      <c r="RNA274" s="34"/>
      <c r="RNB274" s="34"/>
      <c r="RNC274" s="34"/>
      <c r="RND274" s="34"/>
      <c r="RNE274" s="34"/>
      <c r="RNF274" s="34"/>
      <c r="RNG274" s="34"/>
      <c r="RNH274" s="34"/>
      <c r="RNI274" s="34"/>
      <c r="RNJ274" s="34"/>
      <c r="RNK274" s="34"/>
      <c r="RNL274" s="34"/>
      <c r="RNM274" s="34"/>
      <c r="RNN274" s="34"/>
      <c r="RNO274" s="34"/>
      <c r="RNP274" s="34"/>
      <c r="RNQ274" s="34"/>
      <c r="RNR274" s="34"/>
      <c r="RNS274" s="34"/>
      <c r="RNT274" s="34"/>
      <c r="RNU274" s="34"/>
      <c r="RNV274" s="34"/>
      <c r="RNW274" s="34"/>
      <c r="RNX274" s="34"/>
      <c r="RNY274" s="34"/>
      <c r="RNZ274" s="34"/>
      <c r="ROA274" s="34"/>
      <c r="ROB274" s="34"/>
      <c r="ROC274" s="34"/>
      <c r="ROD274" s="34"/>
      <c r="ROE274" s="34"/>
      <c r="ROF274" s="34"/>
      <c r="ROG274" s="34"/>
      <c r="ROH274" s="34"/>
      <c r="ROI274" s="34"/>
      <c r="ROJ274" s="34"/>
      <c r="ROK274" s="34"/>
      <c r="ROL274" s="34"/>
      <c r="ROM274" s="34"/>
      <c r="RON274" s="34"/>
      <c r="ROO274" s="34"/>
      <c r="ROP274" s="34"/>
      <c r="ROQ274" s="34"/>
      <c r="ROR274" s="34"/>
      <c r="ROS274" s="34"/>
      <c r="ROT274" s="34"/>
      <c r="ROU274" s="34"/>
      <c r="ROV274" s="34"/>
      <c r="ROW274" s="34"/>
      <c r="ROX274" s="34"/>
      <c r="ROY274" s="34"/>
      <c r="ROZ274" s="34"/>
      <c r="RPA274" s="34"/>
      <c r="RPB274" s="34"/>
      <c r="RPC274" s="34"/>
      <c r="RPD274" s="34"/>
      <c r="RPE274" s="34"/>
      <c r="RPF274" s="34"/>
      <c r="RPG274" s="34"/>
      <c r="RPH274" s="34"/>
      <c r="RPI274" s="34"/>
      <c r="RPJ274" s="34"/>
      <c r="RPK274" s="34"/>
      <c r="RPL274" s="34"/>
      <c r="RPM274" s="34"/>
      <c r="RPN274" s="34"/>
      <c r="RPO274" s="34"/>
      <c r="RPP274" s="34"/>
      <c r="RPQ274" s="34"/>
      <c r="RPR274" s="34"/>
      <c r="RPS274" s="34"/>
      <c r="RPT274" s="34"/>
      <c r="RPU274" s="34"/>
      <c r="RPV274" s="34"/>
      <c r="RPW274" s="34"/>
      <c r="RPX274" s="34"/>
      <c r="RPY274" s="34"/>
      <c r="RPZ274" s="34"/>
      <c r="RQA274" s="34"/>
      <c r="RQB274" s="34"/>
      <c r="RQC274" s="34"/>
      <c r="RQD274" s="34"/>
      <c r="RQE274" s="34"/>
      <c r="RQF274" s="34"/>
      <c r="RQG274" s="34"/>
      <c r="RQH274" s="34"/>
      <c r="RQI274" s="34"/>
      <c r="RQJ274" s="34"/>
      <c r="RQK274" s="34"/>
      <c r="RQL274" s="34"/>
      <c r="RQM274" s="34"/>
      <c r="RQN274" s="34"/>
      <c r="RQO274" s="34"/>
      <c r="RQP274" s="34"/>
      <c r="RQQ274" s="34"/>
      <c r="RQR274" s="34"/>
      <c r="RQS274" s="34"/>
      <c r="RQT274" s="34"/>
      <c r="RQU274" s="34"/>
      <c r="RQV274" s="34"/>
      <c r="RQW274" s="34"/>
      <c r="RQX274" s="34"/>
      <c r="RQY274" s="34"/>
      <c r="RQZ274" s="34"/>
      <c r="RRA274" s="34"/>
      <c r="RRB274" s="34"/>
      <c r="RRC274" s="34"/>
      <c r="RRD274" s="34"/>
      <c r="RRE274" s="34"/>
      <c r="RRF274" s="34"/>
      <c r="RRG274" s="34"/>
      <c r="RRH274" s="34"/>
      <c r="RRI274" s="34"/>
      <c r="RRJ274" s="34"/>
      <c r="RRK274" s="34"/>
      <c r="RRL274" s="34"/>
      <c r="RRM274" s="34"/>
      <c r="RRN274" s="34"/>
      <c r="RRO274" s="34"/>
      <c r="RRP274" s="34"/>
      <c r="RRQ274" s="34"/>
      <c r="RRR274" s="34"/>
      <c r="RRS274" s="34"/>
      <c r="RRT274" s="34"/>
      <c r="RRU274" s="34"/>
      <c r="RRV274" s="34"/>
      <c r="RRW274" s="34"/>
      <c r="RRX274" s="34"/>
      <c r="RRY274" s="34"/>
      <c r="RRZ274" s="34"/>
      <c r="RSA274" s="34"/>
      <c r="RSB274" s="34"/>
      <c r="RSC274" s="34"/>
      <c r="RSD274" s="34"/>
      <c r="RSE274" s="34"/>
      <c r="RSF274" s="34"/>
      <c r="RSG274" s="34"/>
      <c r="RSH274" s="34"/>
      <c r="RSI274" s="34"/>
      <c r="RSJ274" s="34"/>
      <c r="RSK274" s="34"/>
      <c r="RSL274" s="34"/>
      <c r="RSM274" s="34"/>
      <c r="RSN274" s="34"/>
      <c r="RSO274" s="34"/>
      <c r="RSP274" s="34"/>
      <c r="RSQ274" s="34"/>
      <c r="RSR274" s="34"/>
      <c r="RSS274" s="34"/>
      <c r="RST274" s="34"/>
      <c r="RSU274" s="34"/>
      <c r="RSV274" s="34"/>
      <c r="RSW274" s="34"/>
      <c r="RSX274" s="34"/>
      <c r="RSY274" s="34"/>
      <c r="RSZ274" s="34"/>
      <c r="RTA274" s="34"/>
      <c r="RTB274" s="34"/>
      <c r="RTC274" s="34"/>
      <c r="RTD274" s="34"/>
      <c r="RTE274" s="34"/>
      <c r="RTF274" s="34"/>
      <c r="RTG274" s="34"/>
      <c r="RTH274" s="34"/>
      <c r="RTI274" s="34"/>
      <c r="RTJ274" s="34"/>
      <c r="RTK274" s="34"/>
      <c r="RTL274" s="34"/>
      <c r="RTM274" s="34"/>
      <c r="RTN274" s="34"/>
      <c r="RTO274" s="34"/>
      <c r="RTP274" s="34"/>
      <c r="RTQ274" s="34"/>
      <c r="RTR274" s="34"/>
      <c r="RTS274" s="34"/>
      <c r="RTT274" s="34"/>
      <c r="RTU274" s="34"/>
      <c r="RTV274" s="34"/>
      <c r="RTW274" s="34"/>
      <c r="RTX274" s="34"/>
      <c r="RTY274" s="34"/>
      <c r="RTZ274" s="34"/>
      <c r="RUA274" s="34"/>
      <c r="RUB274" s="34"/>
      <c r="RUC274" s="34"/>
      <c r="RUD274" s="34"/>
      <c r="RUE274" s="34"/>
      <c r="RUF274" s="34"/>
      <c r="RUG274" s="34"/>
      <c r="RUH274" s="34"/>
      <c r="RUI274" s="34"/>
      <c r="RUJ274" s="34"/>
      <c r="RUK274" s="34"/>
      <c r="RUL274" s="34"/>
      <c r="RUM274" s="34"/>
      <c r="RUN274" s="34"/>
      <c r="RUO274" s="34"/>
      <c r="RUP274" s="34"/>
      <c r="RUQ274" s="34"/>
      <c r="RUR274" s="34"/>
      <c r="RUS274" s="34"/>
      <c r="RUT274" s="34"/>
      <c r="RUU274" s="34"/>
      <c r="RUV274" s="34"/>
      <c r="RUW274" s="34"/>
      <c r="RUX274" s="34"/>
      <c r="RUY274" s="34"/>
      <c r="RUZ274" s="34"/>
      <c r="RVA274" s="34"/>
      <c r="RVB274" s="34"/>
      <c r="RVC274" s="34"/>
      <c r="RVD274" s="34"/>
      <c r="RVE274" s="34"/>
      <c r="RVF274" s="34"/>
      <c r="RVG274" s="34"/>
      <c r="RVH274" s="34"/>
      <c r="RVI274" s="34"/>
      <c r="RVJ274" s="34"/>
      <c r="RVK274" s="34"/>
      <c r="RVL274" s="34"/>
      <c r="RVM274" s="34"/>
      <c r="RVN274" s="34"/>
      <c r="RVO274" s="34"/>
      <c r="RVP274" s="34"/>
      <c r="RVQ274" s="34"/>
      <c r="RVR274" s="34"/>
      <c r="RVS274" s="34"/>
      <c r="RVT274" s="34"/>
      <c r="RVU274" s="34"/>
      <c r="RVV274" s="34"/>
      <c r="RVW274" s="34"/>
      <c r="RVX274" s="34"/>
      <c r="RVY274" s="34"/>
      <c r="RVZ274" s="34"/>
      <c r="RWA274" s="34"/>
      <c r="RWB274" s="34"/>
      <c r="RWC274" s="34"/>
      <c r="RWD274" s="34"/>
      <c r="RWE274" s="34"/>
      <c r="RWF274" s="34"/>
      <c r="RWG274" s="34"/>
      <c r="RWH274" s="34"/>
      <c r="RWI274" s="34"/>
      <c r="RWJ274" s="34"/>
      <c r="RWK274" s="34"/>
      <c r="RWL274" s="34"/>
      <c r="RWM274" s="34"/>
      <c r="RWN274" s="34"/>
      <c r="RWO274" s="34"/>
      <c r="RWP274" s="34"/>
      <c r="RWQ274" s="34"/>
      <c r="RWR274" s="34"/>
      <c r="RWS274" s="34"/>
      <c r="RWT274" s="34"/>
      <c r="RWU274" s="34"/>
      <c r="RWV274" s="34"/>
      <c r="RWW274" s="34"/>
      <c r="RWX274" s="34"/>
      <c r="RWY274" s="34"/>
      <c r="RWZ274" s="34"/>
      <c r="RXA274" s="34"/>
      <c r="RXB274" s="34"/>
      <c r="RXC274" s="34"/>
      <c r="RXD274" s="34"/>
      <c r="RXE274" s="34"/>
      <c r="RXF274" s="34"/>
      <c r="RXG274" s="34"/>
      <c r="RXH274" s="34"/>
      <c r="RXI274" s="34"/>
      <c r="RXJ274" s="34"/>
      <c r="RXK274" s="34"/>
      <c r="RXL274" s="34"/>
      <c r="RXM274" s="34"/>
      <c r="RXN274" s="34"/>
      <c r="RXO274" s="34"/>
      <c r="RXP274" s="34"/>
      <c r="RXQ274" s="34"/>
      <c r="RXR274" s="34"/>
      <c r="RXS274" s="34"/>
      <c r="RXT274" s="34"/>
      <c r="RXU274" s="34"/>
      <c r="RXV274" s="34"/>
      <c r="RXW274" s="34"/>
      <c r="RXX274" s="34"/>
      <c r="RXY274" s="34"/>
      <c r="RXZ274" s="34"/>
      <c r="RYA274" s="34"/>
      <c r="RYB274" s="34"/>
      <c r="RYC274" s="34"/>
      <c r="RYD274" s="34"/>
      <c r="RYE274" s="34"/>
      <c r="RYF274" s="34"/>
      <c r="RYG274" s="34"/>
      <c r="RYH274" s="34"/>
      <c r="RYI274" s="34"/>
      <c r="RYJ274" s="34"/>
      <c r="RYK274" s="34"/>
      <c r="RYL274" s="34"/>
      <c r="RYM274" s="34"/>
      <c r="RYN274" s="34"/>
      <c r="RYO274" s="34"/>
      <c r="RYP274" s="34"/>
      <c r="RYQ274" s="34"/>
      <c r="RYR274" s="34"/>
      <c r="RYS274" s="34"/>
      <c r="RYT274" s="34"/>
      <c r="RYU274" s="34"/>
      <c r="RYV274" s="34"/>
      <c r="RYW274" s="34"/>
      <c r="RYX274" s="34"/>
      <c r="RYY274" s="34"/>
      <c r="RYZ274" s="34"/>
      <c r="RZA274" s="34"/>
      <c r="RZB274" s="34"/>
      <c r="RZC274" s="34"/>
      <c r="RZD274" s="34"/>
      <c r="RZE274" s="34"/>
      <c r="RZF274" s="34"/>
      <c r="RZG274" s="34"/>
      <c r="RZH274" s="34"/>
      <c r="RZI274" s="34"/>
      <c r="RZJ274" s="34"/>
      <c r="RZK274" s="34"/>
      <c r="RZL274" s="34"/>
      <c r="RZM274" s="34"/>
      <c r="RZN274" s="34"/>
      <c r="RZO274" s="34"/>
      <c r="RZP274" s="34"/>
      <c r="RZQ274" s="34"/>
      <c r="RZR274" s="34"/>
      <c r="RZS274" s="34"/>
      <c r="RZT274" s="34"/>
      <c r="RZU274" s="34"/>
      <c r="RZV274" s="34"/>
      <c r="RZW274" s="34"/>
      <c r="RZX274" s="34"/>
      <c r="RZY274" s="34"/>
      <c r="RZZ274" s="34"/>
      <c r="SAA274" s="34"/>
      <c r="SAB274" s="34"/>
      <c r="SAC274" s="34"/>
      <c r="SAD274" s="34"/>
      <c r="SAE274" s="34"/>
      <c r="SAF274" s="34"/>
      <c r="SAG274" s="34"/>
      <c r="SAH274" s="34"/>
      <c r="SAI274" s="34"/>
      <c r="SAJ274" s="34"/>
      <c r="SAK274" s="34"/>
      <c r="SAL274" s="34"/>
      <c r="SAM274" s="34"/>
      <c r="SAN274" s="34"/>
      <c r="SAO274" s="34"/>
      <c r="SAP274" s="34"/>
      <c r="SAQ274" s="34"/>
      <c r="SAR274" s="34"/>
      <c r="SAS274" s="34"/>
      <c r="SAT274" s="34"/>
      <c r="SAU274" s="34"/>
      <c r="SAV274" s="34"/>
      <c r="SAW274" s="34"/>
      <c r="SAX274" s="34"/>
      <c r="SAY274" s="34"/>
      <c r="SAZ274" s="34"/>
      <c r="SBA274" s="34"/>
      <c r="SBB274" s="34"/>
      <c r="SBC274" s="34"/>
      <c r="SBD274" s="34"/>
      <c r="SBE274" s="34"/>
      <c r="SBF274" s="34"/>
      <c r="SBG274" s="34"/>
      <c r="SBH274" s="34"/>
      <c r="SBI274" s="34"/>
      <c r="SBJ274" s="34"/>
      <c r="SBK274" s="34"/>
      <c r="SBL274" s="34"/>
      <c r="SBM274" s="34"/>
      <c r="SBN274" s="34"/>
      <c r="SBO274" s="34"/>
      <c r="SBP274" s="34"/>
      <c r="SBQ274" s="34"/>
      <c r="SBR274" s="34"/>
      <c r="SBS274" s="34"/>
      <c r="SBT274" s="34"/>
      <c r="SBU274" s="34"/>
      <c r="SBV274" s="34"/>
      <c r="SBW274" s="34"/>
      <c r="SBX274" s="34"/>
      <c r="SBY274" s="34"/>
      <c r="SBZ274" s="34"/>
      <c r="SCA274" s="34"/>
      <c r="SCB274" s="34"/>
      <c r="SCC274" s="34"/>
      <c r="SCD274" s="34"/>
      <c r="SCE274" s="34"/>
      <c r="SCF274" s="34"/>
      <c r="SCG274" s="34"/>
      <c r="SCH274" s="34"/>
      <c r="SCI274" s="34"/>
      <c r="SCJ274" s="34"/>
      <c r="SCK274" s="34"/>
      <c r="SCL274" s="34"/>
      <c r="SCM274" s="34"/>
      <c r="SCN274" s="34"/>
      <c r="SCO274" s="34"/>
      <c r="SCP274" s="34"/>
      <c r="SCQ274" s="34"/>
      <c r="SCR274" s="34"/>
      <c r="SCS274" s="34"/>
      <c r="SCT274" s="34"/>
      <c r="SCU274" s="34"/>
      <c r="SCV274" s="34"/>
      <c r="SCW274" s="34"/>
      <c r="SCX274" s="34"/>
      <c r="SCY274" s="34"/>
      <c r="SCZ274" s="34"/>
      <c r="SDA274" s="34"/>
      <c r="SDB274" s="34"/>
      <c r="SDC274" s="34"/>
      <c r="SDD274" s="34"/>
      <c r="SDE274" s="34"/>
      <c r="SDF274" s="34"/>
      <c r="SDG274" s="34"/>
      <c r="SDH274" s="34"/>
      <c r="SDI274" s="34"/>
      <c r="SDJ274" s="34"/>
      <c r="SDK274" s="34"/>
      <c r="SDL274" s="34"/>
      <c r="SDM274" s="34"/>
      <c r="SDN274" s="34"/>
      <c r="SDO274" s="34"/>
      <c r="SDP274" s="34"/>
      <c r="SDQ274" s="34"/>
      <c r="SDR274" s="34"/>
      <c r="SDS274" s="34"/>
      <c r="SDT274" s="34"/>
      <c r="SDU274" s="34"/>
      <c r="SDV274" s="34"/>
      <c r="SDW274" s="34"/>
      <c r="SDX274" s="34"/>
      <c r="SDY274" s="34"/>
      <c r="SDZ274" s="34"/>
      <c r="SEA274" s="34"/>
      <c r="SEB274" s="34"/>
      <c r="SEC274" s="34"/>
      <c r="SED274" s="34"/>
      <c r="SEE274" s="34"/>
      <c r="SEF274" s="34"/>
      <c r="SEG274" s="34"/>
      <c r="SEH274" s="34"/>
      <c r="SEI274" s="34"/>
      <c r="SEJ274" s="34"/>
      <c r="SEK274" s="34"/>
      <c r="SEL274" s="34"/>
      <c r="SEM274" s="34"/>
      <c r="SEN274" s="34"/>
      <c r="SEO274" s="34"/>
      <c r="SEP274" s="34"/>
      <c r="SEQ274" s="34"/>
      <c r="SER274" s="34"/>
      <c r="SES274" s="34"/>
      <c r="SET274" s="34"/>
      <c r="SEU274" s="34"/>
      <c r="SEV274" s="34"/>
      <c r="SEW274" s="34"/>
      <c r="SEX274" s="34"/>
      <c r="SEY274" s="34"/>
      <c r="SEZ274" s="34"/>
      <c r="SFA274" s="34"/>
      <c r="SFB274" s="34"/>
      <c r="SFC274" s="34"/>
      <c r="SFD274" s="34"/>
      <c r="SFE274" s="34"/>
      <c r="SFF274" s="34"/>
      <c r="SFG274" s="34"/>
      <c r="SFH274" s="34"/>
      <c r="SFI274" s="34"/>
      <c r="SFJ274" s="34"/>
      <c r="SFK274" s="34"/>
      <c r="SFL274" s="34"/>
      <c r="SFM274" s="34"/>
      <c r="SFN274" s="34"/>
      <c r="SFO274" s="34"/>
      <c r="SFP274" s="34"/>
      <c r="SFQ274" s="34"/>
      <c r="SFR274" s="34"/>
      <c r="SFS274" s="34"/>
      <c r="SFT274" s="34"/>
      <c r="SFU274" s="34"/>
      <c r="SFV274" s="34"/>
      <c r="SFW274" s="34"/>
      <c r="SFX274" s="34"/>
      <c r="SFY274" s="34"/>
      <c r="SFZ274" s="34"/>
      <c r="SGA274" s="34"/>
      <c r="SGB274" s="34"/>
      <c r="SGC274" s="34"/>
      <c r="SGD274" s="34"/>
      <c r="SGE274" s="34"/>
      <c r="SGF274" s="34"/>
      <c r="SGG274" s="34"/>
      <c r="SGH274" s="34"/>
      <c r="SGI274" s="34"/>
      <c r="SGJ274" s="34"/>
      <c r="SGK274" s="34"/>
      <c r="SGL274" s="34"/>
      <c r="SGM274" s="34"/>
      <c r="SGN274" s="34"/>
      <c r="SGO274" s="34"/>
      <c r="SGP274" s="34"/>
      <c r="SGQ274" s="34"/>
      <c r="SGR274" s="34"/>
      <c r="SGS274" s="34"/>
      <c r="SGT274" s="34"/>
      <c r="SGU274" s="34"/>
      <c r="SGV274" s="34"/>
      <c r="SGW274" s="34"/>
      <c r="SGX274" s="34"/>
      <c r="SGY274" s="34"/>
      <c r="SGZ274" s="34"/>
      <c r="SHA274" s="34"/>
      <c r="SHB274" s="34"/>
      <c r="SHC274" s="34"/>
      <c r="SHD274" s="34"/>
      <c r="SHE274" s="34"/>
      <c r="SHF274" s="34"/>
      <c r="SHG274" s="34"/>
      <c r="SHH274" s="34"/>
      <c r="SHI274" s="34"/>
      <c r="SHJ274" s="34"/>
      <c r="SHK274" s="34"/>
      <c r="SHL274" s="34"/>
      <c r="SHM274" s="34"/>
      <c r="SHN274" s="34"/>
      <c r="SHO274" s="34"/>
      <c r="SHP274" s="34"/>
      <c r="SHQ274" s="34"/>
      <c r="SHR274" s="34"/>
      <c r="SHS274" s="34"/>
      <c r="SHT274" s="34"/>
      <c r="SHU274" s="34"/>
      <c r="SHV274" s="34"/>
      <c r="SHW274" s="34"/>
      <c r="SHX274" s="34"/>
      <c r="SHY274" s="34"/>
      <c r="SHZ274" s="34"/>
      <c r="SIA274" s="34"/>
      <c r="SIB274" s="34"/>
      <c r="SIC274" s="34"/>
      <c r="SID274" s="34"/>
      <c r="SIE274" s="34"/>
      <c r="SIF274" s="34"/>
      <c r="SIG274" s="34"/>
      <c r="SIH274" s="34"/>
      <c r="SII274" s="34"/>
      <c r="SIJ274" s="34"/>
      <c r="SIK274" s="34"/>
      <c r="SIL274" s="34"/>
      <c r="SIM274" s="34"/>
      <c r="SIN274" s="34"/>
      <c r="SIO274" s="34"/>
      <c r="SIP274" s="34"/>
      <c r="SIQ274" s="34"/>
      <c r="SIR274" s="34"/>
      <c r="SIS274" s="34"/>
      <c r="SIT274" s="34"/>
      <c r="SIU274" s="34"/>
      <c r="SIV274" s="34"/>
      <c r="SIW274" s="34"/>
      <c r="SIX274" s="34"/>
      <c r="SIY274" s="34"/>
      <c r="SIZ274" s="34"/>
      <c r="SJA274" s="34"/>
      <c r="SJB274" s="34"/>
      <c r="SJC274" s="34"/>
      <c r="SJD274" s="34"/>
      <c r="SJE274" s="34"/>
      <c r="SJF274" s="34"/>
      <c r="SJG274" s="34"/>
      <c r="SJH274" s="34"/>
      <c r="SJI274" s="34"/>
      <c r="SJJ274" s="34"/>
      <c r="SJK274" s="34"/>
      <c r="SJL274" s="34"/>
      <c r="SJM274" s="34"/>
      <c r="SJN274" s="34"/>
      <c r="SJO274" s="34"/>
      <c r="SJP274" s="34"/>
      <c r="SJQ274" s="34"/>
      <c r="SJR274" s="34"/>
      <c r="SJS274" s="34"/>
      <c r="SJT274" s="34"/>
      <c r="SJU274" s="34"/>
      <c r="SJV274" s="34"/>
      <c r="SJW274" s="34"/>
      <c r="SJX274" s="34"/>
      <c r="SJY274" s="34"/>
      <c r="SJZ274" s="34"/>
      <c r="SKA274" s="34"/>
      <c r="SKB274" s="34"/>
      <c r="SKC274" s="34"/>
      <c r="SKD274" s="34"/>
      <c r="SKE274" s="34"/>
      <c r="SKF274" s="34"/>
      <c r="SKG274" s="34"/>
      <c r="SKH274" s="34"/>
      <c r="SKI274" s="34"/>
      <c r="SKJ274" s="34"/>
      <c r="SKK274" s="34"/>
      <c r="SKL274" s="34"/>
      <c r="SKM274" s="34"/>
      <c r="SKN274" s="34"/>
      <c r="SKO274" s="34"/>
      <c r="SKP274" s="34"/>
      <c r="SKQ274" s="34"/>
      <c r="SKR274" s="34"/>
      <c r="SKS274" s="34"/>
      <c r="SKT274" s="34"/>
      <c r="SKU274" s="34"/>
      <c r="SKV274" s="34"/>
      <c r="SKW274" s="34"/>
      <c r="SKX274" s="34"/>
      <c r="SKY274" s="34"/>
      <c r="SKZ274" s="34"/>
      <c r="SLA274" s="34"/>
      <c r="SLB274" s="34"/>
      <c r="SLC274" s="34"/>
      <c r="SLD274" s="34"/>
      <c r="SLE274" s="34"/>
      <c r="SLF274" s="34"/>
      <c r="SLG274" s="34"/>
      <c r="SLH274" s="34"/>
      <c r="SLI274" s="34"/>
      <c r="SLJ274" s="34"/>
      <c r="SLK274" s="34"/>
      <c r="SLL274" s="34"/>
      <c r="SLM274" s="34"/>
      <c r="SLN274" s="34"/>
      <c r="SLO274" s="34"/>
      <c r="SLP274" s="34"/>
      <c r="SLQ274" s="34"/>
      <c r="SLR274" s="34"/>
      <c r="SLS274" s="34"/>
      <c r="SLT274" s="34"/>
      <c r="SLU274" s="34"/>
      <c r="SLV274" s="34"/>
      <c r="SLW274" s="34"/>
      <c r="SLX274" s="34"/>
      <c r="SLY274" s="34"/>
      <c r="SLZ274" s="34"/>
      <c r="SMA274" s="34"/>
      <c r="SMB274" s="34"/>
      <c r="SMC274" s="34"/>
      <c r="SMD274" s="34"/>
      <c r="SME274" s="34"/>
      <c r="SMF274" s="34"/>
      <c r="SMG274" s="34"/>
      <c r="SMH274" s="34"/>
      <c r="SMI274" s="34"/>
      <c r="SMJ274" s="34"/>
      <c r="SMK274" s="34"/>
      <c r="SML274" s="34"/>
      <c r="SMM274" s="34"/>
      <c r="SMN274" s="34"/>
      <c r="SMO274" s="34"/>
      <c r="SMP274" s="34"/>
      <c r="SMQ274" s="34"/>
      <c r="SMR274" s="34"/>
      <c r="SMS274" s="34"/>
      <c r="SMT274" s="34"/>
      <c r="SMU274" s="34"/>
      <c r="SMV274" s="34"/>
      <c r="SMW274" s="34"/>
      <c r="SMX274" s="34"/>
      <c r="SMY274" s="34"/>
      <c r="SMZ274" s="34"/>
      <c r="SNA274" s="34"/>
      <c r="SNB274" s="34"/>
      <c r="SNC274" s="34"/>
      <c r="SND274" s="34"/>
      <c r="SNE274" s="34"/>
      <c r="SNF274" s="34"/>
      <c r="SNG274" s="34"/>
      <c r="SNH274" s="34"/>
      <c r="SNI274" s="34"/>
      <c r="SNJ274" s="34"/>
      <c r="SNK274" s="34"/>
      <c r="SNL274" s="34"/>
      <c r="SNM274" s="34"/>
      <c r="SNN274" s="34"/>
      <c r="SNO274" s="34"/>
      <c r="SNP274" s="34"/>
      <c r="SNQ274" s="34"/>
      <c r="SNR274" s="34"/>
      <c r="SNS274" s="34"/>
      <c r="SNT274" s="34"/>
      <c r="SNU274" s="34"/>
      <c r="SNV274" s="34"/>
      <c r="SNW274" s="34"/>
      <c r="SNX274" s="34"/>
      <c r="SNY274" s="34"/>
      <c r="SNZ274" s="34"/>
      <c r="SOA274" s="34"/>
      <c r="SOB274" s="34"/>
      <c r="SOC274" s="34"/>
      <c r="SOD274" s="34"/>
      <c r="SOE274" s="34"/>
      <c r="SOF274" s="34"/>
      <c r="SOG274" s="34"/>
      <c r="SOH274" s="34"/>
      <c r="SOI274" s="34"/>
      <c r="SOJ274" s="34"/>
      <c r="SOK274" s="34"/>
      <c r="SOL274" s="34"/>
      <c r="SOM274" s="34"/>
      <c r="SON274" s="34"/>
      <c r="SOO274" s="34"/>
      <c r="SOP274" s="34"/>
      <c r="SOQ274" s="34"/>
      <c r="SOR274" s="34"/>
      <c r="SOS274" s="34"/>
      <c r="SOT274" s="34"/>
      <c r="SOU274" s="34"/>
      <c r="SOV274" s="34"/>
      <c r="SOW274" s="34"/>
      <c r="SOX274" s="34"/>
      <c r="SOY274" s="34"/>
      <c r="SOZ274" s="34"/>
      <c r="SPA274" s="34"/>
      <c r="SPB274" s="34"/>
      <c r="SPC274" s="34"/>
      <c r="SPD274" s="34"/>
      <c r="SPE274" s="34"/>
      <c r="SPF274" s="34"/>
      <c r="SPG274" s="34"/>
      <c r="SPH274" s="34"/>
      <c r="SPI274" s="34"/>
      <c r="SPJ274" s="34"/>
      <c r="SPK274" s="34"/>
      <c r="SPL274" s="34"/>
      <c r="SPM274" s="34"/>
      <c r="SPN274" s="34"/>
      <c r="SPO274" s="34"/>
      <c r="SPP274" s="34"/>
      <c r="SPQ274" s="34"/>
      <c r="SPR274" s="34"/>
      <c r="SPS274" s="34"/>
      <c r="SPT274" s="34"/>
      <c r="SPU274" s="34"/>
      <c r="SPV274" s="34"/>
      <c r="SPW274" s="34"/>
      <c r="SPX274" s="34"/>
      <c r="SPY274" s="34"/>
      <c r="SPZ274" s="34"/>
      <c r="SQA274" s="34"/>
      <c r="SQB274" s="34"/>
      <c r="SQC274" s="34"/>
      <c r="SQD274" s="34"/>
      <c r="SQE274" s="34"/>
      <c r="SQF274" s="34"/>
      <c r="SQG274" s="34"/>
      <c r="SQH274" s="34"/>
      <c r="SQI274" s="34"/>
      <c r="SQJ274" s="34"/>
      <c r="SQK274" s="34"/>
      <c r="SQL274" s="34"/>
      <c r="SQM274" s="34"/>
      <c r="SQN274" s="34"/>
      <c r="SQO274" s="34"/>
      <c r="SQP274" s="34"/>
      <c r="SQQ274" s="34"/>
      <c r="SQR274" s="34"/>
      <c r="SQS274" s="34"/>
      <c r="SQT274" s="34"/>
      <c r="SQU274" s="34"/>
      <c r="SQV274" s="34"/>
      <c r="SQW274" s="34"/>
      <c r="SQX274" s="34"/>
      <c r="SQY274" s="34"/>
      <c r="SQZ274" s="34"/>
      <c r="SRA274" s="34"/>
      <c r="SRB274" s="34"/>
      <c r="SRC274" s="34"/>
      <c r="SRD274" s="34"/>
      <c r="SRE274" s="34"/>
      <c r="SRF274" s="34"/>
      <c r="SRG274" s="34"/>
      <c r="SRH274" s="34"/>
      <c r="SRI274" s="34"/>
      <c r="SRJ274" s="34"/>
      <c r="SRK274" s="34"/>
      <c r="SRL274" s="34"/>
      <c r="SRM274" s="34"/>
      <c r="SRN274" s="34"/>
      <c r="SRO274" s="34"/>
      <c r="SRP274" s="34"/>
      <c r="SRQ274" s="34"/>
      <c r="SRR274" s="34"/>
      <c r="SRS274" s="34"/>
      <c r="SRT274" s="34"/>
      <c r="SRU274" s="34"/>
      <c r="SRV274" s="34"/>
      <c r="SRW274" s="34"/>
      <c r="SRX274" s="34"/>
      <c r="SRY274" s="34"/>
      <c r="SRZ274" s="34"/>
      <c r="SSA274" s="34"/>
      <c r="SSB274" s="34"/>
      <c r="SSC274" s="34"/>
      <c r="SSD274" s="34"/>
      <c r="SSE274" s="34"/>
      <c r="SSF274" s="34"/>
      <c r="SSG274" s="34"/>
      <c r="SSH274" s="34"/>
      <c r="SSI274" s="34"/>
      <c r="SSJ274" s="34"/>
      <c r="SSK274" s="34"/>
      <c r="SSL274" s="34"/>
      <c r="SSM274" s="34"/>
      <c r="SSN274" s="34"/>
      <c r="SSO274" s="34"/>
      <c r="SSP274" s="34"/>
      <c r="SSQ274" s="34"/>
      <c r="SSR274" s="34"/>
      <c r="SSS274" s="34"/>
      <c r="SST274" s="34"/>
      <c r="SSU274" s="34"/>
      <c r="SSV274" s="34"/>
      <c r="SSW274" s="34"/>
      <c r="SSX274" s="34"/>
      <c r="SSY274" s="34"/>
      <c r="SSZ274" s="34"/>
      <c r="STA274" s="34"/>
      <c r="STB274" s="34"/>
      <c r="STC274" s="34"/>
      <c r="STD274" s="34"/>
      <c r="STE274" s="34"/>
      <c r="STF274" s="34"/>
      <c r="STG274" s="34"/>
      <c r="STH274" s="34"/>
      <c r="STI274" s="34"/>
      <c r="STJ274" s="34"/>
      <c r="STK274" s="34"/>
      <c r="STL274" s="34"/>
      <c r="STM274" s="34"/>
      <c r="STN274" s="34"/>
      <c r="STO274" s="34"/>
      <c r="STP274" s="34"/>
      <c r="STQ274" s="34"/>
      <c r="STR274" s="34"/>
      <c r="STS274" s="34"/>
      <c r="STT274" s="34"/>
      <c r="STU274" s="34"/>
      <c r="STV274" s="34"/>
      <c r="STW274" s="34"/>
      <c r="STX274" s="34"/>
      <c r="STY274" s="34"/>
      <c r="STZ274" s="34"/>
      <c r="SUA274" s="34"/>
      <c r="SUB274" s="34"/>
      <c r="SUC274" s="34"/>
      <c r="SUD274" s="34"/>
      <c r="SUE274" s="34"/>
      <c r="SUF274" s="34"/>
      <c r="SUG274" s="34"/>
      <c r="SUH274" s="34"/>
      <c r="SUI274" s="34"/>
      <c r="SUJ274" s="34"/>
      <c r="SUK274" s="34"/>
      <c r="SUL274" s="34"/>
      <c r="SUM274" s="34"/>
      <c r="SUN274" s="34"/>
      <c r="SUO274" s="34"/>
      <c r="SUP274" s="34"/>
      <c r="SUQ274" s="34"/>
      <c r="SUR274" s="34"/>
      <c r="SUS274" s="34"/>
      <c r="SUT274" s="34"/>
      <c r="SUU274" s="34"/>
      <c r="SUV274" s="34"/>
      <c r="SUW274" s="34"/>
      <c r="SUX274" s="34"/>
      <c r="SUY274" s="34"/>
      <c r="SUZ274" s="34"/>
      <c r="SVA274" s="34"/>
      <c r="SVB274" s="34"/>
      <c r="SVC274" s="34"/>
      <c r="SVD274" s="34"/>
      <c r="SVE274" s="34"/>
      <c r="SVF274" s="34"/>
      <c r="SVG274" s="34"/>
      <c r="SVH274" s="34"/>
      <c r="SVI274" s="34"/>
      <c r="SVJ274" s="34"/>
      <c r="SVK274" s="34"/>
      <c r="SVL274" s="34"/>
      <c r="SVM274" s="34"/>
      <c r="SVN274" s="34"/>
      <c r="SVO274" s="34"/>
      <c r="SVP274" s="34"/>
      <c r="SVQ274" s="34"/>
      <c r="SVR274" s="34"/>
      <c r="SVS274" s="34"/>
      <c r="SVT274" s="34"/>
      <c r="SVU274" s="34"/>
      <c r="SVV274" s="34"/>
      <c r="SVW274" s="34"/>
      <c r="SVX274" s="34"/>
      <c r="SVY274" s="34"/>
      <c r="SVZ274" s="34"/>
      <c r="SWA274" s="34"/>
      <c r="SWB274" s="34"/>
      <c r="SWC274" s="34"/>
      <c r="SWD274" s="34"/>
      <c r="SWE274" s="34"/>
      <c r="SWF274" s="34"/>
      <c r="SWG274" s="34"/>
      <c r="SWH274" s="34"/>
      <c r="SWI274" s="34"/>
      <c r="SWJ274" s="34"/>
      <c r="SWK274" s="34"/>
      <c r="SWL274" s="34"/>
      <c r="SWM274" s="34"/>
      <c r="SWN274" s="34"/>
      <c r="SWO274" s="34"/>
      <c r="SWP274" s="34"/>
      <c r="SWQ274" s="34"/>
      <c r="SWR274" s="34"/>
      <c r="SWS274" s="34"/>
      <c r="SWT274" s="34"/>
      <c r="SWU274" s="34"/>
      <c r="SWV274" s="34"/>
      <c r="SWW274" s="34"/>
      <c r="SWX274" s="34"/>
      <c r="SWY274" s="34"/>
      <c r="SWZ274" s="34"/>
      <c r="SXA274" s="34"/>
      <c r="SXB274" s="34"/>
      <c r="SXC274" s="34"/>
      <c r="SXD274" s="34"/>
      <c r="SXE274" s="34"/>
      <c r="SXF274" s="34"/>
      <c r="SXG274" s="34"/>
      <c r="SXH274" s="34"/>
      <c r="SXI274" s="34"/>
      <c r="SXJ274" s="34"/>
      <c r="SXK274" s="34"/>
      <c r="SXL274" s="34"/>
      <c r="SXM274" s="34"/>
      <c r="SXN274" s="34"/>
      <c r="SXO274" s="34"/>
      <c r="SXP274" s="34"/>
      <c r="SXQ274" s="34"/>
      <c r="SXR274" s="34"/>
      <c r="SXS274" s="34"/>
      <c r="SXT274" s="34"/>
      <c r="SXU274" s="34"/>
      <c r="SXV274" s="34"/>
      <c r="SXW274" s="34"/>
      <c r="SXX274" s="34"/>
      <c r="SXY274" s="34"/>
      <c r="SXZ274" s="34"/>
      <c r="SYA274" s="34"/>
      <c r="SYB274" s="34"/>
      <c r="SYC274" s="34"/>
      <c r="SYD274" s="34"/>
      <c r="SYE274" s="34"/>
      <c r="SYF274" s="34"/>
      <c r="SYG274" s="34"/>
      <c r="SYH274" s="34"/>
      <c r="SYI274" s="34"/>
      <c r="SYJ274" s="34"/>
      <c r="SYK274" s="34"/>
      <c r="SYL274" s="34"/>
      <c r="SYM274" s="34"/>
      <c r="SYN274" s="34"/>
      <c r="SYO274" s="34"/>
      <c r="SYP274" s="34"/>
      <c r="SYQ274" s="34"/>
      <c r="SYR274" s="34"/>
      <c r="SYS274" s="34"/>
      <c r="SYT274" s="34"/>
      <c r="SYU274" s="34"/>
      <c r="SYV274" s="34"/>
      <c r="SYW274" s="34"/>
      <c r="SYX274" s="34"/>
      <c r="SYY274" s="34"/>
      <c r="SYZ274" s="34"/>
      <c r="SZA274" s="34"/>
      <c r="SZB274" s="34"/>
      <c r="SZC274" s="34"/>
      <c r="SZD274" s="34"/>
      <c r="SZE274" s="34"/>
      <c r="SZF274" s="34"/>
      <c r="SZG274" s="34"/>
      <c r="SZH274" s="34"/>
      <c r="SZI274" s="34"/>
      <c r="SZJ274" s="34"/>
      <c r="SZK274" s="34"/>
      <c r="SZL274" s="34"/>
      <c r="SZM274" s="34"/>
      <c r="SZN274" s="34"/>
      <c r="SZO274" s="34"/>
      <c r="SZP274" s="34"/>
      <c r="SZQ274" s="34"/>
      <c r="SZR274" s="34"/>
      <c r="SZS274" s="34"/>
      <c r="SZT274" s="34"/>
      <c r="SZU274" s="34"/>
      <c r="SZV274" s="34"/>
      <c r="SZW274" s="34"/>
      <c r="SZX274" s="34"/>
      <c r="SZY274" s="34"/>
      <c r="SZZ274" s="34"/>
      <c r="TAA274" s="34"/>
      <c r="TAB274" s="34"/>
      <c r="TAC274" s="34"/>
      <c r="TAD274" s="34"/>
      <c r="TAE274" s="34"/>
      <c r="TAF274" s="34"/>
      <c r="TAG274" s="34"/>
      <c r="TAH274" s="34"/>
      <c r="TAI274" s="34"/>
      <c r="TAJ274" s="34"/>
      <c r="TAK274" s="34"/>
      <c r="TAL274" s="34"/>
      <c r="TAM274" s="34"/>
      <c r="TAN274" s="34"/>
      <c r="TAO274" s="34"/>
      <c r="TAP274" s="34"/>
      <c r="TAQ274" s="34"/>
      <c r="TAR274" s="34"/>
      <c r="TAS274" s="34"/>
      <c r="TAT274" s="34"/>
      <c r="TAU274" s="34"/>
      <c r="TAV274" s="34"/>
      <c r="TAW274" s="34"/>
      <c r="TAX274" s="34"/>
      <c r="TAY274" s="34"/>
      <c r="TAZ274" s="34"/>
      <c r="TBA274" s="34"/>
      <c r="TBB274" s="34"/>
      <c r="TBC274" s="34"/>
      <c r="TBD274" s="34"/>
      <c r="TBE274" s="34"/>
      <c r="TBF274" s="34"/>
      <c r="TBG274" s="34"/>
      <c r="TBH274" s="34"/>
      <c r="TBI274" s="34"/>
      <c r="TBJ274" s="34"/>
      <c r="TBK274" s="34"/>
      <c r="TBL274" s="34"/>
      <c r="TBM274" s="34"/>
      <c r="TBN274" s="34"/>
      <c r="TBO274" s="34"/>
      <c r="TBP274" s="34"/>
      <c r="TBQ274" s="34"/>
      <c r="TBR274" s="34"/>
      <c r="TBS274" s="34"/>
      <c r="TBT274" s="34"/>
      <c r="TBU274" s="34"/>
      <c r="TBV274" s="34"/>
      <c r="TBW274" s="34"/>
      <c r="TBX274" s="34"/>
      <c r="TBY274" s="34"/>
      <c r="TBZ274" s="34"/>
      <c r="TCA274" s="34"/>
      <c r="TCB274" s="34"/>
      <c r="TCC274" s="34"/>
      <c r="TCD274" s="34"/>
      <c r="TCE274" s="34"/>
      <c r="TCF274" s="34"/>
      <c r="TCG274" s="34"/>
      <c r="TCH274" s="34"/>
      <c r="TCI274" s="34"/>
      <c r="TCJ274" s="34"/>
      <c r="TCK274" s="34"/>
      <c r="TCL274" s="34"/>
      <c r="TCM274" s="34"/>
      <c r="TCN274" s="34"/>
      <c r="TCO274" s="34"/>
      <c r="TCP274" s="34"/>
      <c r="TCQ274" s="34"/>
      <c r="TCR274" s="34"/>
      <c r="TCS274" s="34"/>
      <c r="TCT274" s="34"/>
      <c r="TCU274" s="34"/>
      <c r="TCV274" s="34"/>
      <c r="TCW274" s="34"/>
      <c r="TCX274" s="34"/>
      <c r="TCY274" s="34"/>
      <c r="TCZ274" s="34"/>
      <c r="TDA274" s="34"/>
      <c r="TDB274" s="34"/>
      <c r="TDC274" s="34"/>
      <c r="TDD274" s="34"/>
      <c r="TDE274" s="34"/>
      <c r="TDF274" s="34"/>
      <c r="TDG274" s="34"/>
      <c r="TDH274" s="34"/>
      <c r="TDI274" s="34"/>
      <c r="TDJ274" s="34"/>
      <c r="TDK274" s="34"/>
      <c r="TDL274" s="34"/>
      <c r="TDM274" s="34"/>
      <c r="TDN274" s="34"/>
      <c r="TDO274" s="34"/>
      <c r="TDP274" s="34"/>
      <c r="TDQ274" s="34"/>
      <c r="TDR274" s="34"/>
      <c r="TDS274" s="34"/>
      <c r="TDT274" s="34"/>
      <c r="TDU274" s="34"/>
      <c r="TDV274" s="34"/>
      <c r="TDW274" s="34"/>
      <c r="TDX274" s="34"/>
      <c r="TDY274" s="34"/>
      <c r="TDZ274" s="34"/>
      <c r="TEA274" s="34"/>
      <c r="TEB274" s="34"/>
      <c r="TEC274" s="34"/>
      <c r="TED274" s="34"/>
      <c r="TEE274" s="34"/>
      <c r="TEF274" s="34"/>
      <c r="TEG274" s="34"/>
      <c r="TEH274" s="34"/>
      <c r="TEI274" s="34"/>
      <c r="TEJ274" s="34"/>
      <c r="TEK274" s="34"/>
      <c r="TEL274" s="34"/>
      <c r="TEM274" s="34"/>
      <c r="TEN274" s="34"/>
      <c r="TEO274" s="34"/>
      <c r="TEP274" s="34"/>
      <c r="TEQ274" s="34"/>
      <c r="TER274" s="34"/>
      <c r="TES274" s="34"/>
      <c r="TET274" s="34"/>
      <c r="TEU274" s="34"/>
      <c r="TEV274" s="34"/>
      <c r="TEW274" s="34"/>
      <c r="TEX274" s="34"/>
      <c r="TEY274" s="34"/>
      <c r="TEZ274" s="34"/>
      <c r="TFA274" s="34"/>
      <c r="TFB274" s="34"/>
      <c r="TFC274" s="34"/>
      <c r="TFD274" s="34"/>
      <c r="TFE274" s="34"/>
      <c r="TFF274" s="34"/>
      <c r="TFG274" s="34"/>
      <c r="TFH274" s="34"/>
      <c r="TFI274" s="34"/>
      <c r="TFJ274" s="34"/>
      <c r="TFK274" s="34"/>
      <c r="TFL274" s="34"/>
      <c r="TFM274" s="34"/>
      <c r="TFN274" s="34"/>
      <c r="TFO274" s="34"/>
      <c r="TFP274" s="34"/>
      <c r="TFQ274" s="34"/>
      <c r="TFR274" s="34"/>
      <c r="TFS274" s="34"/>
      <c r="TFT274" s="34"/>
      <c r="TFU274" s="34"/>
      <c r="TFV274" s="34"/>
      <c r="TFW274" s="34"/>
      <c r="TFX274" s="34"/>
      <c r="TFY274" s="34"/>
      <c r="TFZ274" s="34"/>
      <c r="TGA274" s="34"/>
      <c r="TGB274" s="34"/>
      <c r="TGC274" s="34"/>
      <c r="TGD274" s="34"/>
      <c r="TGE274" s="34"/>
      <c r="TGF274" s="34"/>
      <c r="TGG274" s="34"/>
      <c r="TGH274" s="34"/>
      <c r="TGI274" s="34"/>
      <c r="TGJ274" s="34"/>
      <c r="TGK274" s="34"/>
      <c r="TGL274" s="34"/>
      <c r="TGM274" s="34"/>
      <c r="TGN274" s="34"/>
      <c r="TGO274" s="34"/>
      <c r="TGP274" s="34"/>
      <c r="TGQ274" s="34"/>
      <c r="TGR274" s="34"/>
      <c r="TGS274" s="34"/>
      <c r="TGT274" s="34"/>
      <c r="TGU274" s="34"/>
      <c r="TGV274" s="34"/>
      <c r="TGW274" s="34"/>
      <c r="TGX274" s="34"/>
      <c r="TGY274" s="34"/>
      <c r="TGZ274" s="34"/>
      <c r="THA274" s="34"/>
      <c r="THB274" s="34"/>
      <c r="THC274" s="34"/>
      <c r="THD274" s="34"/>
      <c r="THE274" s="34"/>
      <c r="THF274" s="34"/>
      <c r="THG274" s="34"/>
      <c r="THH274" s="34"/>
      <c r="THI274" s="34"/>
      <c r="THJ274" s="34"/>
      <c r="THK274" s="34"/>
      <c r="THL274" s="34"/>
      <c r="THM274" s="34"/>
      <c r="THN274" s="34"/>
      <c r="THO274" s="34"/>
      <c r="THP274" s="34"/>
      <c r="THQ274" s="34"/>
      <c r="THR274" s="34"/>
      <c r="THS274" s="34"/>
      <c r="THT274" s="34"/>
      <c r="THU274" s="34"/>
      <c r="THV274" s="34"/>
      <c r="THW274" s="34"/>
      <c r="THX274" s="34"/>
      <c r="THY274" s="34"/>
      <c r="THZ274" s="34"/>
      <c r="TIA274" s="34"/>
      <c r="TIB274" s="34"/>
      <c r="TIC274" s="34"/>
      <c r="TID274" s="34"/>
      <c r="TIE274" s="34"/>
      <c r="TIF274" s="34"/>
      <c r="TIG274" s="34"/>
      <c r="TIH274" s="34"/>
      <c r="TII274" s="34"/>
      <c r="TIJ274" s="34"/>
      <c r="TIK274" s="34"/>
      <c r="TIL274" s="34"/>
      <c r="TIM274" s="34"/>
      <c r="TIN274" s="34"/>
      <c r="TIO274" s="34"/>
      <c r="TIP274" s="34"/>
      <c r="TIQ274" s="34"/>
      <c r="TIR274" s="34"/>
      <c r="TIS274" s="34"/>
      <c r="TIT274" s="34"/>
      <c r="TIU274" s="34"/>
      <c r="TIV274" s="34"/>
      <c r="TIW274" s="34"/>
      <c r="TIX274" s="34"/>
      <c r="TIY274" s="34"/>
      <c r="TIZ274" s="34"/>
      <c r="TJA274" s="34"/>
      <c r="TJB274" s="34"/>
      <c r="TJC274" s="34"/>
      <c r="TJD274" s="34"/>
      <c r="TJE274" s="34"/>
      <c r="TJF274" s="34"/>
      <c r="TJG274" s="34"/>
      <c r="TJH274" s="34"/>
      <c r="TJI274" s="34"/>
      <c r="TJJ274" s="34"/>
      <c r="TJK274" s="34"/>
      <c r="TJL274" s="34"/>
      <c r="TJM274" s="34"/>
      <c r="TJN274" s="34"/>
      <c r="TJO274" s="34"/>
      <c r="TJP274" s="34"/>
      <c r="TJQ274" s="34"/>
      <c r="TJR274" s="34"/>
      <c r="TJS274" s="34"/>
      <c r="TJT274" s="34"/>
      <c r="TJU274" s="34"/>
      <c r="TJV274" s="34"/>
      <c r="TJW274" s="34"/>
      <c r="TJX274" s="34"/>
      <c r="TJY274" s="34"/>
      <c r="TJZ274" s="34"/>
      <c r="TKA274" s="34"/>
      <c r="TKB274" s="34"/>
      <c r="TKC274" s="34"/>
      <c r="TKD274" s="34"/>
      <c r="TKE274" s="34"/>
      <c r="TKF274" s="34"/>
      <c r="TKG274" s="34"/>
      <c r="TKH274" s="34"/>
      <c r="TKI274" s="34"/>
      <c r="TKJ274" s="34"/>
      <c r="TKK274" s="34"/>
      <c r="TKL274" s="34"/>
      <c r="TKM274" s="34"/>
      <c r="TKN274" s="34"/>
      <c r="TKO274" s="34"/>
      <c r="TKP274" s="34"/>
      <c r="TKQ274" s="34"/>
      <c r="TKR274" s="34"/>
      <c r="TKS274" s="34"/>
      <c r="TKT274" s="34"/>
      <c r="TKU274" s="34"/>
      <c r="TKV274" s="34"/>
      <c r="TKW274" s="34"/>
      <c r="TKX274" s="34"/>
      <c r="TKY274" s="34"/>
      <c r="TKZ274" s="34"/>
      <c r="TLA274" s="34"/>
      <c r="TLB274" s="34"/>
      <c r="TLC274" s="34"/>
      <c r="TLD274" s="34"/>
      <c r="TLE274" s="34"/>
      <c r="TLF274" s="34"/>
      <c r="TLG274" s="34"/>
      <c r="TLH274" s="34"/>
      <c r="TLI274" s="34"/>
      <c r="TLJ274" s="34"/>
      <c r="TLK274" s="34"/>
      <c r="TLL274" s="34"/>
      <c r="TLM274" s="34"/>
      <c r="TLN274" s="34"/>
      <c r="TLO274" s="34"/>
      <c r="TLP274" s="34"/>
      <c r="TLQ274" s="34"/>
      <c r="TLR274" s="34"/>
      <c r="TLS274" s="34"/>
      <c r="TLT274" s="34"/>
      <c r="TLU274" s="34"/>
      <c r="TLV274" s="34"/>
      <c r="TLW274" s="34"/>
      <c r="TLX274" s="34"/>
      <c r="TLY274" s="34"/>
      <c r="TLZ274" s="34"/>
      <c r="TMA274" s="34"/>
      <c r="TMB274" s="34"/>
      <c r="TMC274" s="34"/>
      <c r="TMD274" s="34"/>
      <c r="TME274" s="34"/>
      <c r="TMF274" s="34"/>
      <c r="TMG274" s="34"/>
      <c r="TMH274" s="34"/>
      <c r="TMI274" s="34"/>
      <c r="TMJ274" s="34"/>
      <c r="TMK274" s="34"/>
      <c r="TML274" s="34"/>
      <c r="TMM274" s="34"/>
      <c r="TMN274" s="34"/>
      <c r="TMO274" s="34"/>
      <c r="TMP274" s="34"/>
      <c r="TMQ274" s="34"/>
      <c r="TMR274" s="34"/>
      <c r="TMS274" s="34"/>
      <c r="TMT274" s="34"/>
      <c r="TMU274" s="34"/>
      <c r="TMV274" s="34"/>
      <c r="TMW274" s="34"/>
      <c r="TMX274" s="34"/>
      <c r="TMY274" s="34"/>
      <c r="TMZ274" s="34"/>
      <c r="TNA274" s="34"/>
      <c r="TNB274" s="34"/>
      <c r="TNC274" s="34"/>
      <c r="TND274" s="34"/>
      <c r="TNE274" s="34"/>
      <c r="TNF274" s="34"/>
      <c r="TNG274" s="34"/>
      <c r="TNH274" s="34"/>
      <c r="TNI274" s="34"/>
      <c r="TNJ274" s="34"/>
      <c r="TNK274" s="34"/>
      <c r="TNL274" s="34"/>
      <c r="TNM274" s="34"/>
      <c r="TNN274" s="34"/>
      <c r="TNO274" s="34"/>
      <c r="TNP274" s="34"/>
      <c r="TNQ274" s="34"/>
      <c r="TNR274" s="34"/>
      <c r="TNS274" s="34"/>
      <c r="TNT274" s="34"/>
      <c r="TNU274" s="34"/>
      <c r="TNV274" s="34"/>
      <c r="TNW274" s="34"/>
      <c r="TNX274" s="34"/>
      <c r="TNY274" s="34"/>
      <c r="TNZ274" s="34"/>
      <c r="TOA274" s="34"/>
      <c r="TOB274" s="34"/>
      <c r="TOC274" s="34"/>
      <c r="TOD274" s="34"/>
      <c r="TOE274" s="34"/>
      <c r="TOF274" s="34"/>
      <c r="TOG274" s="34"/>
      <c r="TOH274" s="34"/>
      <c r="TOI274" s="34"/>
      <c r="TOJ274" s="34"/>
      <c r="TOK274" s="34"/>
      <c r="TOL274" s="34"/>
      <c r="TOM274" s="34"/>
      <c r="TON274" s="34"/>
      <c r="TOO274" s="34"/>
      <c r="TOP274" s="34"/>
      <c r="TOQ274" s="34"/>
      <c r="TOR274" s="34"/>
      <c r="TOS274" s="34"/>
      <c r="TOT274" s="34"/>
      <c r="TOU274" s="34"/>
      <c r="TOV274" s="34"/>
      <c r="TOW274" s="34"/>
      <c r="TOX274" s="34"/>
      <c r="TOY274" s="34"/>
      <c r="TOZ274" s="34"/>
      <c r="TPA274" s="34"/>
      <c r="TPB274" s="34"/>
      <c r="TPC274" s="34"/>
      <c r="TPD274" s="34"/>
      <c r="TPE274" s="34"/>
      <c r="TPF274" s="34"/>
      <c r="TPG274" s="34"/>
      <c r="TPH274" s="34"/>
      <c r="TPI274" s="34"/>
      <c r="TPJ274" s="34"/>
      <c r="TPK274" s="34"/>
      <c r="TPL274" s="34"/>
      <c r="TPM274" s="34"/>
      <c r="TPN274" s="34"/>
      <c r="TPO274" s="34"/>
      <c r="TPP274" s="34"/>
      <c r="TPQ274" s="34"/>
      <c r="TPR274" s="34"/>
      <c r="TPS274" s="34"/>
      <c r="TPT274" s="34"/>
      <c r="TPU274" s="34"/>
      <c r="TPV274" s="34"/>
      <c r="TPW274" s="34"/>
      <c r="TPX274" s="34"/>
      <c r="TPY274" s="34"/>
      <c r="TPZ274" s="34"/>
      <c r="TQA274" s="34"/>
      <c r="TQB274" s="34"/>
      <c r="TQC274" s="34"/>
      <c r="TQD274" s="34"/>
      <c r="TQE274" s="34"/>
      <c r="TQF274" s="34"/>
      <c r="TQG274" s="34"/>
      <c r="TQH274" s="34"/>
      <c r="TQI274" s="34"/>
      <c r="TQJ274" s="34"/>
      <c r="TQK274" s="34"/>
      <c r="TQL274" s="34"/>
      <c r="TQM274" s="34"/>
      <c r="TQN274" s="34"/>
      <c r="TQO274" s="34"/>
      <c r="TQP274" s="34"/>
      <c r="TQQ274" s="34"/>
      <c r="TQR274" s="34"/>
      <c r="TQS274" s="34"/>
      <c r="TQT274" s="34"/>
      <c r="TQU274" s="34"/>
      <c r="TQV274" s="34"/>
      <c r="TQW274" s="34"/>
      <c r="TQX274" s="34"/>
      <c r="TQY274" s="34"/>
      <c r="TQZ274" s="34"/>
      <c r="TRA274" s="34"/>
      <c r="TRB274" s="34"/>
      <c r="TRC274" s="34"/>
      <c r="TRD274" s="34"/>
      <c r="TRE274" s="34"/>
      <c r="TRF274" s="34"/>
      <c r="TRG274" s="34"/>
      <c r="TRH274" s="34"/>
      <c r="TRI274" s="34"/>
      <c r="TRJ274" s="34"/>
      <c r="TRK274" s="34"/>
      <c r="TRL274" s="34"/>
      <c r="TRM274" s="34"/>
      <c r="TRN274" s="34"/>
      <c r="TRO274" s="34"/>
      <c r="TRP274" s="34"/>
      <c r="TRQ274" s="34"/>
      <c r="TRR274" s="34"/>
      <c r="TRS274" s="34"/>
      <c r="TRT274" s="34"/>
      <c r="TRU274" s="34"/>
      <c r="TRV274" s="34"/>
      <c r="TRW274" s="34"/>
      <c r="TRX274" s="34"/>
      <c r="TRY274" s="34"/>
      <c r="TRZ274" s="34"/>
      <c r="TSA274" s="34"/>
      <c r="TSB274" s="34"/>
      <c r="TSC274" s="34"/>
      <c r="TSD274" s="34"/>
      <c r="TSE274" s="34"/>
      <c r="TSF274" s="34"/>
      <c r="TSG274" s="34"/>
      <c r="TSH274" s="34"/>
      <c r="TSI274" s="34"/>
      <c r="TSJ274" s="34"/>
      <c r="TSK274" s="34"/>
      <c r="TSL274" s="34"/>
      <c r="TSM274" s="34"/>
      <c r="TSN274" s="34"/>
      <c r="TSO274" s="34"/>
      <c r="TSP274" s="34"/>
      <c r="TSQ274" s="34"/>
      <c r="TSR274" s="34"/>
      <c r="TSS274" s="34"/>
      <c r="TST274" s="34"/>
      <c r="TSU274" s="34"/>
      <c r="TSV274" s="34"/>
      <c r="TSW274" s="34"/>
      <c r="TSX274" s="34"/>
      <c r="TSY274" s="34"/>
      <c r="TSZ274" s="34"/>
      <c r="TTA274" s="34"/>
      <c r="TTB274" s="34"/>
      <c r="TTC274" s="34"/>
      <c r="TTD274" s="34"/>
      <c r="TTE274" s="34"/>
      <c r="TTF274" s="34"/>
      <c r="TTG274" s="34"/>
      <c r="TTH274" s="34"/>
      <c r="TTI274" s="34"/>
      <c r="TTJ274" s="34"/>
      <c r="TTK274" s="34"/>
      <c r="TTL274" s="34"/>
      <c r="TTM274" s="34"/>
      <c r="TTN274" s="34"/>
      <c r="TTO274" s="34"/>
      <c r="TTP274" s="34"/>
      <c r="TTQ274" s="34"/>
      <c r="TTR274" s="34"/>
      <c r="TTS274" s="34"/>
      <c r="TTT274" s="34"/>
      <c r="TTU274" s="34"/>
      <c r="TTV274" s="34"/>
      <c r="TTW274" s="34"/>
      <c r="TTX274" s="34"/>
      <c r="TTY274" s="34"/>
      <c r="TTZ274" s="34"/>
      <c r="TUA274" s="34"/>
      <c r="TUB274" s="34"/>
      <c r="TUC274" s="34"/>
      <c r="TUD274" s="34"/>
      <c r="TUE274" s="34"/>
      <c r="TUF274" s="34"/>
      <c r="TUG274" s="34"/>
      <c r="TUH274" s="34"/>
      <c r="TUI274" s="34"/>
      <c r="TUJ274" s="34"/>
      <c r="TUK274" s="34"/>
      <c r="TUL274" s="34"/>
      <c r="TUM274" s="34"/>
      <c r="TUN274" s="34"/>
      <c r="TUO274" s="34"/>
      <c r="TUP274" s="34"/>
      <c r="TUQ274" s="34"/>
      <c r="TUR274" s="34"/>
      <c r="TUS274" s="34"/>
      <c r="TUT274" s="34"/>
      <c r="TUU274" s="34"/>
      <c r="TUV274" s="34"/>
      <c r="TUW274" s="34"/>
      <c r="TUX274" s="34"/>
      <c r="TUY274" s="34"/>
      <c r="TUZ274" s="34"/>
      <c r="TVA274" s="34"/>
      <c r="TVB274" s="34"/>
      <c r="TVC274" s="34"/>
      <c r="TVD274" s="34"/>
      <c r="TVE274" s="34"/>
      <c r="TVF274" s="34"/>
      <c r="TVG274" s="34"/>
      <c r="TVH274" s="34"/>
      <c r="TVI274" s="34"/>
      <c r="TVJ274" s="34"/>
      <c r="TVK274" s="34"/>
      <c r="TVL274" s="34"/>
      <c r="TVM274" s="34"/>
      <c r="TVN274" s="34"/>
      <c r="TVO274" s="34"/>
      <c r="TVP274" s="34"/>
      <c r="TVQ274" s="34"/>
      <c r="TVR274" s="34"/>
      <c r="TVS274" s="34"/>
      <c r="TVT274" s="34"/>
      <c r="TVU274" s="34"/>
      <c r="TVV274" s="34"/>
      <c r="TVW274" s="34"/>
      <c r="TVX274" s="34"/>
      <c r="TVY274" s="34"/>
      <c r="TVZ274" s="34"/>
      <c r="TWA274" s="34"/>
      <c r="TWB274" s="34"/>
      <c r="TWC274" s="34"/>
      <c r="TWD274" s="34"/>
      <c r="TWE274" s="34"/>
      <c r="TWF274" s="34"/>
      <c r="TWG274" s="34"/>
      <c r="TWH274" s="34"/>
      <c r="TWI274" s="34"/>
      <c r="TWJ274" s="34"/>
      <c r="TWK274" s="34"/>
      <c r="TWL274" s="34"/>
      <c r="TWM274" s="34"/>
      <c r="TWN274" s="34"/>
      <c r="TWO274" s="34"/>
      <c r="TWP274" s="34"/>
      <c r="TWQ274" s="34"/>
      <c r="TWR274" s="34"/>
      <c r="TWS274" s="34"/>
      <c r="TWT274" s="34"/>
      <c r="TWU274" s="34"/>
      <c r="TWV274" s="34"/>
      <c r="TWW274" s="34"/>
      <c r="TWX274" s="34"/>
      <c r="TWY274" s="34"/>
      <c r="TWZ274" s="34"/>
      <c r="TXA274" s="34"/>
      <c r="TXB274" s="34"/>
      <c r="TXC274" s="34"/>
      <c r="TXD274" s="34"/>
      <c r="TXE274" s="34"/>
      <c r="TXF274" s="34"/>
      <c r="TXG274" s="34"/>
      <c r="TXH274" s="34"/>
      <c r="TXI274" s="34"/>
      <c r="TXJ274" s="34"/>
      <c r="TXK274" s="34"/>
      <c r="TXL274" s="34"/>
      <c r="TXM274" s="34"/>
      <c r="TXN274" s="34"/>
      <c r="TXO274" s="34"/>
      <c r="TXP274" s="34"/>
      <c r="TXQ274" s="34"/>
      <c r="TXR274" s="34"/>
      <c r="TXS274" s="34"/>
      <c r="TXT274" s="34"/>
      <c r="TXU274" s="34"/>
      <c r="TXV274" s="34"/>
      <c r="TXW274" s="34"/>
      <c r="TXX274" s="34"/>
      <c r="TXY274" s="34"/>
      <c r="TXZ274" s="34"/>
      <c r="TYA274" s="34"/>
      <c r="TYB274" s="34"/>
      <c r="TYC274" s="34"/>
      <c r="TYD274" s="34"/>
      <c r="TYE274" s="34"/>
      <c r="TYF274" s="34"/>
      <c r="TYG274" s="34"/>
      <c r="TYH274" s="34"/>
      <c r="TYI274" s="34"/>
      <c r="TYJ274" s="34"/>
      <c r="TYK274" s="34"/>
      <c r="TYL274" s="34"/>
      <c r="TYM274" s="34"/>
      <c r="TYN274" s="34"/>
      <c r="TYO274" s="34"/>
      <c r="TYP274" s="34"/>
      <c r="TYQ274" s="34"/>
      <c r="TYR274" s="34"/>
      <c r="TYS274" s="34"/>
      <c r="TYT274" s="34"/>
      <c r="TYU274" s="34"/>
      <c r="TYV274" s="34"/>
      <c r="TYW274" s="34"/>
      <c r="TYX274" s="34"/>
      <c r="TYY274" s="34"/>
      <c r="TYZ274" s="34"/>
      <c r="TZA274" s="34"/>
      <c r="TZB274" s="34"/>
      <c r="TZC274" s="34"/>
      <c r="TZD274" s="34"/>
      <c r="TZE274" s="34"/>
      <c r="TZF274" s="34"/>
      <c r="TZG274" s="34"/>
      <c r="TZH274" s="34"/>
      <c r="TZI274" s="34"/>
      <c r="TZJ274" s="34"/>
      <c r="TZK274" s="34"/>
      <c r="TZL274" s="34"/>
      <c r="TZM274" s="34"/>
      <c r="TZN274" s="34"/>
      <c r="TZO274" s="34"/>
      <c r="TZP274" s="34"/>
      <c r="TZQ274" s="34"/>
      <c r="TZR274" s="34"/>
      <c r="TZS274" s="34"/>
      <c r="TZT274" s="34"/>
      <c r="TZU274" s="34"/>
      <c r="TZV274" s="34"/>
      <c r="TZW274" s="34"/>
      <c r="TZX274" s="34"/>
      <c r="TZY274" s="34"/>
      <c r="TZZ274" s="34"/>
      <c r="UAA274" s="34"/>
      <c r="UAB274" s="34"/>
      <c r="UAC274" s="34"/>
      <c r="UAD274" s="34"/>
      <c r="UAE274" s="34"/>
      <c r="UAF274" s="34"/>
      <c r="UAG274" s="34"/>
      <c r="UAH274" s="34"/>
      <c r="UAI274" s="34"/>
      <c r="UAJ274" s="34"/>
      <c r="UAK274" s="34"/>
      <c r="UAL274" s="34"/>
      <c r="UAM274" s="34"/>
      <c r="UAN274" s="34"/>
      <c r="UAO274" s="34"/>
      <c r="UAP274" s="34"/>
      <c r="UAQ274" s="34"/>
      <c r="UAR274" s="34"/>
      <c r="UAS274" s="34"/>
      <c r="UAT274" s="34"/>
      <c r="UAU274" s="34"/>
      <c r="UAV274" s="34"/>
      <c r="UAW274" s="34"/>
      <c r="UAX274" s="34"/>
      <c r="UAY274" s="34"/>
      <c r="UAZ274" s="34"/>
      <c r="UBA274" s="34"/>
      <c r="UBB274" s="34"/>
      <c r="UBC274" s="34"/>
      <c r="UBD274" s="34"/>
      <c r="UBE274" s="34"/>
      <c r="UBF274" s="34"/>
      <c r="UBG274" s="34"/>
      <c r="UBH274" s="34"/>
      <c r="UBI274" s="34"/>
      <c r="UBJ274" s="34"/>
      <c r="UBK274" s="34"/>
      <c r="UBL274" s="34"/>
      <c r="UBM274" s="34"/>
      <c r="UBN274" s="34"/>
      <c r="UBO274" s="34"/>
      <c r="UBP274" s="34"/>
      <c r="UBQ274" s="34"/>
      <c r="UBR274" s="34"/>
      <c r="UBS274" s="34"/>
      <c r="UBT274" s="34"/>
      <c r="UBU274" s="34"/>
      <c r="UBV274" s="34"/>
      <c r="UBW274" s="34"/>
      <c r="UBX274" s="34"/>
      <c r="UBY274" s="34"/>
      <c r="UBZ274" s="34"/>
      <c r="UCA274" s="34"/>
      <c r="UCB274" s="34"/>
      <c r="UCC274" s="34"/>
      <c r="UCD274" s="34"/>
      <c r="UCE274" s="34"/>
      <c r="UCF274" s="34"/>
      <c r="UCG274" s="34"/>
      <c r="UCH274" s="34"/>
      <c r="UCI274" s="34"/>
      <c r="UCJ274" s="34"/>
      <c r="UCK274" s="34"/>
      <c r="UCL274" s="34"/>
      <c r="UCM274" s="34"/>
      <c r="UCN274" s="34"/>
      <c r="UCO274" s="34"/>
      <c r="UCP274" s="34"/>
      <c r="UCQ274" s="34"/>
      <c r="UCR274" s="34"/>
      <c r="UCS274" s="34"/>
      <c r="UCT274" s="34"/>
      <c r="UCU274" s="34"/>
      <c r="UCV274" s="34"/>
      <c r="UCW274" s="34"/>
      <c r="UCX274" s="34"/>
      <c r="UCY274" s="34"/>
      <c r="UCZ274" s="34"/>
      <c r="UDA274" s="34"/>
      <c r="UDB274" s="34"/>
      <c r="UDC274" s="34"/>
      <c r="UDD274" s="34"/>
      <c r="UDE274" s="34"/>
      <c r="UDF274" s="34"/>
      <c r="UDG274" s="34"/>
      <c r="UDH274" s="34"/>
      <c r="UDI274" s="34"/>
      <c r="UDJ274" s="34"/>
      <c r="UDK274" s="34"/>
      <c r="UDL274" s="34"/>
      <c r="UDM274" s="34"/>
      <c r="UDN274" s="34"/>
      <c r="UDO274" s="34"/>
      <c r="UDP274" s="34"/>
      <c r="UDQ274" s="34"/>
      <c r="UDR274" s="34"/>
      <c r="UDS274" s="34"/>
      <c r="UDT274" s="34"/>
      <c r="UDU274" s="34"/>
      <c r="UDV274" s="34"/>
      <c r="UDW274" s="34"/>
      <c r="UDX274" s="34"/>
      <c r="UDY274" s="34"/>
      <c r="UDZ274" s="34"/>
      <c r="UEA274" s="34"/>
      <c r="UEB274" s="34"/>
      <c r="UEC274" s="34"/>
      <c r="UED274" s="34"/>
      <c r="UEE274" s="34"/>
      <c r="UEF274" s="34"/>
      <c r="UEG274" s="34"/>
      <c r="UEH274" s="34"/>
      <c r="UEI274" s="34"/>
      <c r="UEJ274" s="34"/>
      <c r="UEK274" s="34"/>
      <c r="UEL274" s="34"/>
      <c r="UEM274" s="34"/>
      <c r="UEN274" s="34"/>
      <c r="UEO274" s="34"/>
      <c r="UEP274" s="34"/>
      <c r="UEQ274" s="34"/>
      <c r="UER274" s="34"/>
      <c r="UES274" s="34"/>
      <c r="UET274" s="34"/>
      <c r="UEU274" s="34"/>
      <c r="UEV274" s="34"/>
      <c r="UEW274" s="34"/>
      <c r="UEX274" s="34"/>
      <c r="UEY274" s="34"/>
      <c r="UEZ274" s="34"/>
      <c r="UFA274" s="34"/>
      <c r="UFB274" s="34"/>
      <c r="UFC274" s="34"/>
      <c r="UFD274" s="34"/>
      <c r="UFE274" s="34"/>
      <c r="UFF274" s="34"/>
      <c r="UFG274" s="34"/>
      <c r="UFH274" s="34"/>
      <c r="UFI274" s="34"/>
      <c r="UFJ274" s="34"/>
      <c r="UFK274" s="34"/>
      <c r="UFL274" s="34"/>
      <c r="UFM274" s="34"/>
      <c r="UFN274" s="34"/>
      <c r="UFO274" s="34"/>
      <c r="UFP274" s="34"/>
      <c r="UFQ274" s="34"/>
      <c r="UFR274" s="34"/>
      <c r="UFS274" s="34"/>
      <c r="UFT274" s="34"/>
      <c r="UFU274" s="34"/>
      <c r="UFV274" s="34"/>
      <c r="UFW274" s="34"/>
      <c r="UFX274" s="34"/>
      <c r="UFY274" s="34"/>
      <c r="UFZ274" s="34"/>
      <c r="UGA274" s="34"/>
      <c r="UGB274" s="34"/>
      <c r="UGC274" s="34"/>
      <c r="UGD274" s="34"/>
      <c r="UGE274" s="34"/>
      <c r="UGF274" s="34"/>
      <c r="UGG274" s="34"/>
      <c r="UGH274" s="34"/>
      <c r="UGI274" s="34"/>
      <c r="UGJ274" s="34"/>
      <c r="UGK274" s="34"/>
      <c r="UGL274" s="34"/>
      <c r="UGM274" s="34"/>
      <c r="UGN274" s="34"/>
      <c r="UGO274" s="34"/>
      <c r="UGP274" s="34"/>
      <c r="UGQ274" s="34"/>
      <c r="UGR274" s="34"/>
      <c r="UGS274" s="34"/>
      <c r="UGT274" s="34"/>
      <c r="UGU274" s="34"/>
      <c r="UGV274" s="34"/>
      <c r="UGW274" s="34"/>
      <c r="UGX274" s="34"/>
      <c r="UGY274" s="34"/>
      <c r="UGZ274" s="34"/>
      <c r="UHA274" s="34"/>
      <c r="UHB274" s="34"/>
      <c r="UHC274" s="34"/>
      <c r="UHD274" s="34"/>
      <c r="UHE274" s="34"/>
      <c r="UHF274" s="34"/>
      <c r="UHG274" s="34"/>
      <c r="UHH274" s="34"/>
      <c r="UHI274" s="34"/>
      <c r="UHJ274" s="34"/>
      <c r="UHK274" s="34"/>
      <c r="UHL274" s="34"/>
      <c r="UHM274" s="34"/>
      <c r="UHN274" s="34"/>
      <c r="UHO274" s="34"/>
      <c r="UHP274" s="34"/>
      <c r="UHQ274" s="34"/>
      <c r="UHR274" s="34"/>
      <c r="UHS274" s="34"/>
      <c r="UHT274" s="34"/>
      <c r="UHU274" s="34"/>
      <c r="UHV274" s="34"/>
      <c r="UHW274" s="34"/>
      <c r="UHX274" s="34"/>
      <c r="UHY274" s="34"/>
      <c r="UHZ274" s="34"/>
      <c r="UIA274" s="34"/>
      <c r="UIB274" s="34"/>
      <c r="UIC274" s="34"/>
      <c r="UID274" s="34"/>
      <c r="UIE274" s="34"/>
      <c r="UIF274" s="34"/>
      <c r="UIG274" s="34"/>
      <c r="UIH274" s="34"/>
      <c r="UII274" s="34"/>
      <c r="UIJ274" s="34"/>
      <c r="UIK274" s="34"/>
      <c r="UIL274" s="34"/>
      <c r="UIM274" s="34"/>
      <c r="UIN274" s="34"/>
      <c r="UIO274" s="34"/>
      <c r="UIP274" s="34"/>
      <c r="UIQ274" s="34"/>
      <c r="UIR274" s="34"/>
      <c r="UIS274" s="34"/>
      <c r="UIT274" s="34"/>
      <c r="UIU274" s="34"/>
      <c r="UIV274" s="34"/>
      <c r="UIW274" s="34"/>
      <c r="UIX274" s="34"/>
      <c r="UIY274" s="34"/>
      <c r="UIZ274" s="34"/>
      <c r="UJA274" s="34"/>
      <c r="UJB274" s="34"/>
      <c r="UJC274" s="34"/>
      <c r="UJD274" s="34"/>
      <c r="UJE274" s="34"/>
      <c r="UJF274" s="34"/>
      <c r="UJG274" s="34"/>
      <c r="UJH274" s="34"/>
      <c r="UJI274" s="34"/>
      <c r="UJJ274" s="34"/>
      <c r="UJK274" s="34"/>
      <c r="UJL274" s="34"/>
      <c r="UJM274" s="34"/>
      <c r="UJN274" s="34"/>
      <c r="UJO274" s="34"/>
      <c r="UJP274" s="34"/>
      <c r="UJQ274" s="34"/>
      <c r="UJR274" s="34"/>
      <c r="UJS274" s="34"/>
      <c r="UJT274" s="34"/>
      <c r="UJU274" s="34"/>
      <c r="UJV274" s="34"/>
      <c r="UJW274" s="34"/>
      <c r="UJX274" s="34"/>
      <c r="UJY274" s="34"/>
      <c r="UJZ274" s="34"/>
      <c r="UKA274" s="34"/>
      <c r="UKB274" s="34"/>
      <c r="UKC274" s="34"/>
      <c r="UKD274" s="34"/>
      <c r="UKE274" s="34"/>
      <c r="UKF274" s="34"/>
      <c r="UKG274" s="34"/>
      <c r="UKH274" s="34"/>
      <c r="UKI274" s="34"/>
      <c r="UKJ274" s="34"/>
      <c r="UKK274" s="34"/>
      <c r="UKL274" s="34"/>
      <c r="UKM274" s="34"/>
      <c r="UKN274" s="34"/>
      <c r="UKO274" s="34"/>
      <c r="UKP274" s="34"/>
      <c r="UKQ274" s="34"/>
      <c r="UKR274" s="34"/>
      <c r="UKS274" s="34"/>
      <c r="UKT274" s="34"/>
      <c r="UKU274" s="34"/>
      <c r="UKV274" s="34"/>
      <c r="UKW274" s="34"/>
      <c r="UKX274" s="34"/>
      <c r="UKY274" s="34"/>
      <c r="UKZ274" s="34"/>
      <c r="ULA274" s="34"/>
      <c r="ULB274" s="34"/>
      <c r="ULC274" s="34"/>
      <c r="ULD274" s="34"/>
      <c r="ULE274" s="34"/>
      <c r="ULF274" s="34"/>
      <c r="ULG274" s="34"/>
      <c r="ULH274" s="34"/>
      <c r="ULI274" s="34"/>
      <c r="ULJ274" s="34"/>
      <c r="ULK274" s="34"/>
      <c r="ULL274" s="34"/>
      <c r="ULM274" s="34"/>
      <c r="ULN274" s="34"/>
      <c r="ULO274" s="34"/>
      <c r="ULP274" s="34"/>
      <c r="ULQ274" s="34"/>
      <c r="ULR274" s="34"/>
      <c r="ULS274" s="34"/>
      <c r="ULT274" s="34"/>
      <c r="ULU274" s="34"/>
      <c r="ULV274" s="34"/>
      <c r="ULW274" s="34"/>
      <c r="ULX274" s="34"/>
      <c r="ULY274" s="34"/>
      <c r="ULZ274" s="34"/>
      <c r="UMA274" s="34"/>
      <c r="UMB274" s="34"/>
      <c r="UMC274" s="34"/>
      <c r="UMD274" s="34"/>
      <c r="UME274" s="34"/>
      <c r="UMF274" s="34"/>
      <c r="UMG274" s="34"/>
      <c r="UMH274" s="34"/>
      <c r="UMI274" s="34"/>
      <c r="UMJ274" s="34"/>
      <c r="UMK274" s="34"/>
      <c r="UML274" s="34"/>
      <c r="UMM274" s="34"/>
      <c r="UMN274" s="34"/>
      <c r="UMO274" s="34"/>
      <c r="UMP274" s="34"/>
      <c r="UMQ274" s="34"/>
      <c r="UMR274" s="34"/>
      <c r="UMS274" s="34"/>
      <c r="UMT274" s="34"/>
      <c r="UMU274" s="34"/>
      <c r="UMV274" s="34"/>
      <c r="UMW274" s="34"/>
      <c r="UMX274" s="34"/>
      <c r="UMY274" s="34"/>
      <c r="UMZ274" s="34"/>
      <c r="UNA274" s="34"/>
      <c r="UNB274" s="34"/>
      <c r="UNC274" s="34"/>
      <c r="UND274" s="34"/>
      <c r="UNE274" s="34"/>
      <c r="UNF274" s="34"/>
      <c r="UNG274" s="34"/>
      <c r="UNH274" s="34"/>
      <c r="UNI274" s="34"/>
      <c r="UNJ274" s="34"/>
      <c r="UNK274" s="34"/>
      <c r="UNL274" s="34"/>
      <c r="UNM274" s="34"/>
      <c r="UNN274" s="34"/>
      <c r="UNO274" s="34"/>
      <c r="UNP274" s="34"/>
      <c r="UNQ274" s="34"/>
      <c r="UNR274" s="34"/>
      <c r="UNS274" s="34"/>
      <c r="UNT274" s="34"/>
      <c r="UNU274" s="34"/>
      <c r="UNV274" s="34"/>
      <c r="UNW274" s="34"/>
      <c r="UNX274" s="34"/>
      <c r="UNY274" s="34"/>
      <c r="UNZ274" s="34"/>
      <c r="UOA274" s="34"/>
      <c r="UOB274" s="34"/>
      <c r="UOC274" s="34"/>
      <c r="UOD274" s="34"/>
      <c r="UOE274" s="34"/>
      <c r="UOF274" s="34"/>
      <c r="UOG274" s="34"/>
      <c r="UOH274" s="34"/>
      <c r="UOI274" s="34"/>
      <c r="UOJ274" s="34"/>
      <c r="UOK274" s="34"/>
      <c r="UOL274" s="34"/>
      <c r="UOM274" s="34"/>
      <c r="UON274" s="34"/>
      <c r="UOO274" s="34"/>
      <c r="UOP274" s="34"/>
      <c r="UOQ274" s="34"/>
      <c r="UOR274" s="34"/>
      <c r="UOS274" s="34"/>
      <c r="UOT274" s="34"/>
      <c r="UOU274" s="34"/>
      <c r="UOV274" s="34"/>
      <c r="UOW274" s="34"/>
      <c r="UOX274" s="34"/>
      <c r="UOY274" s="34"/>
      <c r="UOZ274" s="34"/>
      <c r="UPA274" s="34"/>
      <c r="UPB274" s="34"/>
      <c r="UPC274" s="34"/>
      <c r="UPD274" s="34"/>
      <c r="UPE274" s="34"/>
      <c r="UPF274" s="34"/>
      <c r="UPG274" s="34"/>
      <c r="UPH274" s="34"/>
      <c r="UPI274" s="34"/>
      <c r="UPJ274" s="34"/>
      <c r="UPK274" s="34"/>
      <c r="UPL274" s="34"/>
      <c r="UPM274" s="34"/>
      <c r="UPN274" s="34"/>
      <c r="UPO274" s="34"/>
      <c r="UPP274" s="34"/>
      <c r="UPQ274" s="34"/>
      <c r="UPR274" s="34"/>
      <c r="UPS274" s="34"/>
      <c r="UPT274" s="34"/>
      <c r="UPU274" s="34"/>
      <c r="UPV274" s="34"/>
      <c r="UPW274" s="34"/>
      <c r="UPX274" s="34"/>
      <c r="UPY274" s="34"/>
      <c r="UPZ274" s="34"/>
      <c r="UQA274" s="34"/>
      <c r="UQB274" s="34"/>
      <c r="UQC274" s="34"/>
      <c r="UQD274" s="34"/>
      <c r="UQE274" s="34"/>
      <c r="UQF274" s="34"/>
      <c r="UQG274" s="34"/>
      <c r="UQH274" s="34"/>
      <c r="UQI274" s="34"/>
      <c r="UQJ274" s="34"/>
      <c r="UQK274" s="34"/>
      <c r="UQL274" s="34"/>
      <c r="UQM274" s="34"/>
      <c r="UQN274" s="34"/>
      <c r="UQO274" s="34"/>
      <c r="UQP274" s="34"/>
      <c r="UQQ274" s="34"/>
      <c r="UQR274" s="34"/>
      <c r="UQS274" s="34"/>
      <c r="UQT274" s="34"/>
      <c r="UQU274" s="34"/>
      <c r="UQV274" s="34"/>
      <c r="UQW274" s="34"/>
      <c r="UQX274" s="34"/>
      <c r="UQY274" s="34"/>
      <c r="UQZ274" s="34"/>
      <c r="URA274" s="34"/>
      <c r="URB274" s="34"/>
      <c r="URC274" s="34"/>
      <c r="URD274" s="34"/>
      <c r="URE274" s="34"/>
      <c r="URF274" s="34"/>
      <c r="URG274" s="34"/>
      <c r="URH274" s="34"/>
      <c r="URI274" s="34"/>
      <c r="URJ274" s="34"/>
      <c r="URK274" s="34"/>
      <c r="URL274" s="34"/>
      <c r="URM274" s="34"/>
      <c r="URN274" s="34"/>
      <c r="URO274" s="34"/>
      <c r="URP274" s="34"/>
      <c r="URQ274" s="34"/>
      <c r="URR274" s="34"/>
      <c r="URS274" s="34"/>
      <c r="URT274" s="34"/>
      <c r="URU274" s="34"/>
      <c r="URV274" s="34"/>
      <c r="URW274" s="34"/>
      <c r="URX274" s="34"/>
      <c r="URY274" s="34"/>
      <c r="URZ274" s="34"/>
      <c r="USA274" s="34"/>
      <c r="USB274" s="34"/>
      <c r="USC274" s="34"/>
      <c r="USD274" s="34"/>
      <c r="USE274" s="34"/>
      <c r="USF274" s="34"/>
      <c r="USG274" s="34"/>
      <c r="USH274" s="34"/>
      <c r="USI274" s="34"/>
      <c r="USJ274" s="34"/>
      <c r="USK274" s="34"/>
      <c r="USL274" s="34"/>
      <c r="USM274" s="34"/>
      <c r="USN274" s="34"/>
      <c r="USO274" s="34"/>
      <c r="USP274" s="34"/>
      <c r="USQ274" s="34"/>
      <c r="USR274" s="34"/>
      <c r="USS274" s="34"/>
      <c r="UST274" s="34"/>
      <c r="USU274" s="34"/>
      <c r="USV274" s="34"/>
      <c r="USW274" s="34"/>
      <c r="USX274" s="34"/>
      <c r="USY274" s="34"/>
      <c r="USZ274" s="34"/>
      <c r="UTA274" s="34"/>
      <c r="UTB274" s="34"/>
      <c r="UTC274" s="34"/>
      <c r="UTD274" s="34"/>
      <c r="UTE274" s="34"/>
      <c r="UTF274" s="34"/>
      <c r="UTG274" s="34"/>
      <c r="UTH274" s="34"/>
      <c r="UTI274" s="34"/>
      <c r="UTJ274" s="34"/>
      <c r="UTK274" s="34"/>
      <c r="UTL274" s="34"/>
      <c r="UTM274" s="34"/>
      <c r="UTN274" s="34"/>
      <c r="UTO274" s="34"/>
      <c r="UTP274" s="34"/>
      <c r="UTQ274" s="34"/>
      <c r="UTR274" s="34"/>
      <c r="UTS274" s="34"/>
      <c r="UTT274" s="34"/>
      <c r="UTU274" s="34"/>
      <c r="UTV274" s="34"/>
      <c r="UTW274" s="34"/>
      <c r="UTX274" s="34"/>
      <c r="UTY274" s="34"/>
      <c r="UTZ274" s="34"/>
      <c r="UUA274" s="34"/>
      <c r="UUB274" s="34"/>
      <c r="UUC274" s="34"/>
      <c r="UUD274" s="34"/>
      <c r="UUE274" s="34"/>
      <c r="UUF274" s="34"/>
      <c r="UUG274" s="34"/>
      <c r="UUH274" s="34"/>
      <c r="UUI274" s="34"/>
      <c r="UUJ274" s="34"/>
      <c r="UUK274" s="34"/>
      <c r="UUL274" s="34"/>
      <c r="UUM274" s="34"/>
      <c r="UUN274" s="34"/>
      <c r="UUO274" s="34"/>
      <c r="UUP274" s="34"/>
      <c r="UUQ274" s="34"/>
      <c r="UUR274" s="34"/>
      <c r="UUS274" s="34"/>
      <c r="UUT274" s="34"/>
      <c r="UUU274" s="34"/>
      <c r="UUV274" s="34"/>
      <c r="UUW274" s="34"/>
      <c r="UUX274" s="34"/>
      <c r="UUY274" s="34"/>
      <c r="UUZ274" s="34"/>
      <c r="UVA274" s="34"/>
      <c r="UVB274" s="34"/>
      <c r="UVC274" s="34"/>
      <c r="UVD274" s="34"/>
      <c r="UVE274" s="34"/>
      <c r="UVF274" s="34"/>
      <c r="UVG274" s="34"/>
      <c r="UVH274" s="34"/>
      <c r="UVI274" s="34"/>
      <c r="UVJ274" s="34"/>
      <c r="UVK274" s="34"/>
      <c r="UVL274" s="34"/>
      <c r="UVM274" s="34"/>
      <c r="UVN274" s="34"/>
      <c r="UVO274" s="34"/>
      <c r="UVP274" s="34"/>
      <c r="UVQ274" s="34"/>
      <c r="UVR274" s="34"/>
      <c r="UVS274" s="34"/>
      <c r="UVT274" s="34"/>
      <c r="UVU274" s="34"/>
      <c r="UVV274" s="34"/>
      <c r="UVW274" s="34"/>
      <c r="UVX274" s="34"/>
      <c r="UVY274" s="34"/>
      <c r="UVZ274" s="34"/>
      <c r="UWA274" s="34"/>
      <c r="UWB274" s="34"/>
      <c r="UWC274" s="34"/>
      <c r="UWD274" s="34"/>
      <c r="UWE274" s="34"/>
      <c r="UWF274" s="34"/>
      <c r="UWG274" s="34"/>
      <c r="UWH274" s="34"/>
      <c r="UWI274" s="34"/>
      <c r="UWJ274" s="34"/>
      <c r="UWK274" s="34"/>
      <c r="UWL274" s="34"/>
      <c r="UWM274" s="34"/>
      <c r="UWN274" s="34"/>
      <c r="UWO274" s="34"/>
      <c r="UWP274" s="34"/>
      <c r="UWQ274" s="34"/>
      <c r="UWR274" s="34"/>
      <c r="UWS274" s="34"/>
      <c r="UWT274" s="34"/>
      <c r="UWU274" s="34"/>
      <c r="UWV274" s="34"/>
      <c r="UWW274" s="34"/>
      <c r="UWX274" s="34"/>
      <c r="UWY274" s="34"/>
      <c r="UWZ274" s="34"/>
      <c r="UXA274" s="34"/>
      <c r="UXB274" s="34"/>
      <c r="UXC274" s="34"/>
      <c r="UXD274" s="34"/>
      <c r="UXE274" s="34"/>
      <c r="UXF274" s="34"/>
      <c r="UXG274" s="34"/>
      <c r="UXH274" s="34"/>
      <c r="UXI274" s="34"/>
      <c r="UXJ274" s="34"/>
      <c r="UXK274" s="34"/>
      <c r="UXL274" s="34"/>
      <c r="UXM274" s="34"/>
      <c r="UXN274" s="34"/>
      <c r="UXO274" s="34"/>
      <c r="UXP274" s="34"/>
      <c r="UXQ274" s="34"/>
      <c r="UXR274" s="34"/>
      <c r="UXS274" s="34"/>
      <c r="UXT274" s="34"/>
      <c r="UXU274" s="34"/>
      <c r="UXV274" s="34"/>
      <c r="UXW274" s="34"/>
      <c r="UXX274" s="34"/>
      <c r="UXY274" s="34"/>
      <c r="UXZ274" s="34"/>
      <c r="UYA274" s="34"/>
      <c r="UYB274" s="34"/>
      <c r="UYC274" s="34"/>
      <c r="UYD274" s="34"/>
      <c r="UYE274" s="34"/>
      <c r="UYF274" s="34"/>
      <c r="UYG274" s="34"/>
      <c r="UYH274" s="34"/>
      <c r="UYI274" s="34"/>
      <c r="UYJ274" s="34"/>
      <c r="UYK274" s="34"/>
      <c r="UYL274" s="34"/>
      <c r="UYM274" s="34"/>
      <c r="UYN274" s="34"/>
      <c r="UYO274" s="34"/>
      <c r="UYP274" s="34"/>
      <c r="UYQ274" s="34"/>
      <c r="UYR274" s="34"/>
      <c r="UYS274" s="34"/>
      <c r="UYT274" s="34"/>
      <c r="UYU274" s="34"/>
      <c r="UYV274" s="34"/>
      <c r="UYW274" s="34"/>
      <c r="UYX274" s="34"/>
      <c r="UYY274" s="34"/>
      <c r="UYZ274" s="34"/>
      <c r="UZA274" s="34"/>
      <c r="UZB274" s="34"/>
      <c r="UZC274" s="34"/>
      <c r="UZD274" s="34"/>
      <c r="UZE274" s="34"/>
      <c r="UZF274" s="34"/>
      <c r="UZG274" s="34"/>
      <c r="UZH274" s="34"/>
      <c r="UZI274" s="34"/>
      <c r="UZJ274" s="34"/>
      <c r="UZK274" s="34"/>
      <c r="UZL274" s="34"/>
      <c r="UZM274" s="34"/>
      <c r="UZN274" s="34"/>
      <c r="UZO274" s="34"/>
      <c r="UZP274" s="34"/>
      <c r="UZQ274" s="34"/>
      <c r="UZR274" s="34"/>
      <c r="UZS274" s="34"/>
      <c r="UZT274" s="34"/>
      <c r="UZU274" s="34"/>
      <c r="UZV274" s="34"/>
      <c r="UZW274" s="34"/>
      <c r="UZX274" s="34"/>
      <c r="UZY274" s="34"/>
      <c r="UZZ274" s="34"/>
      <c r="VAA274" s="34"/>
      <c r="VAB274" s="34"/>
      <c r="VAC274" s="34"/>
      <c r="VAD274" s="34"/>
      <c r="VAE274" s="34"/>
      <c r="VAF274" s="34"/>
      <c r="VAG274" s="34"/>
      <c r="VAH274" s="34"/>
      <c r="VAI274" s="34"/>
      <c r="VAJ274" s="34"/>
      <c r="VAK274" s="34"/>
      <c r="VAL274" s="34"/>
      <c r="VAM274" s="34"/>
      <c r="VAN274" s="34"/>
      <c r="VAO274" s="34"/>
      <c r="VAP274" s="34"/>
      <c r="VAQ274" s="34"/>
      <c r="VAR274" s="34"/>
      <c r="VAS274" s="34"/>
      <c r="VAT274" s="34"/>
      <c r="VAU274" s="34"/>
      <c r="VAV274" s="34"/>
      <c r="VAW274" s="34"/>
      <c r="VAX274" s="34"/>
      <c r="VAY274" s="34"/>
      <c r="VAZ274" s="34"/>
      <c r="VBA274" s="34"/>
      <c r="VBB274" s="34"/>
      <c r="VBC274" s="34"/>
      <c r="VBD274" s="34"/>
      <c r="VBE274" s="34"/>
      <c r="VBF274" s="34"/>
      <c r="VBG274" s="34"/>
      <c r="VBH274" s="34"/>
      <c r="VBI274" s="34"/>
      <c r="VBJ274" s="34"/>
      <c r="VBK274" s="34"/>
      <c r="VBL274" s="34"/>
      <c r="VBM274" s="34"/>
      <c r="VBN274" s="34"/>
      <c r="VBO274" s="34"/>
      <c r="VBP274" s="34"/>
      <c r="VBQ274" s="34"/>
      <c r="VBR274" s="34"/>
      <c r="VBS274" s="34"/>
      <c r="VBT274" s="34"/>
      <c r="VBU274" s="34"/>
      <c r="VBV274" s="34"/>
      <c r="VBW274" s="34"/>
      <c r="VBX274" s="34"/>
      <c r="VBY274" s="34"/>
      <c r="VBZ274" s="34"/>
      <c r="VCA274" s="34"/>
      <c r="VCB274" s="34"/>
      <c r="VCC274" s="34"/>
      <c r="VCD274" s="34"/>
      <c r="VCE274" s="34"/>
      <c r="VCF274" s="34"/>
      <c r="VCG274" s="34"/>
      <c r="VCH274" s="34"/>
      <c r="VCI274" s="34"/>
      <c r="VCJ274" s="34"/>
      <c r="VCK274" s="34"/>
      <c r="VCL274" s="34"/>
      <c r="VCM274" s="34"/>
      <c r="VCN274" s="34"/>
      <c r="VCO274" s="34"/>
      <c r="VCP274" s="34"/>
      <c r="VCQ274" s="34"/>
      <c r="VCR274" s="34"/>
      <c r="VCS274" s="34"/>
      <c r="VCT274" s="34"/>
      <c r="VCU274" s="34"/>
      <c r="VCV274" s="34"/>
      <c r="VCW274" s="34"/>
      <c r="VCX274" s="34"/>
      <c r="VCY274" s="34"/>
      <c r="VCZ274" s="34"/>
      <c r="VDA274" s="34"/>
      <c r="VDB274" s="34"/>
      <c r="VDC274" s="34"/>
      <c r="VDD274" s="34"/>
      <c r="VDE274" s="34"/>
      <c r="VDF274" s="34"/>
      <c r="VDG274" s="34"/>
      <c r="VDH274" s="34"/>
      <c r="VDI274" s="34"/>
      <c r="VDJ274" s="34"/>
      <c r="VDK274" s="34"/>
      <c r="VDL274" s="34"/>
      <c r="VDM274" s="34"/>
      <c r="VDN274" s="34"/>
      <c r="VDO274" s="34"/>
      <c r="VDP274" s="34"/>
      <c r="VDQ274" s="34"/>
      <c r="VDR274" s="34"/>
      <c r="VDS274" s="34"/>
      <c r="VDT274" s="34"/>
      <c r="VDU274" s="34"/>
      <c r="VDV274" s="34"/>
      <c r="VDW274" s="34"/>
      <c r="VDX274" s="34"/>
      <c r="VDY274" s="34"/>
      <c r="VDZ274" s="34"/>
      <c r="VEA274" s="34"/>
      <c r="VEB274" s="34"/>
      <c r="VEC274" s="34"/>
      <c r="VED274" s="34"/>
      <c r="VEE274" s="34"/>
      <c r="VEF274" s="34"/>
      <c r="VEG274" s="34"/>
      <c r="VEH274" s="34"/>
      <c r="VEI274" s="34"/>
      <c r="VEJ274" s="34"/>
      <c r="VEK274" s="34"/>
      <c r="VEL274" s="34"/>
      <c r="VEM274" s="34"/>
      <c r="VEN274" s="34"/>
      <c r="VEO274" s="34"/>
      <c r="VEP274" s="34"/>
      <c r="VEQ274" s="34"/>
      <c r="VER274" s="34"/>
      <c r="VES274" s="34"/>
      <c r="VET274" s="34"/>
      <c r="VEU274" s="34"/>
      <c r="VEV274" s="34"/>
      <c r="VEW274" s="34"/>
      <c r="VEX274" s="34"/>
      <c r="VEY274" s="34"/>
      <c r="VEZ274" s="34"/>
      <c r="VFA274" s="34"/>
      <c r="VFB274" s="34"/>
      <c r="VFC274" s="34"/>
      <c r="VFD274" s="34"/>
      <c r="VFE274" s="34"/>
      <c r="VFF274" s="34"/>
      <c r="VFG274" s="34"/>
      <c r="VFH274" s="34"/>
      <c r="VFI274" s="34"/>
      <c r="VFJ274" s="34"/>
      <c r="VFK274" s="34"/>
      <c r="VFL274" s="34"/>
      <c r="VFM274" s="34"/>
      <c r="VFN274" s="34"/>
      <c r="VFO274" s="34"/>
      <c r="VFP274" s="34"/>
      <c r="VFQ274" s="34"/>
      <c r="VFR274" s="34"/>
      <c r="VFS274" s="34"/>
      <c r="VFT274" s="34"/>
      <c r="VFU274" s="34"/>
      <c r="VFV274" s="34"/>
      <c r="VFW274" s="34"/>
      <c r="VFX274" s="34"/>
      <c r="VFY274" s="34"/>
      <c r="VFZ274" s="34"/>
      <c r="VGA274" s="34"/>
      <c r="VGB274" s="34"/>
      <c r="VGC274" s="34"/>
      <c r="VGD274" s="34"/>
      <c r="VGE274" s="34"/>
      <c r="VGF274" s="34"/>
      <c r="VGG274" s="34"/>
      <c r="VGH274" s="34"/>
      <c r="VGI274" s="34"/>
      <c r="VGJ274" s="34"/>
      <c r="VGK274" s="34"/>
      <c r="VGL274" s="34"/>
      <c r="VGM274" s="34"/>
      <c r="VGN274" s="34"/>
      <c r="VGO274" s="34"/>
      <c r="VGP274" s="34"/>
      <c r="VGQ274" s="34"/>
      <c r="VGR274" s="34"/>
      <c r="VGS274" s="34"/>
      <c r="VGT274" s="34"/>
      <c r="VGU274" s="34"/>
      <c r="VGV274" s="34"/>
      <c r="VGW274" s="34"/>
      <c r="VGX274" s="34"/>
      <c r="VGY274" s="34"/>
      <c r="VGZ274" s="34"/>
      <c r="VHA274" s="34"/>
      <c r="VHB274" s="34"/>
      <c r="VHC274" s="34"/>
      <c r="VHD274" s="34"/>
      <c r="VHE274" s="34"/>
      <c r="VHF274" s="34"/>
      <c r="VHG274" s="34"/>
      <c r="VHH274" s="34"/>
      <c r="VHI274" s="34"/>
      <c r="VHJ274" s="34"/>
      <c r="VHK274" s="34"/>
      <c r="VHL274" s="34"/>
      <c r="VHM274" s="34"/>
      <c r="VHN274" s="34"/>
      <c r="VHO274" s="34"/>
      <c r="VHP274" s="34"/>
      <c r="VHQ274" s="34"/>
      <c r="VHR274" s="34"/>
      <c r="VHS274" s="34"/>
      <c r="VHT274" s="34"/>
      <c r="VHU274" s="34"/>
      <c r="VHV274" s="34"/>
      <c r="VHW274" s="34"/>
      <c r="VHX274" s="34"/>
      <c r="VHY274" s="34"/>
      <c r="VHZ274" s="34"/>
      <c r="VIA274" s="34"/>
      <c r="VIB274" s="34"/>
      <c r="VIC274" s="34"/>
      <c r="VID274" s="34"/>
      <c r="VIE274" s="34"/>
      <c r="VIF274" s="34"/>
      <c r="VIG274" s="34"/>
      <c r="VIH274" s="34"/>
      <c r="VII274" s="34"/>
      <c r="VIJ274" s="34"/>
      <c r="VIK274" s="34"/>
      <c r="VIL274" s="34"/>
      <c r="VIM274" s="34"/>
      <c r="VIN274" s="34"/>
      <c r="VIO274" s="34"/>
      <c r="VIP274" s="34"/>
      <c r="VIQ274" s="34"/>
      <c r="VIR274" s="34"/>
      <c r="VIS274" s="34"/>
      <c r="VIT274" s="34"/>
      <c r="VIU274" s="34"/>
      <c r="VIV274" s="34"/>
      <c r="VIW274" s="34"/>
      <c r="VIX274" s="34"/>
      <c r="VIY274" s="34"/>
      <c r="VIZ274" s="34"/>
      <c r="VJA274" s="34"/>
      <c r="VJB274" s="34"/>
      <c r="VJC274" s="34"/>
      <c r="VJD274" s="34"/>
      <c r="VJE274" s="34"/>
      <c r="VJF274" s="34"/>
      <c r="VJG274" s="34"/>
      <c r="VJH274" s="34"/>
      <c r="VJI274" s="34"/>
      <c r="VJJ274" s="34"/>
      <c r="VJK274" s="34"/>
      <c r="VJL274" s="34"/>
      <c r="VJM274" s="34"/>
      <c r="VJN274" s="34"/>
      <c r="VJO274" s="34"/>
      <c r="VJP274" s="34"/>
      <c r="VJQ274" s="34"/>
      <c r="VJR274" s="34"/>
      <c r="VJS274" s="34"/>
      <c r="VJT274" s="34"/>
      <c r="VJU274" s="34"/>
      <c r="VJV274" s="34"/>
      <c r="VJW274" s="34"/>
      <c r="VJX274" s="34"/>
      <c r="VJY274" s="34"/>
      <c r="VJZ274" s="34"/>
      <c r="VKA274" s="34"/>
      <c r="VKB274" s="34"/>
      <c r="VKC274" s="34"/>
      <c r="VKD274" s="34"/>
      <c r="VKE274" s="34"/>
      <c r="VKF274" s="34"/>
      <c r="VKG274" s="34"/>
      <c r="VKH274" s="34"/>
      <c r="VKI274" s="34"/>
      <c r="VKJ274" s="34"/>
      <c r="VKK274" s="34"/>
      <c r="VKL274" s="34"/>
      <c r="VKM274" s="34"/>
      <c r="VKN274" s="34"/>
      <c r="VKO274" s="34"/>
      <c r="VKP274" s="34"/>
      <c r="VKQ274" s="34"/>
      <c r="VKR274" s="34"/>
      <c r="VKS274" s="34"/>
      <c r="VKT274" s="34"/>
      <c r="VKU274" s="34"/>
      <c r="VKV274" s="34"/>
      <c r="VKW274" s="34"/>
      <c r="VKX274" s="34"/>
      <c r="VKY274" s="34"/>
      <c r="VKZ274" s="34"/>
      <c r="VLA274" s="34"/>
      <c r="VLB274" s="34"/>
      <c r="VLC274" s="34"/>
      <c r="VLD274" s="34"/>
      <c r="VLE274" s="34"/>
      <c r="VLF274" s="34"/>
      <c r="VLG274" s="34"/>
      <c r="VLH274" s="34"/>
      <c r="VLI274" s="34"/>
      <c r="VLJ274" s="34"/>
      <c r="VLK274" s="34"/>
      <c r="VLL274" s="34"/>
      <c r="VLM274" s="34"/>
      <c r="VLN274" s="34"/>
      <c r="VLO274" s="34"/>
      <c r="VLP274" s="34"/>
      <c r="VLQ274" s="34"/>
      <c r="VLR274" s="34"/>
      <c r="VLS274" s="34"/>
      <c r="VLT274" s="34"/>
      <c r="VLU274" s="34"/>
      <c r="VLV274" s="34"/>
      <c r="VLW274" s="34"/>
      <c r="VLX274" s="34"/>
      <c r="VLY274" s="34"/>
      <c r="VLZ274" s="34"/>
      <c r="VMA274" s="34"/>
      <c r="VMB274" s="34"/>
      <c r="VMC274" s="34"/>
      <c r="VMD274" s="34"/>
      <c r="VME274" s="34"/>
      <c r="VMF274" s="34"/>
      <c r="VMG274" s="34"/>
      <c r="VMH274" s="34"/>
      <c r="VMI274" s="34"/>
      <c r="VMJ274" s="34"/>
      <c r="VMK274" s="34"/>
      <c r="VML274" s="34"/>
      <c r="VMM274" s="34"/>
      <c r="VMN274" s="34"/>
      <c r="VMO274" s="34"/>
      <c r="VMP274" s="34"/>
      <c r="VMQ274" s="34"/>
      <c r="VMR274" s="34"/>
      <c r="VMS274" s="34"/>
      <c r="VMT274" s="34"/>
      <c r="VMU274" s="34"/>
      <c r="VMV274" s="34"/>
      <c r="VMW274" s="34"/>
      <c r="VMX274" s="34"/>
      <c r="VMY274" s="34"/>
      <c r="VMZ274" s="34"/>
      <c r="VNA274" s="34"/>
      <c r="VNB274" s="34"/>
      <c r="VNC274" s="34"/>
      <c r="VND274" s="34"/>
      <c r="VNE274" s="34"/>
      <c r="VNF274" s="34"/>
      <c r="VNG274" s="34"/>
      <c r="VNH274" s="34"/>
      <c r="VNI274" s="34"/>
      <c r="VNJ274" s="34"/>
      <c r="VNK274" s="34"/>
      <c r="VNL274" s="34"/>
      <c r="VNM274" s="34"/>
      <c r="VNN274" s="34"/>
      <c r="VNO274" s="34"/>
      <c r="VNP274" s="34"/>
      <c r="VNQ274" s="34"/>
      <c r="VNR274" s="34"/>
      <c r="VNS274" s="34"/>
      <c r="VNT274" s="34"/>
      <c r="VNU274" s="34"/>
      <c r="VNV274" s="34"/>
      <c r="VNW274" s="34"/>
      <c r="VNX274" s="34"/>
      <c r="VNY274" s="34"/>
      <c r="VNZ274" s="34"/>
      <c r="VOA274" s="34"/>
      <c r="VOB274" s="34"/>
      <c r="VOC274" s="34"/>
      <c r="VOD274" s="34"/>
      <c r="VOE274" s="34"/>
      <c r="VOF274" s="34"/>
      <c r="VOG274" s="34"/>
      <c r="VOH274" s="34"/>
      <c r="VOI274" s="34"/>
      <c r="VOJ274" s="34"/>
      <c r="VOK274" s="34"/>
      <c r="VOL274" s="34"/>
      <c r="VOM274" s="34"/>
      <c r="VON274" s="34"/>
      <c r="VOO274" s="34"/>
      <c r="VOP274" s="34"/>
      <c r="VOQ274" s="34"/>
      <c r="VOR274" s="34"/>
      <c r="VOS274" s="34"/>
      <c r="VOT274" s="34"/>
      <c r="VOU274" s="34"/>
      <c r="VOV274" s="34"/>
      <c r="VOW274" s="34"/>
      <c r="VOX274" s="34"/>
      <c r="VOY274" s="34"/>
      <c r="VOZ274" s="34"/>
      <c r="VPA274" s="34"/>
      <c r="VPB274" s="34"/>
      <c r="VPC274" s="34"/>
      <c r="VPD274" s="34"/>
      <c r="VPE274" s="34"/>
      <c r="VPF274" s="34"/>
      <c r="VPG274" s="34"/>
      <c r="VPH274" s="34"/>
      <c r="VPI274" s="34"/>
      <c r="VPJ274" s="34"/>
      <c r="VPK274" s="34"/>
      <c r="VPL274" s="34"/>
      <c r="VPM274" s="34"/>
      <c r="VPN274" s="34"/>
      <c r="VPO274" s="34"/>
      <c r="VPP274" s="34"/>
      <c r="VPQ274" s="34"/>
      <c r="VPR274" s="34"/>
      <c r="VPS274" s="34"/>
      <c r="VPT274" s="34"/>
      <c r="VPU274" s="34"/>
      <c r="VPV274" s="34"/>
      <c r="VPW274" s="34"/>
      <c r="VPX274" s="34"/>
      <c r="VPY274" s="34"/>
      <c r="VPZ274" s="34"/>
      <c r="VQA274" s="34"/>
      <c r="VQB274" s="34"/>
      <c r="VQC274" s="34"/>
      <c r="VQD274" s="34"/>
      <c r="VQE274" s="34"/>
      <c r="VQF274" s="34"/>
      <c r="VQG274" s="34"/>
      <c r="VQH274" s="34"/>
      <c r="VQI274" s="34"/>
      <c r="VQJ274" s="34"/>
      <c r="VQK274" s="34"/>
      <c r="VQL274" s="34"/>
      <c r="VQM274" s="34"/>
      <c r="VQN274" s="34"/>
      <c r="VQO274" s="34"/>
      <c r="VQP274" s="34"/>
      <c r="VQQ274" s="34"/>
      <c r="VQR274" s="34"/>
      <c r="VQS274" s="34"/>
      <c r="VQT274" s="34"/>
      <c r="VQU274" s="34"/>
      <c r="VQV274" s="34"/>
      <c r="VQW274" s="34"/>
      <c r="VQX274" s="34"/>
      <c r="VQY274" s="34"/>
      <c r="VQZ274" s="34"/>
      <c r="VRA274" s="34"/>
      <c r="VRB274" s="34"/>
      <c r="VRC274" s="34"/>
      <c r="VRD274" s="34"/>
      <c r="VRE274" s="34"/>
      <c r="VRF274" s="34"/>
      <c r="VRG274" s="34"/>
      <c r="VRH274" s="34"/>
      <c r="VRI274" s="34"/>
      <c r="VRJ274" s="34"/>
      <c r="VRK274" s="34"/>
      <c r="VRL274" s="34"/>
      <c r="VRM274" s="34"/>
      <c r="VRN274" s="34"/>
      <c r="VRO274" s="34"/>
      <c r="VRP274" s="34"/>
      <c r="VRQ274" s="34"/>
      <c r="VRR274" s="34"/>
      <c r="VRS274" s="34"/>
      <c r="VRT274" s="34"/>
      <c r="VRU274" s="34"/>
      <c r="VRV274" s="34"/>
      <c r="VRW274" s="34"/>
      <c r="VRX274" s="34"/>
      <c r="VRY274" s="34"/>
      <c r="VRZ274" s="34"/>
      <c r="VSA274" s="34"/>
      <c r="VSB274" s="34"/>
      <c r="VSC274" s="34"/>
      <c r="VSD274" s="34"/>
      <c r="VSE274" s="34"/>
      <c r="VSF274" s="34"/>
      <c r="VSG274" s="34"/>
      <c r="VSH274" s="34"/>
      <c r="VSI274" s="34"/>
      <c r="VSJ274" s="34"/>
      <c r="VSK274" s="34"/>
      <c r="VSL274" s="34"/>
      <c r="VSM274" s="34"/>
      <c r="VSN274" s="34"/>
      <c r="VSO274" s="34"/>
      <c r="VSP274" s="34"/>
      <c r="VSQ274" s="34"/>
      <c r="VSR274" s="34"/>
      <c r="VSS274" s="34"/>
      <c r="VST274" s="34"/>
      <c r="VSU274" s="34"/>
      <c r="VSV274" s="34"/>
      <c r="VSW274" s="34"/>
      <c r="VSX274" s="34"/>
      <c r="VSY274" s="34"/>
      <c r="VSZ274" s="34"/>
      <c r="VTA274" s="34"/>
      <c r="VTB274" s="34"/>
      <c r="VTC274" s="34"/>
      <c r="VTD274" s="34"/>
      <c r="VTE274" s="34"/>
      <c r="VTF274" s="34"/>
      <c r="VTG274" s="34"/>
      <c r="VTH274" s="34"/>
      <c r="VTI274" s="34"/>
      <c r="VTJ274" s="34"/>
      <c r="VTK274" s="34"/>
      <c r="VTL274" s="34"/>
      <c r="VTM274" s="34"/>
      <c r="VTN274" s="34"/>
      <c r="VTO274" s="34"/>
      <c r="VTP274" s="34"/>
      <c r="VTQ274" s="34"/>
      <c r="VTR274" s="34"/>
      <c r="VTS274" s="34"/>
      <c r="VTT274" s="34"/>
      <c r="VTU274" s="34"/>
      <c r="VTV274" s="34"/>
      <c r="VTW274" s="34"/>
      <c r="VTX274" s="34"/>
      <c r="VTY274" s="34"/>
      <c r="VTZ274" s="34"/>
      <c r="VUA274" s="34"/>
      <c r="VUB274" s="34"/>
      <c r="VUC274" s="34"/>
      <c r="VUD274" s="34"/>
      <c r="VUE274" s="34"/>
      <c r="VUF274" s="34"/>
      <c r="VUG274" s="34"/>
      <c r="VUH274" s="34"/>
      <c r="VUI274" s="34"/>
      <c r="VUJ274" s="34"/>
      <c r="VUK274" s="34"/>
      <c r="VUL274" s="34"/>
      <c r="VUM274" s="34"/>
      <c r="VUN274" s="34"/>
      <c r="VUO274" s="34"/>
      <c r="VUP274" s="34"/>
      <c r="VUQ274" s="34"/>
      <c r="VUR274" s="34"/>
      <c r="VUS274" s="34"/>
      <c r="VUT274" s="34"/>
      <c r="VUU274" s="34"/>
      <c r="VUV274" s="34"/>
      <c r="VUW274" s="34"/>
      <c r="VUX274" s="34"/>
      <c r="VUY274" s="34"/>
      <c r="VUZ274" s="34"/>
      <c r="VVA274" s="34"/>
      <c r="VVB274" s="34"/>
      <c r="VVC274" s="34"/>
      <c r="VVD274" s="34"/>
      <c r="VVE274" s="34"/>
      <c r="VVF274" s="34"/>
      <c r="VVG274" s="34"/>
      <c r="VVH274" s="34"/>
      <c r="VVI274" s="34"/>
      <c r="VVJ274" s="34"/>
      <c r="VVK274" s="34"/>
      <c r="VVL274" s="34"/>
      <c r="VVM274" s="34"/>
      <c r="VVN274" s="34"/>
      <c r="VVO274" s="34"/>
      <c r="VVP274" s="34"/>
      <c r="VVQ274" s="34"/>
      <c r="VVR274" s="34"/>
      <c r="VVS274" s="34"/>
      <c r="VVT274" s="34"/>
      <c r="VVU274" s="34"/>
      <c r="VVV274" s="34"/>
      <c r="VVW274" s="34"/>
      <c r="VVX274" s="34"/>
      <c r="VVY274" s="34"/>
      <c r="VVZ274" s="34"/>
      <c r="VWA274" s="34"/>
      <c r="VWB274" s="34"/>
      <c r="VWC274" s="34"/>
      <c r="VWD274" s="34"/>
      <c r="VWE274" s="34"/>
      <c r="VWF274" s="34"/>
      <c r="VWG274" s="34"/>
      <c r="VWH274" s="34"/>
      <c r="VWI274" s="34"/>
      <c r="VWJ274" s="34"/>
      <c r="VWK274" s="34"/>
      <c r="VWL274" s="34"/>
      <c r="VWM274" s="34"/>
      <c r="VWN274" s="34"/>
      <c r="VWO274" s="34"/>
      <c r="VWP274" s="34"/>
      <c r="VWQ274" s="34"/>
      <c r="VWR274" s="34"/>
      <c r="VWS274" s="34"/>
      <c r="VWT274" s="34"/>
      <c r="VWU274" s="34"/>
      <c r="VWV274" s="34"/>
      <c r="VWW274" s="34"/>
      <c r="VWX274" s="34"/>
      <c r="VWY274" s="34"/>
      <c r="VWZ274" s="34"/>
      <c r="VXA274" s="34"/>
      <c r="VXB274" s="34"/>
      <c r="VXC274" s="34"/>
      <c r="VXD274" s="34"/>
      <c r="VXE274" s="34"/>
      <c r="VXF274" s="34"/>
      <c r="VXG274" s="34"/>
      <c r="VXH274" s="34"/>
      <c r="VXI274" s="34"/>
      <c r="VXJ274" s="34"/>
      <c r="VXK274" s="34"/>
      <c r="VXL274" s="34"/>
      <c r="VXM274" s="34"/>
      <c r="VXN274" s="34"/>
      <c r="VXO274" s="34"/>
      <c r="VXP274" s="34"/>
      <c r="VXQ274" s="34"/>
      <c r="VXR274" s="34"/>
      <c r="VXS274" s="34"/>
      <c r="VXT274" s="34"/>
      <c r="VXU274" s="34"/>
      <c r="VXV274" s="34"/>
      <c r="VXW274" s="34"/>
      <c r="VXX274" s="34"/>
      <c r="VXY274" s="34"/>
      <c r="VXZ274" s="34"/>
      <c r="VYA274" s="34"/>
      <c r="VYB274" s="34"/>
      <c r="VYC274" s="34"/>
      <c r="VYD274" s="34"/>
      <c r="VYE274" s="34"/>
      <c r="VYF274" s="34"/>
      <c r="VYG274" s="34"/>
      <c r="VYH274" s="34"/>
      <c r="VYI274" s="34"/>
      <c r="VYJ274" s="34"/>
      <c r="VYK274" s="34"/>
      <c r="VYL274" s="34"/>
      <c r="VYM274" s="34"/>
      <c r="VYN274" s="34"/>
      <c r="VYO274" s="34"/>
      <c r="VYP274" s="34"/>
      <c r="VYQ274" s="34"/>
      <c r="VYR274" s="34"/>
      <c r="VYS274" s="34"/>
      <c r="VYT274" s="34"/>
      <c r="VYU274" s="34"/>
      <c r="VYV274" s="34"/>
      <c r="VYW274" s="34"/>
      <c r="VYX274" s="34"/>
      <c r="VYY274" s="34"/>
      <c r="VYZ274" s="34"/>
      <c r="VZA274" s="34"/>
      <c r="VZB274" s="34"/>
      <c r="VZC274" s="34"/>
      <c r="VZD274" s="34"/>
      <c r="VZE274" s="34"/>
      <c r="VZF274" s="34"/>
      <c r="VZG274" s="34"/>
      <c r="VZH274" s="34"/>
      <c r="VZI274" s="34"/>
      <c r="VZJ274" s="34"/>
      <c r="VZK274" s="34"/>
      <c r="VZL274" s="34"/>
      <c r="VZM274" s="34"/>
      <c r="VZN274" s="34"/>
      <c r="VZO274" s="34"/>
      <c r="VZP274" s="34"/>
      <c r="VZQ274" s="34"/>
      <c r="VZR274" s="34"/>
      <c r="VZS274" s="34"/>
      <c r="VZT274" s="34"/>
      <c r="VZU274" s="34"/>
      <c r="VZV274" s="34"/>
      <c r="VZW274" s="34"/>
      <c r="VZX274" s="34"/>
      <c r="VZY274" s="34"/>
      <c r="VZZ274" s="34"/>
      <c r="WAA274" s="34"/>
      <c r="WAB274" s="34"/>
      <c r="WAC274" s="34"/>
      <c r="WAD274" s="34"/>
      <c r="WAE274" s="34"/>
      <c r="WAF274" s="34"/>
      <c r="WAG274" s="34"/>
      <c r="WAH274" s="34"/>
      <c r="WAI274" s="34"/>
      <c r="WAJ274" s="34"/>
      <c r="WAK274" s="34"/>
      <c r="WAL274" s="34"/>
      <c r="WAM274" s="34"/>
      <c r="WAN274" s="34"/>
      <c r="WAO274" s="34"/>
      <c r="WAP274" s="34"/>
      <c r="WAQ274" s="34"/>
      <c r="WAR274" s="34"/>
      <c r="WAS274" s="34"/>
      <c r="WAT274" s="34"/>
      <c r="WAU274" s="34"/>
      <c r="WAV274" s="34"/>
      <c r="WAW274" s="34"/>
      <c r="WAX274" s="34"/>
      <c r="WAY274" s="34"/>
      <c r="WAZ274" s="34"/>
      <c r="WBA274" s="34"/>
      <c r="WBB274" s="34"/>
      <c r="WBC274" s="34"/>
      <c r="WBD274" s="34"/>
      <c r="WBE274" s="34"/>
      <c r="WBF274" s="34"/>
      <c r="WBG274" s="34"/>
      <c r="WBH274" s="34"/>
      <c r="WBI274" s="34"/>
      <c r="WBJ274" s="34"/>
      <c r="WBK274" s="34"/>
      <c r="WBL274" s="34"/>
      <c r="WBM274" s="34"/>
      <c r="WBN274" s="34"/>
      <c r="WBO274" s="34"/>
      <c r="WBP274" s="34"/>
      <c r="WBQ274" s="34"/>
      <c r="WBR274" s="34"/>
      <c r="WBS274" s="34"/>
      <c r="WBT274" s="34"/>
      <c r="WBU274" s="34"/>
      <c r="WBV274" s="34"/>
      <c r="WBW274" s="34"/>
      <c r="WBX274" s="34"/>
      <c r="WBY274" s="34"/>
      <c r="WBZ274" s="34"/>
      <c r="WCA274" s="34"/>
      <c r="WCB274" s="34"/>
      <c r="WCC274" s="34"/>
      <c r="WCD274" s="34"/>
      <c r="WCE274" s="34"/>
      <c r="WCF274" s="34"/>
      <c r="WCG274" s="34"/>
      <c r="WCH274" s="34"/>
      <c r="WCI274" s="34"/>
      <c r="WCJ274" s="34"/>
      <c r="WCK274" s="34"/>
      <c r="WCL274" s="34"/>
      <c r="WCM274" s="34"/>
      <c r="WCN274" s="34"/>
      <c r="WCO274" s="34"/>
      <c r="WCP274" s="34"/>
      <c r="WCQ274" s="34"/>
      <c r="WCR274" s="34"/>
      <c r="WCS274" s="34"/>
      <c r="WCT274" s="34"/>
      <c r="WCU274" s="34"/>
      <c r="WCV274" s="34"/>
      <c r="WCW274" s="34"/>
      <c r="WCX274" s="34"/>
      <c r="WCY274" s="34"/>
      <c r="WCZ274" s="34"/>
      <c r="WDA274" s="34"/>
      <c r="WDB274" s="34"/>
      <c r="WDC274" s="34"/>
      <c r="WDD274" s="34"/>
      <c r="WDE274" s="34"/>
      <c r="WDF274" s="34"/>
      <c r="WDG274" s="34"/>
      <c r="WDH274" s="34"/>
      <c r="WDI274" s="34"/>
      <c r="WDJ274" s="34"/>
      <c r="WDK274" s="34"/>
      <c r="WDL274" s="34"/>
      <c r="WDM274" s="34"/>
      <c r="WDN274" s="34"/>
      <c r="WDO274" s="34"/>
      <c r="WDP274" s="34"/>
      <c r="WDQ274" s="34"/>
      <c r="WDR274" s="34"/>
      <c r="WDS274" s="34"/>
      <c r="WDT274" s="34"/>
      <c r="WDU274" s="34"/>
      <c r="WDV274" s="34"/>
      <c r="WDW274" s="34"/>
      <c r="WDX274" s="34"/>
      <c r="WDY274" s="34"/>
      <c r="WDZ274" s="34"/>
      <c r="WEA274" s="34"/>
      <c r="WEB274" s="34"/>
      <c r="WEC274" s="34"/>
      <c r="WED274" s="34"/>
      <c r="WEE274" s="34"/>
      <c r="WEF274" s="34"/>
      <c r="WEG274" s="34"/>
      <c r="WEH274" s="34"/>
      <c r="WEI274" s="34"/>
      <c r="WEJ274" s="34"/>
      <c r="WEK274" s="34"/>
      <c r="WEL274" s="34"/>
      <c r="WEM274" s="34"/>
      <c r="WEN274" s="34"/>
      <c r="WEO274" s="34"/>
      <c r="WEP274" s="34"/>
      <c r="WEQ274" s="34"/>
      <c r="WER274" s="34"/>
      <c r="WES274" s="34"/>
      <c r="WET274" s="34"/>
      <c r="WEU274" s="34"/>
      <c r="WEV274" s="34"/>
      <c r="WEW274" s="34"/>
      <c r="WEX274" s="34"/>
      <c r="WEY274" s="34"/>
      <c r="WEZ274" s="34"/>
      <c r="WFA274" s="34"/>
      <c r="WFB274" s="34"/>
      <c r="WFC274" s="34"/>
      <c r="WFD274" s="34"/>
      <c r="WFE274" s="34"/>
      <c r="WFF274" s="34"/>
      <c r="WFG274" s="34"/>
      <c r="WFH274" s="34"/>
      <c r="WFI274" s="34"/>
      <c r="WFJ274" s="34"/>
      <c r="WFK274" s="34"/>
      <c r="WFL274" s="34"/>
      <c r="WFM274" s="34"/>
      <c r="WFN274" s="34"/>
      <c r="WFO274" s="34"/>
      <c r="WFP274" s="34"/>
      <c r="WFQ274" s="34"/>
      <c r="WFR274" s="34"/>
      <c r="WFS274" s="34"/>
      <c r="WFT274" s="34"/>
      <c r="WFU274" s="34"/>
      <c r="WFV274" s="34"/>
      <c r="WFW274" s="34"/>
      <c r="WFX274" s="34"/>
      <c r="WFY274" s="34"/>
      <c r="WFZ274" s="34"/>
      <c r="WGA274" s="34"/>
      <c r="WGB274" s="34"/>
      <c r="WGC274" s="34"/>
      <c r="WGD274" s="34"/>
      <c r="WGE274" s="34"/>
      <c r="WGF274" s="34"/>
      <c r="WGG274" s="34"/>
      <c r="WGH274" s="34"/>
      <c r="WGI274" s="34"/>
      <c r="WGJ274" s="34"/>
      <c r="WGK274" s="34"/>
      <c r="WGL274" s="34"/>
      <c r="WGM274" s="34"/>
      <c r="WGN274" s="34"/>
      <c r="WGO274" s="34"/>
      <c r="WGP274" s="34"/>
      <c r="WGQ274" s="34"/>
      <c r="WGR274" s="34"/>
      <c r="WGS274" s="34"/>
      <c r="WGT274" s="34"/>
      <c r="WGU274" s="34"/>
      <c r="WGV274" s="34"/>
      <c r="WGW274" s="34"/>
      <c r="WGX274" s="34"/>
      <c r="WGY274" s="34"/>
      <c r="WGZ274" s="34"/>
      <c r="WHA274" s="34"/>
      <c r="WHB274" s="34"/>
      <c r="WHC274" s="34"/>
      <c r="WHD274" s="34"/>
      <c r="WHE274" s="34"/>
      <c r="WHF274" s="34"/>
      <c r="WHG274" s="34"/>
      <c r="WHH274" s="34"/>
      <c r="WHI274" s="34"/>
      <c r="WHJ274" s="34"/>
      <c r="WHK274" s="34"/>
      <c r="WHL274" s="34"/>
      <c r="WHM274" s="34"/>
      <c r="WHN274" s="34"/>
      <c r="WHO274" s="34"/>
      <c r="WHP274" s="34"/>
      <c r="WHQ274" s="34"/>
      <c r="WHR274" s="34"/>
      <c r="WHS274" s="34"/>
      <c r="WHT274" s="34"/>
      <c r="WHU274" s="34"/>
      <c r="WHV274" s="34"/>
      <c r="WHW274" s="34"/>
      <c r="WHX274" s="34"/>
      <c r="WHY274" s="34"/>
      <c r="WHZ274" s="34"/>
      <c r="WIA274" s="34"/>
      <c r="WIB274" s="34"/>
      <c r="WIC274" s="34"/>
      <c r="WID274" s="34"/>
      <c r="WIE274" s="34"/>
      <c r="WIF274" s="34"/>
      <c r="WIG274" s="34"/>
      <c r="WIH274" s="34"/>
      <c r="WII274" s="34"/>
      <c r="WIJ274" s="34"/>
      <c r="WIK274" s="34"/>
      <c r="WIL274" s="34"/>
      <c r="WIM274" s="34"/>
      <c r="WIN274" s="34"/>
      <c r="WIO274" s="34"/>
      <c r="WIP274" s="34"/>
      <c r="WIQ274" s="34"/>
      <c r="WIR274" s="34"/>
      <c r="WIS274" s="34"/>
      <c r="WIT274" s="34"/>
      <c r="WIU274" s="34"/>
      <c r="WIV274" s="34"/>
      <c r="WIW274" s="34"/>
      <c r="WIX274" s="34"/>
      <c r="WIY274" s="34"/>
      <c r="WIZ274" s="34"/>
      <c r="WJA274" s="34"/>
      <c r="WJB274" s="34"/>
      <c r="WJC274" s="34"/>
      <c r="WJD274" s="34"/>
      <c r="WJE274" s="34"/>
      <c r="WJF274" s="34"/>
      <c r="WJG274" s="34"/>
      <c r="WJH274" s="34"/>
      <c r="WJI274" s="34"/>
      <c r="WJJ274" s="34"/>
      <c r="WJK274" s="34"/>
      <c r="WJL274" s="34"/>
      <c r="WJM274" s="34"/>
      <c r="WJN274" s="34"/>
      <c r="WJO274" s="34"/>
      <c r="WJP274" s="34"/>
      <c r="WJQ274" s="34"/>
      <c r="WJR274" s="34"/>
      <c r="WJS274" s="34"/>
      <c r="WJT274" s="34"/>
      <c r="WJU274" s="34"/>
      <c r="WJV274" s="34"/>
      <c r="WJW274" s="34"/>
      <c r="WJX274" s="34"/>
      <c r="WJY274" s="34"/>
      <c r="WJZ274" s="34"/>
      <c r="WKA274" s="34"/>
      <c r="WKB274" s="34"/>
      <c r="WKC274" s="34"/>
      <c r="WKD274" s="34"/>
      <c r="WKE274" s="34"/>
      <c r="WKF274" s="34"/>
      <c r="WKG274" s="34"/>
      <c r="WKH274" s="34"/>
      <c r="WKI274" s="34"/>
      <c r="WKJ274" s="34"/>
      <c r="WKK274" s="34"/>
      <c r="WKL274" s="34"/>
      <c r="WKM274" s="34"/>
      <c r="WKN274" s="34"/>
      <c r="WKO274" s="34"/>
      <c r="WKP274" s="34"/>
      <c r="WKQ274" s="34"/>
      <c r="WKR274" s="34"/>
      <c r="WKS274" s="34"/>
      <c r="WKT274" s="34"/>
      <c r="WKU274" s="34"/>
      <c r="WKV274" s="34"/>
      <c r="WKW274" s="34"/>
      <c r="WKX274" s="34"/>
      <c r="WKY274" s="34"/>
      <c r="WKZ274" s="34"/>
      <c r="WLA274" s="34"/>
      <c r="WLB274" s="34"/>
      <c r="WLC274" s="34"/>
      <c r="WLD274" s="34"/>
      <c r="WLE274" s="34"/>
      <c r="WLF274" s="34"/>
      <c r="WLG274" s="34"/>
      <c r="WLH274" s="34"/>
      <c r="WLI274" s="34"/>
      <c r="WLJ274" s="34"/>
      <c r="WLK274" s="34"/>
      <c r="WLL274" s="34"/>
      <c r="WLM274" s="34"/>
      <c r="WLN274" s="34"/>
      <c r="WLO274" s="34"/>
      <c r="WLP274" s="34"/>
      <c r="WLQ274" s="34"/>
      <c r="WLR274" s="34"/>
      <c r="WLS274" s="34"/>
      <c r="WLT274" s="34"/>
      <c r="WLU274" s="34"/>
      <c r="WLV274" s="34"/>
      <c r="WLW274" s="34"/>
      <c r="WLX274" s="34"/>
      <c r="WLY274" s="34"/>
      <c r="WLZ274" s="34"/>
      <c r="WMA274" s="34"/>
      <c r="WMB274" s="34"/>
      <c r="WMC274" s="34"/>
      <c r="WMD274" s="34"/>
      <c r="WME274" s="34"/>
      <c r="WMF274" s="34"/>
      <c r="WMG274" s="34"/>
      <c r="WMH274" s="34"/>
      <c r="WMI274" s="34"/>
      <c r="WMJ274" s="34"/>
      <c r="WMK274" s="34"/>
      <c r="WML274" s="34"/>
      <c r="WMM274" s="34"/>
      <c r="WMN274" s="34"/>
      <c r="WMO274" s="34"/>
      <c r="WMP274" s="34"/>
      <c r="WMQ274" s="34"/>
      <c r="WMR274" s="34"/>
      <c r="WMS274" s="34"/>
      <c r="WMT274" s="34"/>
      <c r="WMU274" s="34"/>
      <c r="WMV274" s="34"/>
      <c r="WMW274" s="34"/>
      <c r="WMX274" s="34"/>
      <c r="WMY274" s="34"/>
      <c r="WMZ274" s="34"/>
      <c r="WNA274" s="34"/>
      <c r="WNB274" s="34"/>
      <c r="WNC274" s="34"/>
      <c r="WND274" s="34"/>
      <c r="WNE274" s="34"/>
      <c r="WNF274" s="34"/>
      <c r="WNG274" s="34"/>
      <c r="WNH274" s="34"/>
      <c r="WNI274" s="34"/>
      <c r="WNJ274" s="34"/>
      <c r="WNK274" s="34"/>
      <c r="WNL274" s="34"/>
      <c r="WNM274" s="34"/>
      <c r="WNN274" s="34"/>
      <c r="WNO274" s="34"/>
      <c r="WNP274" s="34"/>
      <c r="WNQ274" s="34"/>
      <c r="WNR274" s="34"/>
      <c r="WNS274" s="34"/>
      <c r="WNT274" s="34"/>
      <c r="WNU274" s="34"/>
      <c r="WNV274" s="34"/>
      <c r="WNW274" s="34"/>
      <c r="WNX274" s="34"/>
      <c r="WNY274" s="34"/>
      <c r="WNZ274" s="34"/>
      <c r="WOA274" s="34"/>
      <c r="WOB274" s="34"/>
      <c r="WOC274" s="34"/>
      <c r="WOD274" s="34"/>
      <c r="WOE274" s="34"/>
      <c r="WOF274" s="34"/>
      <c r="WOG274" s="34"/>
      <c r="WOH274" s="34"/>
      <c r="WOI274" s="34"/>
      <c r="WOJ274" s="34"/>
      <c r="WOK274" s="34"/>
      <c r="WOL274" s="34"/>
      <c r="WOM274" s="34"/>
      <c r="WON274" s="34"/>
      <c r="WOO274" s="34"/>
      <c r="WOP274" s="34"/>
      <c r="WOQ274" s="34"/>
      <c r="WOR274" s="34"/>
      <c r="WOS274" s="34"/>
      <c r="WOT274" s="34"/>
      <c r="WOU274" s="34"/>
      <c r="WOV274" s="34"/>
      <c r="WOW274" s="34"/>
      <c r="WOX274" s="34"/>
      <c r="WOY274" s="34"/>
      <c r="WOZ274" s="34"/>
      <c r="WPA274" s="34"/>
      <c r="WPB274" s="34"/>
      <c r="WPC274" s="34"/>
      <c r="WPD274" s="34"/>
      <c r="WPE274" s="34"/>
      <c r="WPF274" s="34"/>
      <c r="WPG274" s="34"/>
      <c r="WPH274" s="34"/>
      <c r="WPI274" s="34"/>
      <c r="WPJ274" s="34"/>
      <c r="WPK274" s="34"/>
      <c r="WPL274" s="34"/>
      <c r="WPM274" s="34"/>
      <c r="WPN274" s="34"/>
      <c r="WPO274" s="34"/>
      <c r="WPP274" s="34"/>
      <c r="WPQ274" s="34"/>
      <c r="WPR274" s="34"/>
      <c r="WPS274" s="34"/>
      <c r="WPT274" s="34"/>
      <c r="WPU274" s="34"/>
      <c r="WPV274" s="34"/>
      <c r="WPW274" s="34"/>
      <c r="WPX274" s="34"/>
      <c r="WPY274" s="34"/>
      <c r="WPZ274" s="34"/>
      <c r="WQA274" s="34"/>
      <c r="WQB274" s="34"/>
      <c r="WQC274" s="34"/>
      <c r="WQD274" s="34"/>
      <c r="WQE274" s="34"/>
      <c r="WQF274" s="34"/>
      <c r="WQG274" s="34"/>
      <c r="WQH274" s="34"/>
      <c r="WQI274" s="34"/>
      <c r="WQJ274" s="34"/>
      <c r="WQK274" s="34"/>
      <c r="WQL274" s="34"/>
      <c r="WQM274" s="34"/>
      <c r="WQN274" s="34"/>
      <c r="WQO274" s="34"/>
      <c r="WQP274" s="34"/>
      <c r="WQQ274" s="34"/>
      <c r="WQR274" s="34"/>
      <c r="WQS274" s="34"/>
      <c r="WQT274" s="34"/>
      <c r="WQU274" s="34"/>
      <c r="WQV274" s="34"/>
      <c r="WQW274" s="34"/>
      <c r="WQX274" s="34"/>
      <c r="WQY274" s="34"/>
      <c r="WQZ274" s="34"/>
      <c r="WRA274" s="34"/>
      <c r="WRB274" s="34"/>
      <c r="WRC274" s="34"/>
      <c r="WRD274" s="34"/>
      <c r="WRE274" s="34"/>
      <c r="WRF274" s="34"/>
      <c r="WRG274" s="34"/>
      <c r="WRH274" s="34"/>
      <c r="WRI274" s="34"/>
      <c r="WRJ274" s="34"/>
      <c r="WRK274" s="34"/>
      <c r="WRL274" s="34"/>
      <c r="WRM274" s="34"/>
      <c r="WRN274" s="34"/>
      <c r="WRO274" s="34"/>
      <c r="WRP274" s="34"/>
      <c r="WRQ274" s="34"/>
      <c r="WRR274" s="34"/>
      <c r="WRS274" s="34"/>
      <c r="WRT274" s="34"/>
      <c r="WRU274" s="34"/>
      <c r="WRV274" s="34"/>
      <c r="WRW274" s="34"/>
      <c r="WRX274" s="34"/>
      <c r="WRY274" s="34"/>
      <c r="WRZ274" s="34"/>
      <c r="WSA274" s="34"/>
      <c r="WSB274" s="34"/>
      <c r="WSC274" s="34"/>
      <c r="WSD274" s="34"/>
      <c r="WSE274" s="34"/>
      <c r="WSF274" s="34"/>
      <c r="WSG274" s="34"/>
      <c r="WSH274" s="34"/>
      <c r="WSI274" s="34"/>
      <c r="WSJ274" s="34"/>
      <c r="WSK274" s="34"/>
      <c r="WSL274" s="34"/>
      <c r="WSM274" s="34"/>
      <c r="WSN274" s="34"/>
      <c r="WSO274" s="34"/>
      <c r="WSP274" s="34"/>
      <c r="WSQ274" s="34"/>
      <c r="WSR274" s="34"/>
      <c r="WSS274" s="34"/>
      <c r="WST274" s="34"/>
      <c r="WSU274" s="34"/>
      <c r="WSV274" s="34"/>
      <c r="WSW274" s="34"/>
      <c r="WSX274" s="34"/>
      <c r="WSY274" s="34"/>
      <c r="WSZ274" s="34"/>
      <c r="WTA274" s="34"/>
      <c r="WTB274" s="34"/>
      <c r="WTC274" s="34"/>
      <c r="WTD274" s="34"/>
      <c r="WTE274" s="34"/>
      <c r="WTF274" s="34"/>
      <c r="WTG274" s="34"/>
      <c r="WTH274" s="34"/>
      <c r="WTI274" s="34"/>
      <c r="WTJ274" s="34"/>
      <c r="WTK274" s="34"/>
      <c r="WTL274" s="34"/>
      <c r="WTM274" s="34"/>
      <c r="WTN274" s="34"/>
      <c r="WTO274" s="34"/>
      <c r="WTP274" s="34"/>
      <c r="WTQ274" s="34"/>
      <c r="WTR274" s="34"/>
      <c r="WTS274" s="34"/>
      <c r="WTT274" s="34"/>
      <c r="WTU274" s="34"/>
      <c r="WTV274" s="34"/>
      <c r="WTW274" s="34"/>
      <c r="WTX274" s="34"/>
      <c r="WTY274" s="34"/>
      <c r="WTZ274" s="34"/>
      <c r="WUA274" s="34"/>
      <c r="WUB274" s="34"/>
      <c r="WUC274" s="34"/>
      <c r="WUD274" s="34"/>
      <c r="WUE274" s="34"/>
      <c r="WUF274" s="34"/>
      <c r="WUG274" s="34"/>
      <c r="WUH274" s="34"/>
      <c r="WUI274" s="34"/>
      <c r="WUJ274" s="34"/>
      <c r="WUK274" s="34"/>
      <c r="WUL274" s="34"/>
      <c r="WUM274" s="34"/>
      <c r="WUN274" s="34"/>
      <c r="WUO274" s="34"/>
      <c r="WUP274" s="34"/>
      <c r="WUQ274" s="34"/>
      <c r="WUR274" s="34"/>
      <c r="WUS274" s="34"/>
      <c r="WUT274" s="34"/>
      <c r="WUU274" s="34"/>
      <c r="WUV274" s="34"/>
      <c r="WUW274" s="34"/>
      <c r="WUX274" s="34"/>
      <c r="WUY274" s="34"/>
      <c r="WUZ274" s="34"/>
      <c r="WVA274" s="34"/>
      <c r="WVB274" s="34"/>
      <c r="WVC274" s="34"/>
      <c r="WVD274" s="34"/>
      <c r="WVE274" s="34"/>
      <c r="WVF274" s="34"/>
      <c r="WVG274" s="34"/>
      <c r="WVH274" s="34"/>
      <c r="WVI274" s="34"/>
      <c r="WVJ274" s="34"/>
      <c r="WVK274" s="34"/>
      <c r="WVL274" s="34"/>
      <c r="WVM274" s="34"/>
      <c r="WVN274" s="34"/>
      <c r="WVO274" s="34"/>
      <c r="WVP274" s="34"/>
      <c r="WVQ274" s="34"/>
      <c r="WVR274" s="34"/>
      <c r="WVS274" s="34"/>
      <c r="WVT274" s="34"/>
      <c r="WVU274" s="34"/>
      <c r="WVV274" s="34"/>
      <c r="WVW274" s="34"/>
      <c r="WVX274" s="34"/>
      <c r="WVY274" s="34"/>
      <c r="WVZ274" s="34"/>
      <c r="WWA274" s="34"/>
      <c r="WWB274" s="34"/>
      <c r="WWC274" s="34"/>
      <c r="WWD274" s="34"/>
      <c r="WWE274" s="34"/>
      <c r="WWF274" s="34"/>
      <c r="WWG274" s="34"/>
      <c r="WWH274" s="34"/>
      <c r="WWI274" s="34"/>
      <c r="WWJ274" s="34"/>
      <c r="WWK274" s="34"/>
      <c r="WWL274" s="34"/>
      <c r="WWM274" s="34"/>
      <c r="WWN274" s="34"/>
      <c r="WWO274" s="34"/>
      <c r="WWP274" s="34"/>
      <c r="WWQ274" s="34"/>
      <c r="WWR274" s="34"/>
      <c r="WWS274" s="34"/>
      <c r="WWT274" s="34"/>
      <c r="WWU274" s="34"/>
      <c r="WWV274" s="34"/>
      <c r="WWW274" s="34"/>
      <c r="WWX274" s="34"/>
      <c r="WWY274" s="34"/>
      <c r="WWZ274" s="34"/>
      <c r="WXA274" s="34"/>
      <c r="WXB274" s="34"/>
      <c r="WXC274" s="34"/>
      <c r="WXD274" s="34"/>
      <c r="WXE274" s="34"/>
      <c r="WXF274" s="34"/>
      <c r="WXG274" s="34"/>
      <c r="WXH274" s="34"/>
      <c r="WXI274" s="34"/>
      <c r="WXJ274" s="34"/>
      <c r="WXK274" s="34"/>
      <c r="WXL274" s="34"/>
      <c r="WXM274" s="34"/>
      <c r="WXN274" s="34"/>
      <c r="WXO274" s="34"/>
      <c r="WXP274" s="34"/>
      <c r="WXQ274" s="34"/>
      <c r="WXR274" s="34"/>
      <c r="WXS274" s="34"/>
      <c r="WXT274" s="34"/>
      <c r="WXU274" s="34"/>
      <c r="WXV274" s="34"/>
      <c r="WXW274" s="34"/>
      <c r="WXX274" s="34"/>
      <c r="WXY274" s="34"/>
      <c r="WXZ274" s="34"/>
      <c r="WYA274" s="34"/>
      <c r="WYB274" s="34"/>
      <c r="WYC274" s="34"/>
      <c r="WYD274" s="34"/>
      <c r="WYE274" s="34"/>
      <c r="WYF274" s="34"/>
      <c r="WYG274" s="34"/>
      <c r="WYH274" s="34"/>
      <c r="WYI274" s="34"/>
      <c r="WYJ274" s="34"/>
      <c r="WYK274" s="34"/>
      <c r="WYL274" s="34"/>
      <c r="WYM274" s="34"/>
      <c r="WYN274" s="34"/>
      <c r="WYO274" s="34"/>
      <c r="WYP274" s="34"/>
      <c r="WYQ274" s="34"/>
      <c r="WYR274" s="34"/>
      <c r="WYS274" s="34"/>
      <c r="WYT274" s="34"/>
      <c r="WYU274" s="34"/>
      <c r="WYV274" s="34"/>
      <c r="WYW274" s="34"/>
      <c r="WYX274" s="34"/>
      <c r="WYY274" s="34"/>
      <c r="WYZ274" s="34"/>
      <c r="WZA274" s="34"/>
      <c r="WZB274" s="34"/>
      <c r="WZC274" s="34"/>
      <c r="WZD274" s="34"/>
      <c r="WZE274" s="34"/>
      <c r="WZF274" s="34"/>
      <c r="WZG274" s="34"/>
      <c r="WZH274" s="34"/>
      <c r="WZI274" s="34"/>
      <c r="WZJ274" s="34"/>
      <c r="WZK274" s="34"/>
      <c r="WZL274" s="34"/>
      <c r="WZM274" s="34"/>
      <c r="WZN274" s="34"/>
      <c r="WZO274" s="34"/>
      <c r="WZP274" s="34"/>
      <c r="WZQ274" s="34"/>
      <c r="WZR274" s="34"/>
      <c r="WZS274" s="34"/>
      <c r="WZT274" s="34"/>
      <c r="WZU274" s="34"/>
      <c r="WZV274" s="34"/>
      <c r="WZW274" s="34"/>
      <c r="WZX274" s="34"/>
      <c r="WZY274" s="34"/>
      <c r="WZZ274" s="34"/>
      <c r="XAA274" s="34"/>
      <c r="XAB274" s="34"/>
      <c r="XAC274" s="34"/>
      <c r="XAD274" s="34"/>
      <c r="XAE274" s="34"/>
      <c r="XAF274" s="34"/>
      <c r="XAG274" s="34"/>
      <c r="XAH274" s="34"/>
      <c r="XAI274" s="34"/>
      <c r="XAJ274" s="34"/>
      <c r="XAK274" s="34"/>
      <c r="XAL274" s="34"/>
      <c r="XAM274" s="34"/>
      <c r="XAN274" s="34"/>
      <c r="XAO274" s="34"/>
      <c r="XAP274" s="34"/>
      <c r="XAQ274" s="34"/>
      <c r="XAR274" s="34"/>
      <c r="XAS274" s="34"/>
      <c r="XAT274" s="34"/>
      <c r="XAU274" s="34"/>
      <c r="XAV274" s="34"/>
      <c r="XAW274" s="34"/>
      <c r="XAX274" s="34"/>
      <c r="XAY274" s="34"/>
      <c r="XAZ274" s="34"/>
      <c r="XBA274" s="34"/>
      <c r="XBB274" s="34"/>
      <c r="XBC274" s="34"/>
      <c r="XBD274" s="34"/>
      <c r="XBE274" s="34"/>
      <c r="XBF274" s="34"/>
      <c r="XBG274" s="34"/>
      <c r="XBH274" s="34"/>
      <c r="XBI274" s="34"/>
      <c r="XBJ274" s="34"/>
      <c r="XBK274" s="34"/>
      <c r="XBL274" s="34"/>
      <c r="XBM274" s="34"/>
      <c r="XBN274" s="34"/>
      <c r="XBO274" s="34"/>
      <c r="XBP274" s="34"/>
      <c r="XBQ274" s="34"/>
      <c r="XBR274" s="34"/>
      <c r="XBS274" s="34"/>
      <c r="XBT274" s="34"/>
      <c r="XBU274" s="34"/>
      <c r="XBV274" s="34"/>
      <c r="XBW274" s="34"/>
      <c r="XBX274" s="34"/>
      <c r="XBY274" s="34"/>
      <c r="XBZ274" s="34"/>
      <c r="XCA274" s="34"/>
      <c r="XCB274" s="34"/>
      <c r="XCC274" s="34"/>
      <c r="XCD274" s="34"/>
      <c r="XCE274" s="34"/>
      <c r="XCF274" s="34"/>
      <c r="XCG274" s="34"/>
      <c r="XCH274" s="34"/>
      <c r="XCI274" s="34"/>
      <c r="XCJ274" s="34"/>
      <c r="XCK274" s="34"/>
      <c r="XCL274" s="34"/>
      <c r="XCM274" s="34"/>
      <c r="XCN274" s="34"/>
      <c r="XCO274" s="34"/>
      <c r="XCP274" s="34"/>
      <c r="XCQ274" s="34"/>
      <c r="XCR274" s="34"/>
      <c r="XCS274" s="34"/>
      <c r="XCT274" s="34"/>
      <c r="XCU274" s="34"/>
      <c r="XCV274" s="34"/>
      <c r="XCW274" s="34"/>
      <c r="XCX274" s="34"/>
      <c r="XCY274" s="34"/>
      <c r="XCZ274" s="34"/>
      <c r="XDA274" s="34"/>
      <c r="XDB274" s="34"/>
      <c r="XDC274" s="34"/>
      <c r="XDD274" s="34"/>
      <c r="XDE274" s="34"/>
    </row>
    <row r="275" spans="1:16333" s="5" customFormat="1" ht="31.5" x14ac:dyDescent="0.25">
      <c r="A275" s="27" t="s">
        <v>292</v>
      </c>
      <c r="B275" s="79" t="s">
        <v>334</v>
      </c>
      <c r="C275" s="84"/>
      <c r="D275" s="168">
        <f>D276+D289+D297</f>
        <v>45074</v>
      </c>
      <c r="E275" s="168">
        <f>E276+E289+E297</f>
        <v>45074</v>
      </c>
    </row>
    <row r="276" spans="1:16333" s="5" customFormat="1" ht="15.75" x14ac:dyDescent="0.25">
      <c r="A276" s="20" t="s">
        <v>533</v>
      </c>
      <c r="B276" s="83" t="s">
        <v>293</v>
      </c>
      <c r="C276" s="89"/>
      <c r="D276" s="170">
        <f>D277+D282+D286</f>
        <v>32264</v>
      </c>
      <c r="E276" s="170">
        <f>E277+E282+E286</f>
        <v>32264</v>
      </c>
    </row>
    <row r="277" spans="1:16333" s="5" customFormat="1" ht="47.25" x14ac:dyDescent="0.25">
      <c r="A277" s="14" t="s">
        <v>38</v>
      </c>
      <c r="B277" s="93" t="s">
        <v>293</v>
      </c>
      <c r="C277" s="84">
        <v>100</v>
      </c>
      <c r="D277" s="171">
        <f>D278</f>
        <v>29131</v>
      </c>
      <c r="E277" s="171">
        <f>E278</f>
        <v>29131</v>
      </c>
    </row>
    <row r="278" spans="1:16333" s="5" customFormat="1" ht="15.75" x14ac:dyDescent="0.25">
      <c r="A278" s="14" t="s">
        <v>8</v>
      </c>
      <c r="B278" s="93" t="s">
        <v>293</v>
      </c>
      <c r="C278" s="84">
        <v>120</v>
      </c>
      <c r="D278" s="171">
        <f>SUM(D279:D281)</f>
        <v>29131</v>
      </c>
      <c r="E278" s="171">
        <f>SUM(E279:E281)</f>
        <v>29131</v>
      </c>
    </row>
    <row r="279" spans="1:16333" s="5" customFormat="1" ht="15.75" x14ac:dyDescent="0.2">
      <c r="A279" s="31" t="s">
        <v>288</v>
      </c>
      <c r="B279" s="93" t="s">
        <v>293</v>
      </c>
      <c r="C279" s="84" t="s">
        <v>74</v>
      </c>
      <c r="D279" s="171">
        <v>16770</v>
      </c>
      <c r="E279" s="171">
        <v>16770</v>
      </c>
    </row>
    <row r="280" spans="1:16333" s="5" customFormat="1" ht="31.5" x14ac:dyDescent="0.2">
      <c r="A280" s="31" t="s">
        <v>75</v>
      </c>
      <c r="B280" s="93" t="s">
        <v>293</v>
      </c>
      <c r="C280" s="84" t="s">
        <v>76</v>
      </c>
      <c r="D280" s="171">
        <v>5604</v>
      </c>
      <c r="E280" s="171">
        <v>5604</v>
      </c>
    </row>
    <row r="281" spans="1:16333" s="5" customFormat="1" ht="47.25" x14ac:dyDescent="0.25">
      <c r="A281" s="157" t="s">
        <v>157</v>
      </c>
      <c r="B281" s="93" t="s">
        <v>293</v>
      </c>
      <c r="C281" s="84" t="s">
        <v>156</v>
      </c>
      <c r="D281" s="171">
        <v>6757</v>
      </c>
      <c r="E281" s="171">
        <v>6757</v>
      </c>
    </row>
    <row r="282" spans="1:16333" s="5" customFormat="1" ht="31.5" x14ac:dyDescent="0.2">
      <c r="A282" s="141" t="s">
        <v>516</v>
      </c>
      <c r="B282" s="93" t="s">
        <v>293</v>
      </c>
      <c r="C282" s="84">
        <v>200</v>
      </c>
      <c r="D282" s="171">
        <f>D283</f>
        <v>3081</v>
      </c>
      <c r="E282" s="171">
        <f>E283</f>
        <v>3081</v>
      </c>
    </row>
    <row r="283" spans="1:16333" ht="31.5" x14ac:dyDescent="0.25">
      <c r="A283" s="14" t="s">
        <v>17</v>
      </c>
      <c r="B283" s="93" t="s">
        <v>293</v>
      </c>
      <c r="C283" s="84">
        <v>240</v>
      </c>
      <c r="D283" s="171">
        <f>D284+D285</f>
        <v>3081</v>
      </c>
      <c r="E283" s="171">
        <f>E284+E285</f>
        <v>3081</v>
      </c>
    </row>
    <row r="284" spans="1:16333" s="5" customFormat="1" ht="31.5" x14ac:dyDescent="0.25">
      <c r="A284" s="14" t="s">
        <v>426</v>
      </c>
      <c r="B284" s="93" t="s">
        <v>293</v>
      </c>
      <c r="C284" s="84" t="s">
        <v>427</v>
      </c>
      <c r="D284" s="171">
        <v>718</v>
      </c>
      <c r="E284" s="171">
        <v>718</v>
      </c>
    </row>
    <row r="285" spans="1:16333" s="5" customFormat="1" ht="15.75" x14ac:dyDescent="0.25">
      <c r="A285" s="14" t="s">
        <v>743</v>
      </c>
      <c r="B285" s="93" t="s">
        <v>293</v>
      </c>
      <c r="C285" s="84" t="s">
        <v>77</v>
      </c>
      <c r="D285" s="171">
        <v>2363</v>
      </c>
      <c r="E285" s="171">
        <v>2363</v>
      </c>
    </row>
    <row r="286" spans="1:16333" s="5" customFormat="1" ht="15.75" x14ac:dyDescent="0.25">
      <c r="A286" s="14" t="s">
        <v>13</v>
      </c>
      <c r="B286" s="93" t="s">
        <v>293</v>
      </c>
      <c r="C286" s="84">
        <v>800</v>
      </c>
      <c r="D286" s="171">
        <f t="shared" ref="D286:E286" si="70">D287</f>
        <v>52</v>
      </c>
      <c r="E286" s="171">
        <f t="shared" si="70"/>
        <v>52</v>
      </c>
    </row>
    <row r="287" spans="1:16333" s="5" customFormat="1" ht="15.75" x14ac:dyDescent="0.25">
      <c r="A287" s="14" t="s">
        <v>34</v>
      </c>
      <c r="B287" s="93" t="s">
        <v>293</v>
      </c>
      <c r="C287" s="84">
        <v>850</v>
      </c>
      <c r="D287" s="171">
        <f>D288</f>
        <v>52</v>
      </c>
      <c r="E287" s="171">
        <f>E288</f>
        <v>52</v>
      </c>
    </row>
    <row r="288" spans="1:16333" s="5" customFormat="1" ht="15.75" x14ac:dyDescent="0.25">
      <c r="A288" s="14" t="s">
        <v>78</v>
      </c>
      <c r="B288" s="93" t="s">
        <v>293</v>
      </c>
      <c r="C288" s="84" t="s">
        <v>79</v>
      </c>
      <c r="D288" s="171">
        <v>52</v>
      </c>
      <c r="E288" s="171">
        <v>52</v>
      </c>
    </row>
    <row r="289" spans="1:5" s="5" customFormat="1" ht="15.75" x14ac:dyDescent="0.25">
      <c r="A289" s="20" t="s">
        <v>120</v>
      </c>
      <c r="B289" s="83" t="s">
        <v>294</v>
      </c>
      <c r="C289" s="89"/>
      <c r="D289" s="170">
        <f>D290</f>
        <v>160</v>
      </c>
      <c r="E289" s="170">
        <f>E290</f>
        <v>160</v>
      </c>
    </row>
    <row r="290" spans="1:5" s="5" customFormat="1" ht="15.75" x14ac:dyDescent="0.25">
      <c r="A290" s="20" t="s">
        <v>94</v>
      </c>
      <c r="B290" s="83" t="s">
        <v>295</v>
      </c>
      <c r="C290" s="89"/>
      <c r="D290" s="170">
        <f>D291+D294</f>
        <v>160</v>
      </c>
      <c r="E290" s="170">
        <f>E291+E294</f>
        <v>160</v>
      </c>
    </row>
    <row r="291" spans="1:5" ht="31.5" x14ac:dyDescent="0.2">
      <c r="A291" s="141" t="s">
        <v>516</v>
      </c>
      <c r="B291" s="96" t="s">
        <v>295</v>
      </c>
      <c r="C291" s="86" t="s">
        <v>15</v>
      </c>
      <c r="D291" s="171">
        <f t="shared" ref="D291:E292" si="71">D292</f>
        <v>150</v>
      </c>
      <c r="E291" s="171">
        <f t="shared" si="71"/>
        <v>150</v>
      </c>
    </row>
    <row r="292" spans="1:5" ht="31.5" x14ac:dyDescent="0.25">
      <c r="A292" s="15" t="s">
        <v>17</v>
      </c>
      <c r="B292" s="96" t="s">
        <v>295</v>
      </c>
      <c r="C292" s="86" t="s">
        <v>16</v>
      </c>
      <c r="D292" s="171">
        <f t="shared" si="71"/>
        <v>150</v>
      </c>
      <c r="E292" s="171">
        <f t="shared" si="71"/>
        <v>150</v>
      </c>
    </row>
    <row r="293" spans="1:5" ht="31.5" x14ac:dyDescent="0.25">
      <c r="A293" s="14" t="s">
        <v>426</v>
      </c>
      <c r="B293" s="96" t="s">
        <v>295</v>
      </c>
      <c r="C293" s="84" t="s">
        <v>427</v>
      </c>
      <c r="D293" s="171">
        <v>150</v>
      </c>
      <c r="E293" s="171">
        <v>150</v>
      </c>
    </row>
    <row r="294" spans="1:5" ht="31.5" x14ac:dyDescent="0.25">
      <c r="A294" s="15" t="s">
        <v>18</v>
      </c>
      <c r="B294" s="96" t="s">
        <v>295</v>
      </c>
      <c r="C294" s="86" t="s">
        <v>20</v>
      </c>
      <c r="D294" s="171">
        <f t="shared" ref="D294:E295" si="72">D295</f>
        <v>10</v>
      </c>
      <c r="E294" s="171">
        <f t="shared" si="72"/>
        <v>10</v>
      </c>
    </row>
    <row r="295" spans="1:5" ht="15.75" x14ac:dyDescent="0.25">
      <c r="A295" s="15" t="s">
        <v>24</v>
      </c>
      <c r="B295" s="96" t="s">
        <v>295</v>
      </c>
      <c r="C295" s="86" t="s">
        <v>25</v>
      </c>
      <c r="D295" s="171">
        <f t="shared" si="72"/>
        <v>10</v>
      </c>
      <c r="E295" s="171">
        <f t="shared" si="72"/>
        <v>10</v>
      </c>
    </row>
    <row r="296" spans="1:5" ht="15.75" x14ac:dyDescent="0.25">
      <c r="A296" s="15" t="s">
        <v>82</v>
      </c>
      <c r="B296" s="96" t="s">
        <v>295</v>
      </c>
      <c r="C296" s="86" t="s">
        <v>83</v>
      </c>
      <c r="D296" s="171">
        <v>10</v>
      </c>
      <c r="E296" s="171">
        <v>10</v>
      </c>
    </row>
    <row r="297" spans="1:5" ht="15.75" x14ac:dyDescent="0.25">
      <c r="A297" s="20" t="s">
        <v>579</v>
      </c>
      <c r="B297" s="83" t="s">
        <v>296</v>
      </c>
      <c r="C297" s="89"/>
      <c r="D297" s="170">
        <f>D298+D303+D307</f>
        <v>12650</v>
      </c>
      <c r="E297" s="170">
        <f>E298+E303+E307</f>
        <v>12650</v>
      </c>
    </row>
    <row r="298" spans="1:5" ht="47.25" x14ac:dyDescent="0.25">
      <c r="A298" s="15" t="s">
        <v>29</v>
      </c>
      <c r="B298" s="85" t="s">
        <v>296</v>
      </c>
      <c r="C298" s="84" t="s">
        <v>30</v>
      </c>
      <c r="D298" s="171">
        <f>D299</f>
        <v>12037</v>
      </c>
      <c r="E298" s="171">
        <f>E299</f>
        <v>12037</v>
      </c>
    </row>
    <row r="299" spans="1:5" ht="15.75" x14ac:dyDescent="0.25">
      <c r="A299" s="15" t="s">
        <v>32</v>
      </c>
      <c r="B299" s="85" t="s">
        <v>296</v>
      </c>
      <c r="C299" s="84" t="s">
        <v>31</v>
      </c>
      <c r="D299" s="171">
        <f>SUM(D300:D302)</f>
        <v>12037</v>
      </c>
      <c r="E299" s="171">
        <f>SUM(E300:E302)</f>
        <v>12037</v>
      </c>
    </row>
    <row r="300" spans="1:5" ht="15.75" x14ac:dyDescent="0.25">
      <c r="A300" s="157" t="s">
        <v>279</v>
      </c>
      <c r="B300" s="85" t="s">
        <v>296</v>
      </c>
      <c r="C300" s="84" t="s">
        <v>87</v>
      </c>
      <c r="D300" s="171">
        <v>9244</v>
      </c>
      <c r="E300" s="171">
        <v>9244</v>
      </c>
    </row>
    <row r="301" spans="1:5" ht="31.5" x14ac:dyDescent="0.25">
      <c r="A301" s="157" t="s">
        <v>89</v>
      </c>
      <c r="B301" s="85" t="s">
        <v>296</v>
      </c>
      <c r="C301" s="84" t="s">
        <v>88</v>
      </c>
      <c r="D301" s="171">
        <v>1</v>
      </c>
      <c r="E301" s="171">
        <v>1</v>
      </c>
    </row>
    <row r="302" spans="1:5" ht="31.5" x14ac:dyDescent="0.25">
      <c r="A302" s="157" t="s">
        <v>154</v>
      </c>
      <c r="B302" s="85" t="s">
        <v>296</v>
      </c>
      <c r="C302" s="84" t="s">
        <v>153</v>
      </c>
      <c r="D302" s="171">
        <v>2792</v>
      </c>
      <c r="E302" s="171">
        <v>2792</v>
      </c>
    </row>
    <row r="303" spans="1:5" ht="31.5" x14ac:dyDescent="0.2">
      <c r="A303" s="141" t="s">
        <v>516</v>
      </c>
      <c r="B303" s="85" t="s">
        <v>296</v>
      </c>
      <c r="C303" s="84">
        <v>200</v>
      </c>
      <c r="D303" s="171">
        <f>D304</f>
        <v>598</v>
      </c>
      <c r="E303" s="171">
        <f>E304</f>
        <v>598</v>
      </c>
    </row>
    <row r="304" spans="1:5" ht="31.5" x14ac:dyDescent="0.25">
      <c r="A304" s="15" t="s">
        <v>17</v>
      </c>
      <c r="B304" s="85" t="s">
        <v>296</v>
      </c>
      <c r="C304" s="84">
        <v>240</v>
      </c>
      <c r="D304" s="171">
        <f>D305+D306</f>
        <v>598</v>
      </c>
      <c r="E304" s="171">
        <f>E305+E306</f>
        <v>598</v>
      </c>
    </row>
    <row r="305" spans="1:5" ht="31.5" x14ac:dyDescent="0.25">
      <c r="A305" s="14" t="s">
        <v>426</v>
      </c>
      <c r="B305" s="85" t="s">
        <v>296</v>
      </c>
      <c r="C305" s="84" t="s">
        <v>427</v>
      </c>
      <c r="D305" s="171">
        <v>118</v>
      </c>
      <c r="E305" s="171">
        <v>118</v>
      </c>
    </row>
    <row r="306" spans="1:5" ht="15.75" x14ac:dyDescent="0.25">
      <c r="A306" s="14" t="s">
        <v>743</v>
      </c>
      <c r="B306" s="85" t="s">
        <v>296</v>
      </c>
      <c r="C306" s="84" t="s">
        <v>77</v>
      </c>
      <c r="D306" s="171">
        <v>480</v>
      </c>
      <c r="E306" s="171">
        <v>480</v>
      </c>
    </row>
    <row r="307" spans="1:5" s="5" customFormat="1" ht="15.75" x14ac:dyDescent="0.25">
      <c r="A307" s="14" t="s">
        <v>13</v>
      </c>
      <c r="B307" s="85" t="s">
        <v>296</v>
      </c>
      <c r="C307" s="84">
        <v>800</v>
      </c>
      <c r="D307" s="171">
        <f>D308</f>
        <v>15</v>
      </c>
      <c r="E307" s="171">
        <f>E308</f>
        <v>15</v>
      </c>
    </row>
    <row r="308" spans="1:5" s="5" customFormat="1" ht="15.75" x14ac:dyDescent="0.25">
      <c r="A308" s="14" t="s">
        <v>34</v>
      </c>
      <c r="B308" s="85" t="s">
        <v>296</v>
      </c>
      <c r="C308" s="84">
        <v>850</v>
      </c>
      <c r="D308" s="171">
        <f>D309+D310</f>
        <v>15</v>
      </c>
      <c r="E308" s="171">
        <f>E309+E310</f>
        <v>15</v>
      </c>
    </row>
    <row r="309" spans="1:5" s="5" customFormat="1" ht="15.75" x14ac:dyDescent="0.25">
      <c r="A309" s="14" t="s">
        <v>78</v>
      </c>
      <c r="B309" s="85" t="s">
        <v>296</v>
      </c>
      <c r="C309" s="86" t="s">
        <v>79</v>
      </c>
      <c r="D309" s="171">
        <v>10</v>
      </c>
      <c r="E309" s="171">
        <v>10</v>
      </c>
    </row>
    <row r="310" spans="1:5" s="5" customFormat="1" ht="15.75" x14ac:dyDescent="0.25">
      <c r="A310" s="32" t="s">
        <v>80</v>
      </c>
      <c r="B310" s="85" t="s">
        <v>296</v>
      </c>
      <c r="C310" s="86" t="s">
        <v>81</v>
      </c>
      <c r="D310" s="171">
        <v>5</v>
      </c>
      <c r="E310" s="171">
        <v>5</v>
      </c>
    </row>
    <row r="311" spans="1:5" s="5" customFormat="1" ht="37.5" x14ac:dyDescent="0.2">
      <c r="A311" s="4" t="s">
        <v>625</v>
      </c>
      <c r="B311" s="77" t="s">
        <v>200</v>
      </c>
      <c r="C311" s="78"/>
      <c r="D311" s="167">
        <f>D312+D378+D413+D427</f>
        <v>792444</v>
      </c>
      <c r="E311" s="167">
        <f>E312+E378+E413+E427</f>
        <v>659444</v>
      </c>
    </row>
    <row r="312" spans="1:5" s="5" customFormat="1" ht="31.5" x14ac:dyDescent="0.25">
      <c r="A312" s="6" t="s">
        <v>213</v>
      </c>
      <c r="B312" s="79" t="s">
        <v>222</v>
      </c>
      <c r="C312" s="80"/>
      <c r="D312" s="168">
        <f>D313+D330+D372</f>
        <v>518861</v>
      </c>
      <c r="E312" s="168">
        <f>E313+E330+E372</f>
        <v>415861</v>
      </c>
    </row>
    <row r="313" spans="1:5" s="5" customFormat="1" ht="15.75" x14ac:dyDescent="0.25">
      <c r="A313" s="27" t="s">
        <v>224</v>
      </c>
      <c r="B313" s="79" t="s">
        <v>214</v>
      </c>
      <c r="C313" s="101"/>
      <c r="D313" s="168">
        <f>D314+D318+D322+D326</f>
        <v>51252</v>
      </c>
      <c r="E313" s="168">
        <f>E314+E318+E322+E326</f>
        <v>51252</v>
      </c>
    </row>
    <row r="314" spans="1:5" s="5" customFormat="1" ht="15.75" x14ac:dyDescent="0.25">
      <c r="A314" s="30" t="s">
        <v>42</v>
      </c>
      <c r="B314" s="94" t="s">
        <v>215</v>
      </c>
      <c r="C314" s="89"/>
      <c r="D314" s="170">
        <f t="shared" ref="D314:E316" si="73">D315</f>
        <v>2040</v>
      </c>
      <c r="E314" s="170">
        <f t="shared" si="73"/>
        <v>2040</v>
      </c>
    </row>
    <row r="315" spans="1:5" s="5" customFormat="1" ht="31.5" x14ac:dyDescent="0.25">
      <c r="A315" s="15" t="s">
        <v>18</v>
      </c>
      <c r="B315" s="93" t="s">
        <v>215</v>
      </c>
      <c r="C315" s="84" t="s">
        <v>20</v>
      </c>
      <c r="D315" s="170">
        <f t="shared" si="73"/>
        <v>2040</v>
      </c>
      <c r="E315" s="170">
        <f t="shared" si="73"/>
        <v>2040</v>
      </c>
    </row>
    <row r="316" spans="1:5" s="5" customFormat="1" ht="15.75" x14ac:dyDescent="0.25">
      <c r="A316" s="14" t="s">
        <v>24</v>
      </c>
      <c r="B316" s="93" t="s">
        <v>215</v>
      </c>
      <c r="C316" s="84" t="s">
        <v>25</v>
      </c>
      <c r="D316" s="171">
        <f t="shared" si="73"/>
        <v>2040</v>
      </c>
      <c r="E316" s="171">
        <f t="shared" si="73"/>
        <v>2040</v>
      </c>
    </row>
    <row r="317" spans="1:5" s="5" customFormat="1" ht="15.75" x14ac:dyDescent="0.25">
      <c r="A317" s="14" t="s">
        <v>82</v>
      </c>
      <c r="B317" s="93" t="s">
        <v>215</v>
      </c>
      <c r="C317" s="84" t="s">
        <v>83</v>
      </c>
      <c r="D317" s="171">
        <v>2040</v>
      </c>
      <c r="E317" s="171">
        <v>2040</v>
      </c>
    </row>
    <row r="318" spans="1:5" s="5" customFormat="1" ht="15.75" x14ac:dyDescent="0.25">
      <c r="A318" s="30" t="s">
        <v>43</v>
      </c>
      <c r="B318" s="94" t="s">
        <v>216</v>
      </c>
      <c r="C318" s="89"/>
      <c r="D318" s="170">
        <f t="shared" ref="D318:E320" si="74">D319</f>
        <v>828</v>
      </c>
      <c r="E318" s="170">
        <f t="shared" si="74"/>
        <v>828</v>
      </c>
    </row>
    <row r="319" spans="1:5" s="5" customFormat="1" ht="31.5" x14ac:dyDescent="0.25">
      <c r="A319" s="15" t="s">
        <v>18</v>
      </c>
      <c r="B319" s="93" t="s">
        <v>216</v>
      </c>
      <c r="C319" s="84" t="s">
        <v>20</v>
      </c>
      <c r="D319" s="171">
        <f t="shared" si="74"/>
        <v>828</v>
      </c>
      <c r="E319" s="171">
        <f t="shared" si="74"/>
        <v>828</v>
      </c>
    </row>
    <row r="320" spans="1:5" s="5" customFormat="1" ht="15.75" x14ac:dyDescent="0.25">
      <c r="A320" s="14" t="s">
        <v>24</v>
      </c>
      <c r="B320" s="93" t="s">
        <v>216</v>
      </c>
      <c r="C320" s="84" t="s">
        <v>25</v>
      </c>
      <c r="D320" s="171">
        <f t="shared" si="74"/>
        <v>828</v>
      </c>
      <c r="E320" s="171">
        <f t="shared" si="74"/>
        <v>828</v>
      </c>
    </row>
    <row r="321" spans="1:5" s="5" customFormat="1" ht="15.75" x14ac:dyDescent="0.25">
      <c r="A321" s="14" t="s">
        <v>82</v>
      </c>
      <c r="B321" s="93" t="s">
        <v>216</v>
      </c>
      <c r="C321" s="84" t="s">
        <v>83</v>
      </c>
      <c r="D321" s="171">
        <v>828</v>
      </c>
      <c r="E321" s="171">
        <v>828</v>
      </c>
    </row>
    <row r="322" spans="1:5" s="5" customFormat="1" ht="15.75" x14ac:dyDescent="0.25">
      <c r="A322" s="30" t="s">
        <v>595</v>
      </c>
      <c r="B322" s="94" t="s">
        <v>594</v>
      </c>
      <c r="C322" s="95"/>
      <c r="D322" s="170">
        <f t="shared" ref="D322:E324" si="75">D323</f>
        <v>200</v>
      </c>
      <c r="E322" s="170">
        <f t="shared" si="75"/>
        <v>200</v>
      </c>
    </row>
    <row r="323" spans="1:5" s="5" customFormat="1" ht="31.5" x14ac:dyDescent="0.25">
      <c r="A323" s="14" t="s">
        <v>18</v>
      </c>
      <c r="B323" s="93" t="s">
        <v>594</v>
      </c>
      <c r="C323" s="84" t="s">
        <v>20</v>
      </c>
      <c r="D323" s="171">
        <f t="shared" si="75"/>
        <v>200</v>
      </c>
      <c r="E323" s="171">
        <f t="shared" si="75"/>
        <v>200</v>
      </c>
    </row>
    <row r="324" spans="1:5" s="5" customFormat="1" ht="15.75" x14ac:dyDescent="0.25">
      <c r="A324" s="14" t="s">
        <v>24</v>
      </c>
      <c r="B324" s="93" t="s">
        <v>594</v>
      </c>
      <c r="C324" s="84" t="s">
        <v>25</v>
      </c>
      <c r="D324" s="171">
        <f t="shared" si="75"/>
        <v>200</v>
      </c>
      <c r="E324" s="171">
        <f t="shared" si="75"/>
        <v>200</v>
      </c>
    </row>
    <row r="325" spans="1:5" s="5" customFormat="1" ht="15.75" x14ac:dyDescent="0.25">
      <c r="A325" s="14" t="s">
        <v>82</v>
      </c>
      <c r="B325" s="93" t="s">
        <v>594</v>
      </c>
      <c r="C325" s="84" t="s">
        <v>83</v>
      </c>
      <c r="D325" s="171">
        <v>200</v>
      </c>
      <c r="E325" s="171">
        <v>200</v>
      </c>
    </row>
    <row r="326" spans="1:5" s="5" customFormat="1" ht="15.75" x14ac:dyDescent="0.25">
      <c r="A326" s="30" t="s">
        <v>26</v>
      </c>
      <c r="B326" s="94" t="s">
        <v>217</v>
      </c>
      <c r="C326" s="95"/>
      <c r="D326" s="170">
        <f t="shared" ref="D326:E328" si="76">D327</f>
        <v>48184</v>
      </c>
      <c r="E326" s="170">
        <f t="shared" si="76"/>
        <v>48184</v>
      </c>
    </row>
    <row r="327" spans="1:5" s="5" customFormat="1" ht="31.5" x14ac:dyDescent="0.25">
      <c r="A327" s="14" t="s">
        <v>18</v>
      </c>
      <c r="B327" s="93" t="s">
        <v>217</v>
      </c>
      <c r="C327" s="84" t="s">
        <v>20</v>
      </c>
      <c r="D327" s="171">
        <f t="shared" si="76"/>
        <v>48184</v>
      </c>
      <c r="E327" s="171">
        <f t="shared" si="76"/>
        <v>48184</v>
      </c>
    </row>
    <row r="328" spans="1:5" s="5" customFormat="1" ht="15.75" x14ac:dyDescent="0.25">
      <c r="A328" s="14" t="s">
        <v>24</v>
      </c>
      <c r="B328" s="93" t="s">
        <v>217</v>
      </c>
      <c r="C328" s="84" t="s">
        <v>25</v>
      </c>
      <c r="D328" s="171">
        <f t="shared" si="76"/>
        <v>48184</v>
      </c>
      <c r="E328" s="171">
        <f t="shared" si="76"/>
        <v>48184</v>
      </c>
    </row>
    <row r="329" spans="1:5" s="5" customFormat="1" ht="33" customHeight="1" x14ac:dyDescent="0.25">
      <c r="A329" s="14" t="s">
        <v>99</v>
      </c>
      <c r="B329" s="93" t="s">
        <v>217</v>
      </c>
      <c r="C329" s="84" t="s">
        <v>100</v>
      </c>
      <c r="D329" s="171">
        <v>48184</v>
      </c>
      <c r="E329" s="171">
        <v>48184</v>
      </c>
    </row>
    <row r="330" spans="1:5" s="5" customFormat="1" ht="31.5" x14ac:dyDescent="0.25">
      <c r="A330" s="27" t="s">
        <v>223</v>
      </c>
      <c r="B330" s="79" t="s">
        <v>218</v>
      </c>
      <c r="C330" s="101"/>
      <c r="D330" s="168">
        <f>D331+D337+D341+D347+D355+D351</f>
        <v>467069</v>
      </c>
      <c r="E330" s="168">
        <f>E331+E337+E341+E347+E355+E351</f>
        <v>364069</v>
      </c>
    </row>
    <row r="331" spans="1:5" s="5" customFormat="1" ht="31.5" x14ac:dyDescent="0.25">
      <c r="A331" s="30" t="s">
        <v>845</v>
      </c>
      <c r="B331" s="94" t="s">
        <v>602</v>
      </c>
      <c r="C331" s="89"/>
      <c r="D331" s="178">
        <f t="shared" ref="D331:E335" si="77">D332</f>
        <v>795</v>
      </c>
      <c r="E331" s="178">
        <f t="shared" si="77"/>
        <v>795</v>
      </c>
    </row>
    <row r="332" spans="1:5" s="5" customFormat="1" ht="31.5" x14ac:dyDescent="0.25">
      <c r="A332" s="14" t="s">
        <v>18</v>
      </c>
      <c r="B332" s="93" t="s">
        <v>602</v>
      </c>
      <c r="C332" s="84" t="s">
        <v>20</v>
      </c>
      <c r="D332" s="179">
        <f>D333+D335</f>
        <v>795</v>
      </c>
      <c r="E332" s="179">
        <f>E333+E335</f>
        <v>795</v>
      </c>
    </row>
    <row r="333" spans="1:5" s="5" customFormat="1" ht="15.75" x14ac:dyDescent="0.25">
      <c r="A333" s="14" t="s">
        <v>24</v>
      </c>
      <c r="B333" s="93" t="s">
        <v>602</v>
      </c>
      <c r="C333" s="84" t="s">
        <v>25</v>
      </c>
      <c r="D333" s="179">
        <f t="shared" si="77"/>
        <v>469</v>
      </c>
      <c r="E333" s="179">
        <f t="shared" si="77"/>
        <v>469</v>
      </c>
    </row>
    <row r="334" spans="1:5" s="5" customFormat="1" ht="15.75" x14ac:dyDescent="0.25">
      <c r="A334" s="14" t="s">
        <v>82</v>
      </c>
      <c r="B334" s="93" t="s">
        <v>602</v>
      </c>
      <c r="C334" s="84" t="s">
        <v>83</v>
      </c>
      <c r="D334" s="179">
        <v>469</v>
      </c>
      <c r="E334" s="179">
        <v>469</v>
      </c>
    </row>
    <row r="335" spans="1:5" s="5" customFormat="1" ht="15.75" x14ac:dyDescent="0.25">
      <c r="A335" s="14" t="s">
        <v>19</v>
      </c>
      <c r="B335" s="93" t="s">
        <v>602</v>
      </c>
      <c r="C335" s="84" t="s">
        <v>21</v>
      </c>
      <c r="D335" s="179">
        <f t="shared" si="77"/>
        <v>326</v>
      </c>
      <c r="E335" s="179">
        <f t="shared" si="77"/>
        <v>326</v>
      </c>
    </row>
    <row r="336" spans="1:5" s="5" customFormat="1" ht="15.75" x14ac:dyDescent="0.25">
      <c r="A336" s="14" t="s">
        <v>84</v>
      </c>
      <c r="B336" s="93" t="s">
        <v>602</v>
      </c>
      <c r="C336" s="84" t="s">
        <v>85</v>
      </c>
      <c r="D336" s="179">
        <v>326</v>
      </c>
      <c r="E336" s="179">
        <v>326</v>
      </c>
    </row>
    <row r="337" spans="1:5" s="5" customFormat="1" ht="31.5" x14ac:dyDescent="0.25">
      <c r="A337" s="30" t="s">
        <v>614</v>
      </c>
      <c r="B337" s="94" t="s">
        <v>598</v>
      </c>
      <c r="C337" s="89"/>
      <c r="D337" s="170">
        <f t="shared" ref="D337:E339" si="78">D338</f>
        <v>100000</v>
      </c>
      <c r="E337" s="170">
        <f t="shared" si="78"/>
        <v>0</v>
      </c>
    </row>
    <row r="338" spans="1:5" s="5" customFormat="1" ht="31.5" x14ac:dyDescent="0.25">
      <c r="A338" s="14" t="s">
        <v>18</v>
      </c>
      <c r="B338" s="93" t="s">
        <v>598</v>
      </c>
      <c r="C338" s="84" t="s">
        <v>20</v>
      </c>
      <c r="D338" s="171">
        <f t="shared" si="78"/>
        <v>100000</v>
      </c>
      <c r="E338" s="171">
        <f t="shared" si="78"/>
        <v>0</v>
      </c>
    </row>
    <row r="339" spans="1:5" s="5" customFormat="1" ht="15.75" x14ac:dyDescent="0.25">
      <c r="A339" s="14" t="s">
        <v>19</v>
      </c>
      <c r="B339" s="93" t="s">
        <v>598</v>
      </c>
      <c r="C339" s="84" t="s">
        <v>21</v>
      </c>
      <c r="D339" s="171">
        <f t="shared" si="78"/>
        <v>100000</v>
      </c>
      <c r="E339" s="171">
        <f t="shared" si="78"/>
        <v>0</v>
      </c>
    </row>
    <row r="340" spans="1:5" s="5" customFormat="1" ht="15.75" x14ac:dyDescent="0.25">
      <c r="A340" s="14" t="s">
        <v>84</v>
      </c>
      <c r="B340" s="93" t="s">
        <v>598</v>
      </c>
      <c r="C340" s="84" t="s">
        <v>85</v>
      </c>
      <c r="D340" s="171">
        <v>100000</v>
      </c>
      <c r="E340" s="171">
        <v>0</v>
      </c>
    </row>
    <row r="341" spans="1:5" s="5" customFormat="1" ht="15.75" x14ac:dyDescent="0.25">
      <c r="A341" s="30" t="s">
        <v>596</v>
      </c>
      <c r="B341" s="94" t="s">
        <v>597</v>
      </c>
      <c r="C341" s="95"/>
      <c r="D341" s="178">
        <f>D342</f>
        <v>880</v>
      </c>
      <c r="E341" s="178">
        <f>E342</f>
        <v>880</v>
      </c>
    </row>
    <row r="342" spans="1:5" s="5" customFormat="1" ht="31.5" x14ac:dyDescent="0.25">
      <c r="A342" s="14" t="s">
        <v>18</v>
      </c>
      <c r="B342" s="93" t="s">
        <v>597</v>
      </c>
      <c r="C342" s="84" t="s">
        <v>20</v>
      </c>
      <c r="D342" s="179">
        <f>D343+D345</f>
        <v>880</v>
      </c>
      <c r="E342" s="179">
        <f>E343+E345</f>
        <v>880</v>
      </c>
    </row>
    <row r="343" spans="1:5" s="5" customFormat="1" ht="15.75" x14ac:dyDescent="0.25">
      <c r="A343" s="14" t="s">
        <v>24</v>
      </c>
      <c r="B343" s="93" t="s">
        <v>597</v>
      </c>
      <c r="C343" s="84" t="s">
        <v>25</v>
      </c>
      <c r="D343" s="179">
        <f t="shared" ref="D343:E343" si="79">D344</f>
        <v>547</v>
      </c>
      <c r="E343" s="179">
        <f t="shared" si="79"/>
        <v>547</v>
      </c>
    </row>
    <row r="344" spans="1:5" s="5" customFormat="1" ht="15.75" x14ac:dyDescent="0.25">
      <c r="A344" s="14" t="s">
        <v>82</v>
      </c>
      <c r="B344" s="93" t="s">
        <v>597</v>
      </c>
      <c r="C344" s="84" t="s">
        <v>83</v>
      </c>
      <c r="D344" s="179">
        <v>547</v>
      </c>
      <c r="E344" s="179">
        <v>547</v>
      </c>
    </row>
    <row r="345" spans="1:5" s="5" customFormat="1" ht="15.75" x14ac:dyDescent="0.25">
      <c r="A345" s="14" t="s">
        <v>19</v>
      </c>
      <c r="B345" s="93" t="s">
        <v>597</v>
      </c>
      <c r="C345" s="84" t="s">
        <v>21</v>
      </c>
      <c r="D345" s="179">
        <f t="shared" ref="D345:E345" si="80">D346</f>
        <v>333</v>
      </c>
      <c r="E345" s="179">
        <f t="shared" si="80"/>
        <v>333</v>
      </c>
    </row>
    <row r="346" spans="1:5" s="5" customFormat="1" ht="15.75" x14ac:dyDescent="0.25">
      <c r="A346" s="14" t="s">
        <v>84</v>
      </c>
      <c r="B346" s="93" t="s">
        <v>597</v>
      </c>
      <c r="C346" s="84" t="s">
        <v>85</v>
      </c>
      <c r="D346" s="179">
        <v>333</v>
      </c>
      <c r="E346" s="179">
        <v>333</v>
      </c>
    </row>
    <row r="347" spans="1:5" s="5" customFormat="1" ht="31.5" x14ac:dyDescent="0.25">
      <c r="A347" s="30" t="s">
        <v>609</v>
      </c>
      <c r="B347" s="94" t="s">
        <v>603</v>
      </c>
      <c r="C347" s="95"/>
      <c r="D347" s="178">
        <f t="shared" ref="D347:E348" si="81">D348</f>
        <v>8311</v>
      </c>
      <c r="E347" s="178">
        <f t="shared" si="81"/>
        <v>8311</v>
      </c>
    </row>
    <row r="348" spans="1:5" s="5" customFormat="1" ht="31.5" x14ac:dyDescent="0.25">
      <c r="A348" s="14" t="s">
        <v>18</v>
      </c>
      <c r="B348" s="93" t="s">
        <v>603</v>
      </c>
      <c r="C348" s="84" t="s">
        <v>20</v>
      </c>
      <c r="D348" s="179">
        <f t="shared" si="81"/>
        <v>8311</v>
      </c>
      <c r="E348" s="179">
        <f t="shared" si="81"/>
        <v>8311</v>
      </c>
    </row>
    <row r="349" spans="1:5" s="5" customFormat="1" ht="15.75" x14ac:dyDescent="0.25">
      <c r="A349" s="14" t="s">
        <v>24</v>
      </c>
      <c r="B349" s="93" t="s">
        <v>603</v>
      </c>
      <c r="C349" s="84" t="s">
        <v>25</v>
      </c>
      <c r="D349" s="179">
        <f t="shared" ref="D349:E349" si="82">D350</f>
        <v>8311</v>
      </c>
      <c r="E349" s="179">
        <f t="shared" si="82"/>
        <v>8311</v>
      </c>
    </row>
    <row r="350" spans="1:5" s="5" customFormat="1" ht="15.75" x14ac:dyDescent="0.25">
      <c r="A350" s="14" t="s">
        <v>82</v>
      </c>
      <c r="B350" s="93" t="s">
        <v>603</v>
      </c>
      <c r="C350" s="84" t="s">
        <v>83</v>
      </c>
      <c r="D350" s="179">
        <v>8311</v>
      </c>
      <c r="E350" s="179">
        <v>8311</v>
      </c>
    </row>
    <row r="351" spans="1:5" s="5" customFormat="1" ht="15.75" x14ac:dyDescent="0.25">
      <c r="A351" s="30" t="s">
        <v>865</v>
      </c>
      <c r="B351" s="94" t="s">
        <v>864</v>
      </c>
      <c r="C351" s="95"/>
      <c r="D351" s="178">
        <f t="shared" ref="D351:E352" si="83">D352</f>
        <v>3000</v>
      </c>
      <c r="E351" s="178">
        <f t="shared" si="83"/>
        <v>0</v>
      </c>
    </row>
    <row r="352" spans="1:5" s="5" customFormat="1" ht="31.5" x14ac:dyDescent="0.2">
      <c r="A352" s="141" t="s">
        <v>516</v>
      </c>
      <c r="B352" s="93" t="s">
        <v>864</v>
      </c>
      <c r="C352" s="84" t="s">
        <v>15</v>
      </c>
      <c r="D352" s="179">
        <f t="shared" si="83"/>
        <v>3000</v>
      </c>
      <c r="E352" s="179">
        <f t="shared" si="83"/>
        <v>0</v>
      </c>
    </row>
    <row r="353" spans="1:5" s="5" customFormat="1" ht="31.5" x14ac:dyDescent="0.25">
      <c r="A353" s="14" t="s">
        <v>17</v>
      </c>
      <c r="B353" s="93" t="s">
        <v>864</v>
      </c>
      <c r="C353" s="84" t="s">
        <v>16</v>
      </c>
      <c r="D353" s="179">
        <f>D354</f>
        <v>3000</v>
      </c>
      <c r="E353" s="179">
        <f>E354</f>
        <v>0</v>
      </c>
    </row>
    <row r="354" spans="1:5" s="5" customFormat="1" ht="31.5" x14ac:dyDescent="0.2">
      <c r="A354" s="145" t="s">
        <v>635</v>
      </c>
      <c r="B354" s="93" t="s">
        <v>864</v>
      </c>
      <c r="C354" s="84" t="s">
        <v>543</v>
      </c>
      <c r="D354" s="179">
        <v>3000</v>
      </c>
      <c r="E354" s="179">
        <v>0</v>
      </c>
    </row>
    <row r="355" spans="1:5" s="5" customFormat="1" ht="15.75" x14ac:dyDescent="0.25">
      <c r="A355" s="30" t="s">
        <v>41</v>
      </c>
      <c r="B355" s="94" t="s">
        <v>219</v>
      </c>
      <c r="C355" s="84"/>
      <c r="D355" s="170">
        <f>D356+D360+D364+D369</f>
        <v>354083</v>
      </c>
      <c r="E355" s="170">
        <f>E356+E360+E364+E369</f>
        <v>354083</v>
      </c>
    </row>
    <row r="356" spans="1:5" s="5" customFormat="1" ht="47.25" x14ac:dyDescent="0.25">
      <c r="A356" s="14" t="s">
        <v>38</v>
      </c>
      <c r="B356" s="93" t="s">
        <v>219</v>
      </c>
      <c r="C356" s="84" t="s">
        <v>30</v>
      </c>
      <c r="D356" s="171">
        <f>D357</f>
        <v>5441</v>
      </c>
      <c r="E356" s="171">
        <f>E357</f>
        <v>5441</v>
      </c>
    </row>
    <row r="357" spans="1:5" s="5" customFormat="1" ht="15.75" x14ac:dyDescent="0.25">
      <c r="A357" s="15" t="s">
        <v>32</v>
      </c>
      <c r="B357" s="93" t="s">
        <v>219</v>
      </c>
      <c r="C357" s="84" t="s">
        <v>31</v>
      </c>
      <c r="D357" s="171">
        <f>D358+D359</f>
        <v>5441</v>
      </c>
      <c r="E357" s="171">
        <f>E358+E359</f>
        <v>5441</v>
      </c>
    </row>
    <row r="358" spans="1:5" s="5" customFormat="1" ht="15.75" x14ac:dyDescent="0.25">
      <c r="A358" s="157" t="s">
        <v>279</v>
      </c>
      <c r="B358" s="93" t="s">
        <v>219</v>
      </c>
      <c r="C358" s="84" t="s">
        <v>87</v>
      </c>
      <c r="D358" s="171">
        <v>4179</v>
      </c>
      <c r="E358" s="171">
        <v>4179</v>
      </c>
    </row>
    <row r="359" spans="1:5" s="5" customFormat="1" ht="31.5" x14ac:dyDescent="0.25">
      <c r="A359" s="157" t="s">
        <v>154</v>
      </c>
      <c r="B359" s="93" t="s">
        <v>219</v>
      </c>
      <c r="C359" s="84" t="s">
        <v>153</v>
      </c>
      <c r="D359" s="171">
        <v>1262</v>
      </c>
      <c r="E359" s="171">
        <v>1262</v>
      </c>
    </row>
    <row r="360" spans="1:5" s="5" customFormat="1" ht="31.5" x14ac:dyDescent="0.2">
      <c r="A360" s="141" t="s">
        <v>516</v>
      </c>
      <c r="B360" s="93" t="s">
        <v>219</v>
      </c>
      <c r="C360" s="84" t="s">
        <v>15</v>
      </c>
      <c r="D360" s="171">
        <f>D361</f>
        <v>1068</v>
      </c>
      <c r="E360" s="171">
        <f>E361</f>
        <v>1068</v>
      </c>
    </row>
    <row r="361" spans="1:5" s="5" customFormat="1" ht="31.5" x14ac:dyDescent="0.25">
      <c r="A361" s="15" t="s">
        <v>17</v>
      </c>
      <c r="B361" s="93" t="s">
        <v>219</v>
      </c>
      <c r="C361" s="84" t="s">
        <v>16</v>
      </c>
      <c r="D361" s="171">
        <f>D362+D363</f>
        <v>1068</v>
      </c>
      <c r="E361" s="171">
        <f>E362+E363</f>
        <v>1068</v>
      </c>
    </row>
    <row r="362" spans="1:5" s="5" customFormat="1" ht="31.5" x14ac:dyDescent="0.25">
      <c r="A362" s="15" t="s">
        <v>426</v>
      </c>
      <c r="B362" s="93" t="s">
        <v>219</v>
      </c>
      <c r="C362" s="84" t="s">
        <v>427</v>
      </c>
      <c r="D362" s="171">
        <v>10</v>
      </c>
      <c r="E362" s="171">
        <v>10</v>
      </c>
    </row>
    <row r="363" spans="1:5" s="5" customFormat="1" ht="15.75" x14ac:dyDescent="0.25">
      <c r="A363" s="12" t="s">
        <v>744</v>
      </c>
      <c r="B363" s="93" t="s">
        <v>219</v>
      </c>
      <c r="C363" s="84" t="s">
        <v>77</v>
      </c>
      <c r="D363" s="171">
        <v>1058</v>
      </c>
      <c r="E363" s="171">
        <v>1058</v>
      </c>
    </row>
    <row r="364" spans="1:5" s="5" customFormat="1" ht="31.5" x14ac:dyDescent="0.25">
      <c r="A364" s="14" t="s">
        <v>18</v>
      </c>
      <c r="B364" s="93" t="s">
        <v>219</v>
      </c>
      <c r="C364" s="84" t="s">
        <v>20</v>
      </c>
      <c r="D364" s="171">
        <f>D365+D367</f>
        <v>347394</v>
      </c>
      <c r="E364" s="171">
        <f>E365+E367</f>
        <v>347394</v>
      </c>
    </row>
    <row r="365" spans="1:5" s="5" customFormat="1" ht="15.75" x14ac:dyDescent="0.25">
      <c r="A365" s="14" t="s">
        <v>24</v>
      </c>
      <c r="B365" s="93" t="s">
        <v>219</v>
      </c>
      <c r="C365" s="84" t="s">
        <v>25</v>
      </c>
      <c r="D365" s="171">
        <f>D366</f>
        <v>128479</v>
      </c>
      <c r="E365" s="171">
        <f>E366</f>
        <v>128479</v>
      </c>
    </row>
    <row r="366" spans="1:5" s="5" customFormat="1" ht="47.25" x14ac:dyDescent="0.25">
      <c r="A366" s="14" t="s">
        <v>99</v>
      </c>
      <c r="B366" s="93" t="s">
        <v>219</v>
      </c>
      <c r="C366" s="84" t="s">
        <v>100</v>
      </c>
      <c r="D366" s="171">
        <v>128479</v>
      </c>
      <c r="E366" s="171">
        <v>128479</v>
      </c>
    </row>
    <row r="367" spans="1:5" s="5" customFormat="1" ht="15.75" x14ac:dyDescent="0.25">
      <c r="A367" s="14" t="s">
        <v>19</v>
      </c>
      <c r="B367" s="93" t="s">
        <v>219</v>
      </c>
      <c r="C367" s="84" t="s">
        <v>21</v>
      </c>
      <c r="D367" s="171">
        <f>D368</f>
        <v>218915</v>
      </c>
      <c r="E367" s="171">
        <f>E368</f>
        <v>218915</v>
      </c>
    </row>
    <row r="368" spans="1:5" s="5" customFormat="1" ht="47.25" x14ac:dyDescent="0.25">
      <c r="A368" s="14" t="s">
        <v>103</v>
      </c>
      <c r="B368" s="93" t="s">
        <v>219</v>
      </c>
      <c r="C368" s="84" t="s">
        <v>104</v>
      </c>
      <c r="D368" s="171">
        <v>218915</v>
      </c>
      <c r="E368" s="171">
        <v>218915</v>
      </c>
    </row>
    <row r="369" spans="1:5" s="5" customFormat="1" ht="15.75" x14ac:dyDescent="0.25">
      <c r="A369" s="14" t="s">
        <v>13</v>
      </c>
      <c r="B369" s="93" t="s">
        <v>219</v>
      </c>
      <c r="C369" s="84" t="s">
        <v>14</v>
      </c>
      <c r="D369" s="171">
        <f t="shared" ref="D369:E370" si="84">D370</f>
        <v>180</v>
      </c>
      <c r="E369" s="171">
        <f t="shared" si="84"/>
        <v>180</v>
      </c>
    </row>
    <row r="370" spans="1:5" s="5" customFormat="1" ht="15.75" x14ac:dyDescent="0.25">
      <c r="A370" s="14" t="s">
        <v>34</v>
      </c>
      <c r="B370" s="93" t="s">
        <v>219</v>
      </c>
      <c r="C370" s="84" t="s">
        <v>33</v>
      </c>
      <c r="D370" s="171">
        <f t="shared" si="84"/>
        <v>180</v>
      </c>
      <c r="E370" s="171">
        <f t="shared" si="84"/>
        <v>180</v>
      </c>
    </row>
    <row r="371" spans="1:5" s="5" customFormat="1" ht="15.75" x14ac:dyDescent="0.25">
      <c r="A371" s="14" t="s">
        <v>105</v>
      </c>
      <c r="B371" s="93" t="s">
        <v>219</v>
      </c>
      <c r="C371" s="84" t="s">
        <v>79</v>
      </c>
      <c r="D371" s="171">
        <v>180</v>
      </c>
      <c r="E371" s="171">
        <v>180</v>
      </c>
    </row>
    <row r="372" spans="1:5" s="5" customFormat="1" ht="15.75" x14ac:dyDescent="0.25">
      <c r="A372" s="19" t="s">
        <v>51</v>
      </c>
      <c r="B372" s="81" t="s">
        <v>230</v>
      </c>
      <c r="C372" s="95"/>
      <c r="D372" s="169">
        <f>D373</f>
        <v>540</v>
      </c>
      <c r="E372" s="169">
        <f>E373</f>
        <v>540</v>
      </c>
    </row>
    <row r="373" spans="1:5" s="5" customFormat="1" ht="31.5" x14ac:dyDescent="0.25">
      <c r="A373" s="14" t="s">
        <v>18</v>
      </c>
      <c r="B373" s="93" t="s">
        <v>230</v>
      </c>
      <c r="C373" s="84" t="s">
        <v>20</v>
      </c>
      <c r="D373" s="171">
        <f>D374+D376</f>
        <v>540</v>
      </c>
      <c r="E373" s="171">
        <f>E374+E376</f>
        <v>540</v>
      </c>
    </row>
    <row r="374" spans="1:5" s="5" customFormat="1" ht="15.75" x14ac:dyDescent="0.25">
      <c r="A374" s="14" t="s">
        <v>24</v>
      </c>
      <c r="B374" s="93" t="s">
        <v>230</v>
      </c>
      <c r="C374" s="84" t="s">
        <v>25</v>
      </c>
      <c r="D374" s="171">
        <f>D375</f>
        <v>370</v>
      </c>
      <c r="E374" s="171">
        <f>E375</f>
        <v>370</v>
      </c>
    </row>
    <row r="375" spans="1:5" s="5" customFormat="1" ht="15.75" x14ac:dyDescent="0.25">
      <c r="A375" s="14" t="s">
        <v>82</v>
      </c>
      <c r="B375" s="93" t="s">
        <v>230</v>
      </c>
      <c r="C375" s="84" t="s">
        <v>83</v>
      </c>
      <c r="D375" s="171">
        <v>370</v>
      </c>
      <c r="E375" s="171">
        <v>370</v>
      </c>
    </row>
    <row r="376" spans="1:5" s="5" customFormat="1" ht="15.75" x14ac:dyDescent="0.25">
      <c r="A376" s="14" t="s">
        <v>19</v>
      </c>
      <c r="B376" s="93" t="s">
        <v>230</v>
      </c>
      <c r="C376" s="84" t="s">
        <v>21</v>
      </c>
      <c r="D376" s="171">
        <f>D377</f>
        <v>170</v>
      </c>
      <c r="E376" s="171">
        <f>E377</f>
        <v>170</v>
      </c>
    </row>
    <row r="377" spans="1:5" s="5" customFormat="1" ht="15.75" x14ac:dyDescent="0.25">
      <c r="A377" s="14" t="s">
        <v>84</v>
      </c>
      <c r="B377" s="93" t="s">
        <v>230</v>
      </c>
      <c r="C377" s="84" t="s">
        <v>85</v>
      </c>
      <c r="D377" s="171">
        <v>170</v>
      </c>
      <c r="E377" s="171">
        <v>170</v>
      </c>
    </row>
    <row r="378" spans="1:5" s="5" customFormat="1" ht="31.5" x14ac:dyDescent="0.25">
      <c r="A378" s="6" t="s">
        <v>220</v>
      </c>
      <c r="B378" s="79" t="s">
        <v>221</v>
      </c>
      <c r="C378" s="80"/>
      <c r="D378" s="168">
        <f>D379+D396</f>
        <v>69390</v>
      </c>
      <c r="E378" s="168">
        <f>E379+E396</f>
        <v>39390</v>
      </c>
    </row>
    <row r="379" spans="1:5" s="5" customFormat="1" ht="15.75" x14ac:dyDescent="0.25">
      <c r="A379" s="20" t="s">
        <v>44</v>
      </c>
      <c r="B379" s="83" t="s">
        <v>225</v>
      </c>
      <c r="C379" s="89"/>
      <c r="D379" s="170">
        <f>D380+D389</f>
        <v>28910</v>
      </c>
      <c r="E379" s="170">
        <f>E380+E389</f>
        <v>28910</v>
      </c>
    </row>
    <row r="380" spans="1:5" s="5" customFormat="1" ht="15.75" x14ac:dyDescent="0.25">
      <c r="A380" s="30" t="s">
        <v>53</v>
      </c>
      <c r="B380" s="94" t="s">
        <v>226</v>
      </c>
      <c r="C380" s="89"/>
      <c r="D380" s="170">
        <f>D381+D384+D386</f>
        <v>28360</v>
      </c>
      <c r="E380" s="170">
        <f>E381+E384+E386</f>
        <v>28360</v>
      </c>
    </row>
    <row r="381" spans="1:5" s="5" customFormat="1" ht="31.5" x14ac:dyDescent="0.2">
      <c r="A381" s="141" t="s">
        <v>516</v>
      </c>
      <c r="B381" s="93" t="s">
        <v>226</v>
      </c>
      <c r="C381" s="84" t="s">
        <v>15</v>
      </c>
      <c r="D381" s="171">
        <f t="shared" ref="D381:E382" si="85">D382</f>
        <v>25130</v>
      </c>
      <c r="E381" s="171">
        <f t="shared" si="85"/>
        <v>25130</v>
      </c>
    </row>
    <row r="382" spans="1:5" s="5" customFormat="1" ht="31.5" x14ac:dyDescent="0.25">
      <c r="A382" s="15" t="s">
        <v>17</v>
      </c>
      <c r="B382" s="93" t="s">
        <v>226</v>
      </c>
      <c r="C382" s="84" t="s">
        <v>16</v>
      </c>
      <c r="D382" s="171">
        <f t="shared" si="85"/>
        <v>25130</v>
      </c>
      <c r="E382" s="171">
        <f t="shared" si="85"/>
        <v>25130</v>
      </c>
    </row>
    <row r="383" spans="1:5" s="5" customFormat="1" ht="15.75" x14ac:dyDescent="0.25">
      <c r="A383" s="12" t="s">
        <v>744</v>
      </c>
      <c r="B383" s="93" t="s">
        <v>226</v>
      </c>
      <c r="C383" s="84" t="s">
        <v>77</v>
      </c>
      <c r="D383" s="171">
        <f>21332+3798</f>
        <v>25130</v>
      </c>
      <c r="E383" s="171">
        <f>21332+3798</f>
        <v>25130</v>
      </c>
    </row>
    <row r="384" spans="1:5" s="5" customFormat="1" ht="15.75" x14ac:dyDescent="0.25">
      <c r="A384" s="14" t="s">
        <v>22</v>
      </c>
      <c r="B384" s="93" t="s">
        <v>226</v>
      </c>
      <c r="C384" s="84" t="s">
        <v>23</v>
      </c>
      <c r="D384" s="171">
        <f>D385</f>
        <v>30</v>
      </c>
      <c r="E384" s="171">
        <f>E385</f>
        <v>30</v>
      </c>
    </row>
    <row r="385" spans="1:5" s="5" customFormat="1" ht="15.75" x14ac:dyDescent="0.25">
      <c r="A385" s="14" t="s">
        <v>28</v>
      </c>
      <c r="B385" s="93" t="s">
        <v>226</v>
      </c>
      <c r="C385" s="84" t="s">
        <v>37</v>
      </c>
      <c r="D385" s="171">
        <v>30</v>
      </c>
      <c r="E385" s="171">
        <v>30</v>
      </c>
    </row>
    <row r="386" spans="1:5" s="5" customFormat="1" ht="31.5" x14ac:dyDescent="0.25">
      <c r="A386" s="14" t="s">
        <v>18</v>
      </c>
      <c r="B386" s="93" t="s">
        <v>226</v>
      </c>
      <c r="C386" s="84" t="s">
        <v>20</v>
      </c>
      <c r="D386" s="171">
        <f>D387</f>
        <v>3200</v>
      </c>
      <c r="E386" s="171">
        <f>E387</f>
        <v>3200</v>
      </c>
    </row>
    <row r="387" spans="1:5" s="5" customFormat="1" ht="31.5" x14ac:dyDescent="0.25">
      <c r="A387" s="18" t="s">
        <v>27</v>
      </c>
      <c r="B387" s="93" t="s">
        <v>226</v>
      </c>
      <c r="C387" s="84" t="s">
        <v>0</v>
      </c>
      <c r="D387" s="171">
        <f t="shared" ref="D387:E387" si="86">D388</f>
        <v>3200</v>
      </c>
      <c r="E387" s="171">
        <f t="shared" si="86"/>
        <v>3200</v>
      </c>
    </row>
    <row r="388" spans="1:5" s="5" customFormat="1" ht="63" x14ac:dyDescent="0.25">
      <c r="A388" s="157" t="s">
        <v>831</v>
      </c>
      <c r="B388" s="93" t="s">
        <v>226</v>
      </c>
      <c r="C388" s="84" t="s">
        <v>589</v>
      </c>
      <c r="D388" s="171">
        <f>3420-220</f>
        <v>3200</v>
      </c>
      <c r="E388" s="171">
        <f>3420-220</f>
        <v>3200</v>
      </c>
    </row>
    <row r="389" spans="1:5" s="5" customFormat="1" ht="31.5" x14ac:dyDescent="0.25">
      <c r="A389" s="30" t="s">
        <v>862</v>
      </c>
      <c r="B389" s="94" t="s">
        <v>861</v>
      </c>
      <c r="C389" s="84"/>
      <c r="D389" s="170">
        <f>D390+D393</f>
        <v>550</v>
      </c>
      <c r="E389" s="170">
        <f>E390+E393</f>
        <v>550</v>
      </c>
    </row>
    <row r="390" spans="1:5" s="5" customFormat="1" ht="31.5" x14ac:dyDescent="0.2">
      <c r="A390" s="141" t="s">
        <v>516</v>
      </c>
      <c r="B390" s="93" t="s">
        <v>861</v>
      </c>
      <c r="C390" s="84" t="s">
        <v>15</v>
      </c>
      <c r="D390" s="171">
        <f t="shared" ref="D390:E390" si="87">D391</f>
        <v>100</v>
      </c>
      <c r="E390" s="171">
        <f t="shared" si="87"/>
        <v>100</v>
      </c>
    </row>
    <row r="391" spans="1:5" s="5" customFormat="1" ht="31.5" x14ac:dyDescent="0.25">
      <c r="A391" s="15" t="s">
        <v>17</v>
      </c>
      <c r="B391" s="93" t="s">
        <v>861</v>
      </c>
      <c r="C391" s="84" t="s">
        <v>16</v>
      </c>
      <c r="D391" s="171">
        <f>D392</f>
        <v>100</v>
      </c>
      <c r="E391" s="171">
        <f>E392</f>
        <v>100</v>
      </c>
    </row>
    <row r="392" spans="1:5" s="5" customFormat="1" ht="15.75" x14ac:dyDescent="0.25">
      <c r="A392" s="12" t="s">
        <v>744</v>
      </c>
      <c r="B392" s="93" t="s">
        <v>861</v>
      </c>
      <c r="C392" s="84" t="s">
        <v>77</v>
      </c>
      <c r="D392" s="171">
        <v>100</v>
      </c>
      <c r="E392" s="171">
        <v>100</v>
      </c>
    </row>
    <row r="393" spans="1:5" s="5" customFormat="1" ht="31.5" x14ac:dyDescent="0.25">
      <c r="A393" s="14" t="s">
        <v>18</v>
      </c>
      <c r="B393" s="93" t="s">
        <v>861</v>
      </c>
      <c r="C393" s="84" t="s">
        <v>20</v>
      </c>
      <c r="D393" s="171">
        <f t="shared" ref="D393:E394" si="88">D394</f>
        <v>450</v>
      </c>
      <c r="E393" s="171">
        <f t="shared" si="88"/>
        <v>450</v>
      </c>
    </row>
    <row r="394" spans="1:5" s="5" customFormat="1" ht="15.75" x14ac:dyDescent="0.25">
      <c r="A394" s="14" t="s">
        <v>24</v>
      </c>
      <c r="B394" s="93" t="s">
        <v>861</v>
      </c>
      <c r="C394" s="84" t="s">
        <v>25</v>
      </c>
      <c r="D394" s="171">
        <f t="shared" si="88"/>
        <v>450</v>
      </c>
      <c r="E394" s="171">
        <f t="shared" si="88"/>
        <v>450</v>
      </c>
    </row>
    <row r="395" spans="1:5" s="5" customFormat="1" ht="15.75" x14ac:dyDescent="0.25">
      <c r="A395" s="14" t="s">
        <v>82</v>
      </c>
      <c r="B395" s="93" t="s">
        <v>861</v>
      </c>
      <c r="C395" s="84" t="s">
        <v>83</v>
      </c>
      <c r="D395" s="171">
        <v>450</v>
      </c>
      <c r="E395" s="171">
        <v>450</v>
      </c>
    </row>
    <row r="396" spans="1:5" s="5" customFormat="1" ht="15.75" x14ac:dyDescent="0.25">
      <c r="A396" s="20" t="s">
        <v>138</v>
      </c>
      <c r="B396" s="83" t="s">
        <v>227</v>
      </c>
      <c r="C396" s="89"/>
      <c r="D396" s="170">
        <f>D397+D401+D405+D409</f>
        <v>40480</v>
      </c>
      <c r="E396" s="170">
        <f>E397+E401+E405+E409</f>
        <v>10480</v>
      </c>
    </row>
    <row r="397" spans="1:5" s="5" customFormat="1" ht="31.5" x14ac:dyDescent="0.25">
      <c r="A397" s="30" t="s">
        <v>619</v>
      </c>
      <c r="B397" s="94" t="s">
        <v>228</v>
      </c>
      <c r="C397" s="89"/>
      <c r="D397" s="170">
        <f t="shared" ref="D397:E407" si="89">D398</f>
        <v>150</v>
      </c>
      <c r="E397" s="170">
        <f t="shared" si="89"/>
        <v>150</v>
      </c>
    </row>
    <row r="398" spans="1:5" s="5" customFormat="1" ht="31.5" x14ac:dyDescent="0.25">
      <c r="A398" s="14" t="s">
        <v>18</v>
      </c>
      <c r="B398" s="93" t="s">
        <v>228</v>
      </c>
      <c r="C398" s="84" t="s">
        <v>20</v>
      </c>
      <c r="D398" s="171">
        <f t="shared" si="89"/>
        <v>150</v>
      </c>
      <c r="E398" s="171">
        <f t="shared" si="89"/>
        <v>150</v>
      </c>
    </row>
    <row r="399" spans="1:5" s="5" customFormat="1" ht="15.75" x14ac:dyDescent="0.25">
      <c r="A399" s="14" t="s">
        <v>19</v>
      </c>
      <c r="B399" s="93" t="s">
        <v>228</v>
      </c>
      <c r="C399" s="84" t="s">
        <v>21</v>
      </c>
      <c r="D399" s="171">
        <f t="shared" si="89"/>
        <v>150</v>
      </c>
      <c r="E399" s="171">
        <f t="shared" si="89"/>
        <v>150</v>
      </c>
    </row>
    <row r="400" spans="1:5" s="5" customFormat="1" ht="15.75" x14ac:dyDescent="0.25">
      <c r="A400" s="14" t="s">
        <v>84</v>
      </c>
      <c r="B400" s="93" t="s">
        <v>228</v>
      </c>
      <c r="C400" s="84" t="s">
        <v>85</v>
      </c>
      <c r="D400" s="171">
        <v>150</v>
      </c>
      <c r="E400" s="171">
        <v>150</v>
      </c>
    </row>
    <row r="401" spans="1:5" s="5" customFormat="1" ht="31.5" x14ac:dyDescent="0.25">
      <c r="A401" s="30" t="s">
        <v>851</v>
      </c>
      <c r="B401" s="94" t="s">
        <v>620</v>
      </c>
      <c r="C401" s="89"/>
      <c r="D401" s="170">
        <f t="shared" si="89"/>
        <v>30000</v>
      </c>
      <c r="E401" s="170">
        <f t="shared" si="89"/>
        <v>0</v>
      </c>
    </row>
    <row r="402" spans="1:5" s="5" customFormat="1" ht="31.5" x14ac:dyDescent="0.25">
      <c r="A402" s="23" t="s">
        <v>618</v>
      </c>
      <c r="B402" s="93" t="s">
        <v>620</v>
      </c>
      <c r="C402" s="84" t="s">
        <v>36</v>
      </c>
      <c r="D402" s="171">
        <f t="shared" si="89"/>
        <v>30000</v>
      </c>
      <c r="E402" s="171">
        <f t="shared" si="89"/>
        <v>0</v>
      </c>
    </row>
    <row r="403" spans="1:5" s="5" customFormat="1" ht="15.75" x14ac:dyDescent="0.25">
      <c r="A403" s="18" t="s">
        <v>35</v>
      </c>
      <c r="B403" s="93" t="s">
        <v>620</v>
      </c>
      <c r="C403" s="84" t="s">
        <v>146</v>
      </c>
      <c r="D403" s="171">
        <f t="shared" si="89"/>
        <v>30000</v>
      </c>
      <c r="E403" s="171">
        <f t="shared" si="89"/>
        <v>0</v>
      </c>
    </row>
    <row r="404" spans="1:5" s="5" customFormat="1" ht="31.5" x14ac:dyDescent="0.25">
      <c r="A404" s="18" t="s">
        <v>95</v>
      </c>
      <c r="B404" s="93" t="s">
        <v>620</v>
      </c>
      <c r="C404" s="84" t="s">
        <v>96</v>
      </c>
      <c r="D404" s="171">
        <f>23340+6660</f>
        <v>30000</v>
      </c>
      <c r="E404" s="171">
        <v>0</v>
      </c>
    </row>
    <row r="405" spans="1:5" s="5" customFormat="1" ht="15.75" x14ac:dyDescent="0.25">
      <c r="A405" s="30" t="s">
        <v>622</v>
      </c>
      <c r="B405" s="94" t="s">
        <v>621</v>
      </c>
      <c r="C405" s="89"/>
      <c r="D405" s="170">
        <f t="shared" si="89"/>
        <v>200</v>
      </c>
      <c r="E405" s="170">
        <f t="shared" si="89"/>
        <v>200</v>
      </c>
    </row>
    <row r="406" spans="1:5" s="5" customFormat="1" ht="31.5" x14ac:dyDescent="0.25">
      <c r="A406" s="14" t="s">
        <v>18</v>
      </c>
      <c r="B406" s="93" t="s">
        <v>621</v>
      </c>
      <c r="C406" s="84" t="s">
        <v>20</v>
      </c>
      <c r="D406" s="171">
        <f t="shared" si="89"/>
        <v>200</v>
      </c>
      <c r="E406" s="171">
        <f t="shared" si="89"/>
        <v>200</v>
      </c>
    </row>
    <row r="407" spans="1:5" s="5" customFormat="1" ht="15.75" x14ac:dyDescent="0.25">
      <c r="A407" s="14" t="s">
        <v>19</v>
      </c>
      <c r="B407" s="93" t="s">
        <v>621</v>
      </c>
      <c r="C407" s="84" t="s">
        <v>21</v>
      </c>
      <c r="D407" s="171">
        <f t="shared" si="89"/>
        <v>200</v>
      </c>
      <c r="E407" s="171">
        <f t="shared" si="89"/>
        <v>200</v>
      </c>
    </row>
    <row r="408" spans="1:5" s="5" customFormat="1" ht="15.75" x14ac:dyDescent="0.25">
      <c r="A408" s="14" t="s">
        <v>84</v>
      </c>
      <c r="B408" s="93" t="s">
        <v>621</v>
      </c>
      <c r="C408" s="84" t="s">
        <v>85</v>
      </c>
      <c r="D408" s="171">
        <v>200</v>
      </c>
      <c r="E408" s="171">
        <v>200</v>
      </c>
    </row>
    <row r="409" spans="1:5" s="5" customFormat="1" ht="15.75" x14ac:dyDescent="0.25">
      <c r="A409" s="30" t="s">
        <v>108</v>
      </c>
      <c r="B409" s="94" t="s">
        <v>229</v>
      </c>
      <c r="C409" s="84"/>
      <c r="D409" s="171">
        <f t="shared" ref="D409:E411" si="90">D410</f>
        <v>10130</v>
      </c>
      <c r="E409" s="171">
        <f t="shared" si="90"/>
        <v>10130</v>
      </c>
    </row>
    <row r="410" spans="1:5" s="5" customFormat="1" ht="31.5" x14ac:dyDescent="0.25">
      <c r="A410" s="14" t="s">
        <v>18</v>
      </c>
      <c r="B410" s="93" t="s">
        <v>229</v>
      </c>
      <c r="C410" s="84" t="s">
        <v>20</v>
      </c>
      <c r="D410" s="171">
        <f t="shared" si="90"/>
        <v>10130</v>
      </c>
      <c r="E410" s="171">
        <f t="shared" si="90"/>
        <v>10130</v>
      </c>
    </row>
    <row r="411" spans="1:5" s="5" customFormat="1" ht="15.75" x14ac:dyDescent="0.25">
      <c r="A411" s="14" t="s">
        <v>19</v>
      </c>
      <c r="B411" s="93" t="s">
        <v>229</v>
      </c>
      <c r="C411" s="84" t="s">
        <v>21</v>
      </c>
      <c r="D411" s="171">
        <f t="shared" si="90"/>
        <v>10130</v>
      </c>
      <c r="E411" s="171">
        <f t="shared" si="90"/>
        <v>10130</v>
      </c>
    </row>
    <row r="412" spans="1:5" s="5" customFormat="1" ht="47.25" x14ac:dyDescent="0.25">
      <c r="A412" s="14" t="s">
        <v>103</v>
      </c>
      <c r="B412" s="93" t="s">
        <v>229</v>
      </c>
      <c r="C412" s="84" t="s">
        <v>104</v>
      </c>
      <c r="D412" s="171">
        <v>10130</v>
      </c>
      <c r="E412" s="171">
        <v>10130</v>
      </c>
    </row>
    <row r="413" spans="1:5" s="5" customFormat="1" ht="35.25" customHeight="1" x14ac:dyDescent="0.25">
      <c r="A413" s="6" t="s">
        <v>499</v>
      </c>
      <c r="B413" s="79" t="s">
        <v>500</v>
      </c>
      <c r="C413" s="80"/>
      <c r="D413" s="168">
        <f>D414</f>
        <v>18906</v>
      </c>
      <c r="E413" s="168">
        <f>E414</f>
        <v>18906</v>
      </c>
    </row>
    <row r="414" spans="1:5" s="5" customFormat="1" ht="33" customHeight="1" x14ac:dyDescent="0.25">
      <c r="A414" s="20" t="s">
        <v>501</v>
      </c>
      <c r="B414" s="83" t="s">
        <v>502</v>
      </c>
      <c r="C414" s="89"/>
      <c r="D414" s="176">
        <f>D415+D420+D424</f>
        <v>18906</v>
      </c>
      <c r="E414" s="176">
        <f>E415+E420+E424</f>
        <v>18906</v>
      </c>
    </row>
    <row r="415" spans="1:5" s="5" customFormat="1" ht="47.25" x14ac:dyDescent="0.25">
      <c r="A415" s="15" t="s">
        <v>38</v>
      </c>
      <c r="B415" s="93" t="s">
        <v>502</v>
      </c>
      <c r="C415" s="84">
        <v>100</v>
      </c>
      <c r="D415" s="179">
        <f>D416</f>
        <v>15615</v>
      </c>
      <c r="E415" s="179">
        <f>E416</f>
        <v>15615</v>
      </c>
    </row>
    <row r="416" spans="1:5" s="5" customFormat="1" ht="15.75" x14ac:dyDescent="0.25">
      <c r="A416" s="15" t="s">
        <v>8</v>
      </c>
      <c r="B416" s="93" t="s">
        <v>502</v>
      </c>
      <c r="C416" s="84">
        <v>120</v>
      </c>
      <c r="D416" s="179">
        <f>D417+D418+D419</f>
        <v>15615</v>
      </c>
      <c r="E416" s="179">
        <f>E417+E418+E419</f>
        <v>15615</v>
      </c>
    </row>
    <row r="417" spans="1:5" s="5" customFormat="1" ht="15.75" x14ac:dyDescent="0.25">
      <c r="A417" s="14" t="s">
        <v>288</v>
      </c>
      <c r="B417" s="93" t="s">
        <v>502</v>
      </c>
      <c r="C417" s="84" t="s">
        <v>74</v>
      </c>
      <c r="D417" s="179">
        <v>8732</v>
      </c>
      <c r="E417" s="179">
        <v>8732</v>
      </c>
    </row>
    <row r="418" spans="1:5" s="5" customFormat="1" ht="31.5" x14ac:dyDescent="0.25">
      <c r="A418" s="14" t="s">
        <v>106</v>
      </c>
      <c r="B418" s="93" t="s">
        <v>502</v>
      </c>
      <c r="C418" s="84" t="s">
        <v>76</v>
      </c>
      <c r="D418" s="179">
        <v>3261</v>
      </c>
      <c r="E418" s="179">
        <v>3261</v>
      </c>
    </row>
    <row r="419" spans="1:5" s="5" customFormat="1" ht="47.25" x14ac:dyDescent="0.25">
      <c r="A419" s="157" t="s">
        <v>157</v>
      </c>
      <c r="B419" s="93" t="s">
        <v>502</v>
      </c>
      <c r="C419" s="84" t="s">
        <v>156</v>
      </c>
      <c r="D419" s="179">
        <v>3622</v>
      </c>
      <c r="E419" s="179">
        <v>3622</v>
      </c>
    </row>
    <row r="420" spans="1:5" s="5" customFormat="1" ht="31.5" x14ac:dyDescent="0.2">
      <c r="A420" s="141" t="s">
        <v>516</v>
      </c>
      <c r="B420" s="93" t="s">
        <v>502</v>
      </c>
      <c r="C420" s="84" t="s">
        <v>15</v>
      </c>
      <c r="D420" s="179">
        <f>D421</f>
        <v>2801</v>
      </c>
      <c r="E420" s="179">
        <f>E421</f>
        <v>2801</v>
      </c>
    </row>
    <row r="421" spans="1:5" s="5" customFormat="1" ht="31.5" x14ac:dyDescent="0.25">
      <c r="A421" s="15" t="s">
        <v>17</v>
      </c>
      <c r="B421" s="93" t="s">
        <v>502</v>
      </c>
      <c r="C421" s="84" t="s">
        <v>16</v>
      </c>
      <c r="D421" s="179">
        <f>D422+D423</f>
        <v>2801</v>
      </c>
      <c r="E421" s="179">
        <f>E422+E423</f>
        <v>2801</v>
      </c>
    </row>
    <row r="422" spans="1:5" s="5" customFormat="1" ht="31.5" x14ac:dyDescent="0.25">
      <c r="A422" s="15" t="s">
        <v>426</v>
      </c>
      <c r="B422" s="93" t="s">
        <v>502</v>
      </c>
      <c r="C422" s="84" t="s">
        <v>427</v>
      </c>
      <c r="D422" s="179">
        <v>630</v>
      </c>
      <c r="E422" s="179">
        <v>630</v>
      </c>
    </row>
    <row r="423" spans="1:5" s="5" customFormat="1" ht="15.75" x14ac:dyDescent="0.25">
      <c r="A423" s="12" t="s">
        <v>744</v>
      </c>
      <c r="B423" s="93" t="s">
        <v>502</v>
      </c>
      <c r="C423" s="84" t="s">
        <v>77</v>
      </c>
      <c r="D423" s="179">
        <v>2171</v>
      </c>
      <c r="E423" s="179">
        <v>2171</v>
      </c>
    </row>
    <row r="424" spans="1:5" s="5" customFormat="1" ht="15.75" x14ac:dyDescent="0.25">
      <c r="A424" s="14" t="s">
        <v>13</v>
      </c>
      <c r="B424" s="93" t="s">
        <v>502</v>
      </c>
      <c r="C424" s="84" t="s">
        <v>14</v>
      </c>
      <c r="D424" s="179">
        <f t="shared" ref="D424:E425" si="91">D425</f>
        <v>490</v>
      </c>
      <c r="E424" s="179">
        <f t="shared" si="91"/>
        <v>490</v>
      </c>
    </row>
    <row r="425" spans="1:5" s="5" customFormat="1" ht="15.75" x14ac:dyDescent="0.25">
      <c r="A425" s="14" t="s">
        <v>34</v>
      </c>
      <c r="B425" s="93" t="s">
        <v>502</v>
      </c>
      <c r="C425" s="84" t="s">
        <v>33</v>
      </c>
      <c r="D425" s="179">
        <f t="shared" si="91"/>
        <v>490</v>
      </c>
      <c r="E425" s="179">
        <f t="shared" si="91"/>
        <v>490</v>
      </c>
    </row>
    <row r="426" spans="1:5" s="5" customFormat="1" ht="15.75" x14ac:dyDescent="0.25">
      <c r="A426" s="14" t="s">
        <v>78</v>
      </c>
      <c r="B426" s="93" t="s">
        <v>502</v>
      </c>
      <c r="C426" s="84" t="s">
        <v>79</v>
      </c>
      <c r="D426" s="179">
        <v>490</v>
      </c>
      <c r="E426" s="179">
        <v>490</v>
      </c>
    </row>
    <row r="427" spans="1:5" s="5" customFormat="1" ht="31.5" x14ac:dyDescent="0.25">
      <c r="A427" s="6" t="s">
        <v>605</v>
      </c>
      <c r="B427" s="79" t="s">
        <v>606</v>
      </c>
      <c r="C427" s="80"/>
      <c r="D427" s="168">
        <f>D428</f>
        <v>185287</v>
      </c>
      <c r="E427" s="168">
        <f>E428</f>
        <v>185287</v>
      </c>
    </row>
    <row r="428" spans="1:5" s="5" customFormat="1" ht="15.75" x14ac:dyDescent="0.25">
      <c r="A428" s="30" t="s">
        <v>624</v>
      </c>
      <c r="B428" s="94" t="s">
        <v>623</v>
      </c>
      <c r="C428" s="84"/>
      <c r="D428" s="178">
        <f>D429+D433+D437+D441</f>
        <v>185287</v>
      </c>
      <c r="E428" s="178">
        <f>E429+E433+E437+E441</f>
        <v>185287</v>
      </c>
    </row>
    <row r="429" spans="1:5" s="5" customFormat="1" ht="31.5" x14ac:dyDescent="0.25">
      <c r="A429" s="30" t="s">
        <v>838</v>
      </c>
      <c r="B429" s="94" t="s">
        <v>608</v>
      </c>
      <c r="C429" s="84"/>
      <c r="D429" s="170">
        <f t="shared" ref="D429:E431" si="92">D430</f>
        <v>50</v>
      </c>
      <c r="E429" s="170">
        <f t="shared" si="92"/>
        <v>50</v>
      </c>
    </row>
    <row r="430" spans="1:5" s="5" customFormat="1" ht="31.5" x14ac:dyDescent="0.25">
      <c r="A430" s="14" t="s">
        <v>18</v>
      </c>
      <c r="B430" s="93" t="s">
        <v>608</v>
      </c>
      <c r="C430" s="84" t="s">
        <v>20</v>
      </c>
      <c r="D430" s="171">
        <f t="shared" si="92"/>
        <v>50</v>
      </c>
      <c r="E430" s="171">
        <f t="shared" si="92"/>
        <v>50</v>
      </c>
    </row>
    <row r="431" spans="1:5" s="5" customFormat="1" ht="15.75" x14ac:dyDescent="0.25">
      <c r="A431" s="14" t="s">
        <v>19</v>
      </c>
      <c r="B431" s="93" t="s">
        <v>608</v>
      </c>
      <c r="C431" s="84" t="s">
        <v>21</v>
      </c>
      <c r="D431" s="171">
        <f t="shared" si="92"/>
        <v>50</v>
      </c>
      <c r="E431" s="171">
        <f t="shared" si="92"/>
        <v>50</v>
      </c>
    </row>
    <row r="432" spans="1:5" s="5" customFormat="1" ht="15.75" x14ac:dyDescent="0.25">
      <c r="A432" s="14" t="s">
        <v>84</v>
      </c>
      <c r="B432" s="93" t="s">
        <v>608</v>
      </c>
      <c r="C432" s="84" t="s">
        <v>85</v>
      </c>
      <c r="D432" s="171">
        <v>50</v>
      </c>
      <c r="E432" s="171">
        <v>50</v>
      </c>
    </row>
    <row r="433" spans="1:16333" s="5" customFormat="1" ht="15.75" x14ac:dyDescent="0.25">
      <c r="A433" s="30" t="s">
        <v>610</v>
      </c>
      <c r="B433" s="94" t="s">
        <v>611</v>
      </c>
      <c r="C433" s="84"/>
      <c r="D433" s="170">
        <f t="shared" ref="D433:E435" si="93">D434</f>
        <v>100</v>
      </c>
      <c r="E433" s="170">
        <f t="shared" si="93"/>
        <v>100</v>
      </c>
    </row>
    <row r="434" spans="1:16333" s="5" customFormat="1" ht="31.5" x14ac:dyDescent="0.25">
      <c r="A434" s="14" t="s">
        <v>18</v>
      </c>
      <c r="B434" s="93" t="s">
        <v>611</v>
      </c>
      <c r="C434" s="84" t="s">
        <v>20</v>
      </c>
      <c r="D434" s="171">
        <f t="shared" si="93"/>
        <v>100</v>
      </c>
      <c r="E434" s="171">
        <f t="shared" si="93"/>
        <v>100</v>
      </c>
    </row>
    <row r="435" spans="1:16333" s="5" customFormat="1" ht="15.75" x14ac:dyDescent="0.25">
      <c r="A435" s="14" t="s">
        <v>19</v>
      </c>
      <c r="B435" s="93" t="s">
        <v>611</v>
      </c>
      <c r="C435" s="84" t="s">
        <v>21</v>
      </c>
      <c r="D435" s="171">
        <f t="shared" si="93"/>
        <v>100</v>
      </c>
      <c r="E435" s="171">
        <f t="shared" si="93"/>
        <v>100</v>
      </c>
    </row>
    <row r="436" spans="1:16333" s="5" customFormat="1" ht="15.75" x14ac:dyDescent="0.25">
      <c r="A436" s="14" t="s">
        <v>84</v>
      </c>
      <c r="B436" s="93" t="s">
        <v>611</v>
      </c>
      <c r="C436" s="84" t="s">
        <v>85</v>
      </c>
      <c r="D436" s="171">
        <v>100</v>
      </c>
      <c r="E436" s="171">
        <v>100</v>
      </c>
    </row>
    <row r="437" spans="1:16333" s="5" customFormat="1" ht="31.5" x14ac:dyDescent="0.25">
      <c r="A437" s="30" t="s">
        <v>613</v>
      </c>
      <c r="B437" s="94" t="s">
        <v>612</v>
      </c>
      <c r="C437" s="84"/>
      <c r="D437" s="170">
        <f t="shared" ref="D437:E439" si="94">D438</f>
        <v>3000</v>
      </c>
      <c r="E437" s="170">
        <f t="shared" si="94"/>
        <v>3000</v>
      </c>
    </row>
    <row r="438" spans="1:16333" s="5" customFormat="1" ht="31.5" x14ac:dyDescent="0.25">
      <c r="A438" s="14" t="s">
        <v>18</v>
      </c>
      <c r="B438" s="93" t="s">
        <v>612</v>
      </c>
      <c r="C438" s="84" t="s">
        <v>20</v>
      </c>
      <c r="D438" s="171">
        <f t="shared" si="94"/>
        <v>3000</v>
      </c>
      <c r="E438" s="171">
        <f t="shared" si="94"/>
        <v>3000</v>
      </c>
    </row>
    <row r="439" spans="1:16333" s="5" customFormat="1" ht="15.75" x14ac:dyDescent="0.25">
      <c r="A439" s="14" t="s">
        <v>19</v>
      </c>
      <c r="B439" s="93" t="s">
        <v>612</v>
      </c>
      <c r="C439" s="84" t="s">
        <v>21</v>
      </c>
      <c r="D439" s="171">
        <f t="shared" si="94"/>
        <v>3000</v>
      </c>
      <c r="E439" s="171">
        <f t="shared" si="94"/>
        <v>3000</v>
      </c>
    </row>
    <row r="440" spans="1:16333" s="5" customFormat="1" ht="15.75" x14ac:dyDescent="0.25">
      <c r="A440" s="14" t="s">
        <v>84</v>
      </c>
      <c r="B440" s="93" t="s">
        <v>612</v>
      </c>
      <c r="C440" s="84" t="s">
        <v>85</v>
      </c>
      <c r="D440" s="171">
        <v>3000</v>
      </c>
      <c r="E440" s="171">
        <v>3000</v>
      </c>
    </row>
    <row r="441" spans="1:16333" s="5" customFormat="1" ht="31.5" x14ac:dyDescent="0.25">
      <c r="A441" s="30" t="s">
        <v>607</v>
      </c>
      <c r="B441" s="94" t="s">
        <v>655</v>
      </c>
      <c r="C441" s="84"/>
      <c r="D441" s="170">
        <f t="shared" ref="D441:E443" si="95">D442</f>
        <v>182137</v>
      </c>
      <c r="E441" s="170">
        <f t="shared" si="95"/>
        <v>182137</v>
      </c>
    </row>
    <row r="442" spans="1:16333" s="5" customFormat="1" ht="31.5" x14ac:dyDescent="0.25">
      <c r="A442" s="14" t="s">
        <v>18</v>
      </c>
      <c r="B442" s="93" t="s">
        <v>655</v>
      </c>
      <c r="C442" s="84" t="s">
        <v>20</v>
      </c>
      <c r="D442" s="171">
        <f>D443</f>
        <v>182137</v>
      </c>
      <c r="E442" s="171">
        <f>E443</f>
        <v>182137</v>
      </c>
    </row>
    <row r="443" spans="1:16333" s="5" customFormat="1" ht="15.75" x14ac:dyDescent="0.25">
      <c r="A443" s="14" t="s">
        <v>19</v>
      </c>
      <c r="B443" s="93" t="s">
        <v>655</v>
      </c>
      <c r="C443" s="84" t="s">
        <v>21</v>
      </c>
      <c r="D443" s="171">
        <f t="shared" si="95"/>
        <v>182137</v>
      </c>
      <c r="E443" s="171">
        <f t="shared" si="95"/>
        <v>182137</v>
      </c>
    </row>
    <row r="444" spans="1:16333" s="5" customFormat="1" ht="54.75" customHeight="1" x14ac:dyDescent="0.25">
      <c r="A444" s="14" t="s">
        <v>103</v>
      </c>
      <c r="B444" s="93" t="s">
        <v>655</v>
      </c>
      <c r="C444" s="84" t="s">
        <v>104</v>
      </c>
      <c r="D444" s="171">
        <v>182137</v>
      </c>
      <c r="E444" s="171">
        <v>182137</v>
      </c>
    </row>
    <row r="445" spans="1:16333" s="34" customFormat="1" ht="56.25" x14ac:dyDescent="0.2">
      <c r="A445" s="4" t="s">
        <v>761</v>
      </c>
      <c r="B445" s="77" t="s">
        <v>762</v>
      </c>
      <c r="C445" s="78"/>
      <c r="D445" s="167">
        <f>D446+D456+D477</f>
        <v>677861.16999999993</v>
      </c>
      <c r="E445" s="167">
        <f>E446+E456+E477</f>
        <v>388772</v>
      </c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  <c r="BU445" s="5"/>
      <c r="BV445" s="5"/>
      <c r="BW445" s="5"/>
      <c r="BX445" s="5"/>
      <c r="BY445" s="5"/>
      <c r="BZ445" s="5"/>
      <c r="CA445" s="5"/>
      <c r="CB445" s="5"/>
      <c r="CC445" s="5"/>
      <c r="CD445" s="5"/>
      <c r="CE445" s="5"/>
      <c r="CF445" s="5"/>
      <c r="CG445" s="5"/>
      <c r="CH445" s="5"/>
      <c r="CI445" s="5"/>
      <c r="CJ445" s="5"/>
      <c r="CK445" s="5"/>
      <c r="CL445" s="5"/>
      <c r="CM445" s="5"/>
      <c r="CN445" s="5"/>
      <c r="CO445" s="5"/>
      <c r="CP445" s="5"/>
      <c r="CQ445" s="5"/>
      <c r="CR445" s="5"/>
      <c r="CS445" s="5"/>
      <c r="CT445" s="5"/>
      <c r="CU445" s="5"/>
      <c r="CV445" s="5"/>
      <c r="CW445" s="5"/>
      <c r="CX445" s="5"/>
      <c r="CY445" s="5"/>
      <c r="CZ445" s="5"/>
      <c r="DA445" s="5"/>
      <c r="DB445" s="5"/>
      <c r="DC445" s="5"/>
      <c r="DD445" s="5"/>
      <c r="DE445" s="5"/>
      <c r="DF445" s="5"/>
      <c r="DG445" s="5"/>
      <c r="DH445" s="5"/>
      <c r="DI445" s="5"/>
      <c r="DJ445" s="5"/>
      <c r="DK445" s="5"/>
      <c r="DL445" s="5"/>
      <c r="DM445" s="5"/>
      <c r="DN445" s="5"/>
      <c r="DO445" s="5"/>
      <c r="DP445" s="5"/>
      <c r="DQ445" s="5"/>
      <c r="DR445" s="5"/>
      <c r="DS445" s="5"/>
      <c r="DT445" s="5"/>
      <c r="DU445" s="5"/>
      <c r="DV445" s="5"/>
      <c r="DW445" s="5"/>
      <c r="DX445" s="5"/>
      <c r="DY445" s="5"/>
      <c r="DZ445" s="5"/>
      <c r="EA445" s="5"/>
      <c r="EB445" s="5"/>
      <c r="EC445" s="5"/>
      <c r="ED445" s="5"/>
      <c r="EE445" s="5"/>
      <c r="EF445" s="5"/>
      <c r="EG445" s="5"/>
      <c r="EH445" s="5"/>
      <c r="EI445" s="5"/>
      <c r="EJ445" s="5"/>
      <c r="EK445" s="5"/>
      <c r="EL445" s="5"/>
      <c r="EM445" s="5"/>
      <c r="EN445" s="5"/>
      <c r="EO445" s="5"/>
      <c r="EP445" s="5"/>
      <c r="EQ445" s="5"/>
      <c r="ER445" s="5"/>
      <c r="ES445" s="5"/>
      <c r="ET445" s="5"/>
      <c r="EU445" s="5"/>
      <c r="EV445" s="5"/>
      <c r="EW445" s="5"/>
      <c r="EX445" s="5"/>
      <c r="EY445" s="5"/>
      <c r="EZ445" s="5"/>
      <c r="FA445" s="5"/>
      <c r="FB445" s="5"/>
      <c r="FC445" s="5"/>
      <c r="FD445" s="5"/>
      <c r="FE445" s="5"/>
      <c r="FF445" s="5"/>
      <c r="FG445" s="5"/>
      <c r="FH445" s="5"/>
      <c r="FI445" s="5"/>
      <c r="FJ445" s="5"/>
      <c r="FK445" s="5"/>
      <c r="FL445" s="5"/>
      <c r="FM445" s="5"/>
      <c r="FN445" s="5"/>
      <c r="FO445" s="5"/>
      <c r="FP445" s="5"/>
      <c r="FQ445" s="5"/>
      <c r="FR445" s="5"/>
      <c r="FS445" s="5"/>
      <c r="FT445" s="5"/>
      <c r="FU445" s="5"/>
      <c r="FV445" s="5"/>
      <c r="FW445" s="5"/>
      <c r="FX445" s="5"/>
      <c r="FY445" s="5"/>
      <c r="FZ445" s="5"/>
      <c r="GA445" s="5"/>
      <c r="GB445" s="5"/>
      <c r="GC445" s="5"/>
      <c r="GD445" s="5"/>
      <c r="GE445" s="5"/>
      <c r="GF445" s="5"/>
      <c r="GG445" s="5"/>
      <c r="GH445" s="5"/>
      <c r="GI445" s="5"/>
      <c r="GJ445" s="5"/>
      <c r="GK445" s="5"/>
      <c r="GL445" s="5"/>
      <c r="GM445" s="5"/>
      <c r="GN445" s="5"/>
      <c r="GO445" s="5"/>
      <c r="GP445" s="5"/>
      <c r="GQ445" s="5"/>
      <c r="GR445" s="5"/>
      <c r="GS445" s="5"/>
      <c r="GT445" s="5"/>
      <c r="GU445" s="5"/>
      <c r="GV445" s="5"/>
      <c r="GW445" s="5"/>
      <c r="GX445" s="5"/>
      <c r="GY445" s="5"/>
      <c r="GZ445" s="5"/>
      <c r="HA445" s="5"/>
      <c r="HB445" s="5"/>
      <c r="HC445" s="5"/>
      <c r="HD445" s="5"/>
      <c r="HE445" s="5"/>
      <c r="HF445" s="5"/>
      <c r="HG445" s="5"/>
      <c r="HH445" s="5"/>
      <c r="HI445" s="5"/>
      <c r="HJ445" s="5"/>
      <c r="HK445" s="5"/>
      <c r="HL445" s="5"/>
      <c r="HM445" s="5"/>
      <c r="HN445" s="5"/>
      <c r="HO445" s="5"/>
      <c r="HP445" s="5"/>
      <c r="HQ445" s="5"/>
      <c r="HR445" s="5"/>
      <c r="HS445" s="5"/>
      <c r="HT445" s="5"/>
      <c r="HU445" s="5"/>
      <c r="HV445" s="5"/>
      <c r="HW445" s="5"/>
      <c r="HX445" s="5"/>
      <c r="HY445" s="5"/>
      <c r="HZ445" s="5"/>
      <c r="IA445" s="5"/>
      <c r="IB445" s="5"/>
      <c r="IC445" s="5"/>
      <c r="ID445" s="5"/>
      <c r="IE445" s="5"/>
      <c r="IF445" s="5"/>
      <c r="IG445" s="5"/>
      <c r="IH445" s="5"/>
      <c r="II445" s="5"/>
      <c r="IJ445" s="5"/>
      <c r="IK445" s="5"/>
      <c r="IL445" s="5"/>
      <c r="IM445" s="5"/>
      <c r="IN445" s="5"/>
      <c r="IO445" s="5"/>
      <c r="IP445" s="5"/>
      <c r="IQ445" s="5"/>
      <c r="IR445" s="5"/>
      <c r="IS445" s="5"/>
      <c r="IT445" s="5"/>
      <c r="IU445" s="5"/>
      <c r="IV445" s="5"/>
      <c r="IW445" s="5"/>
      <c r="IX445" s="5"/>
      <c r="IY445" s="5"/>
      <c r="IZ445" s="5"/>
      <c r="JA445" s="5"/>
      <c r="JB445" s="5"/>
      <c r="JC445" s="5"/>
      <c r="JD445" s="5"/>
      <c r="JE445" s="5"/>
      <c r="JF445" s="5"/>
      <c r="JG445" s="5"/>
      <c r="JH445" s="5"/>
      <c r="JI445" s="5"/>
      <c r="JJ445" s="5"/>
      <c r="JK445" s="5"/>
      <c r="JL445" s="5"/>
      <c r="JM445" s="5"/>
      <c r="JN445" s="5"/>
      <c r="JO445" s="5"/>
      <c r="JP445" s="5"/>
      <c r="JQ445" s="5"/>
      <c r="JR445" s="5"/>
      <c r="JS445" s="5"/>
      <c r="JT445" s="5"/>
      <c r="JU445" s="5"/>
      <c r="JV445" s="5"/>
      <c r="JW445" s="5"/>
      <c r="JX445" s="5"/>
      <c r="JY445" s="5"/>
      <c r="JZ445" s="5"/>
      <c r="KA445" s="5"/>
      <c r="KB445" s="5"/>
      <c r="KC445" s="5"/>
      <c r="KD445" s="5"/>
      <c r="KE445" s="5"/>
      <c r="KF445" s="5"/>
      <c r="KG445" s="5"/>
      <c r="KH445" s="5"/>
      <c r="KI445" s="5"/>
      <c r="KJ445" s="5"/>
      <c r="KK445" s="5"/>
      <c r="KL445" s="5"/>
      <c r="KM445" s="5"/>
      <c r="KN445" s="5"/>
      <c r="KO445" s="5"/>
      <c r="KP445" s="5"/>
      <c r="KQ445" s="5"/>
      <c r="KR445" s="5"/>
      <c r="KS445" s="5"/>
      <c r="KT445" s="5"/>
      <c r="KU445" s="5"/>
      <c r="KV445" s="5"/>
      <c r="KW445" s="5"/>
      <c r="KX445" s="5"/>
      <c r="KY445" s="5"/>
      <c r="KZ445" s="5"/>
      <c r="LA445" s="5"/>
      <c r="LB445" s="5"/>
      <c r="LC445" s="5"/>
      <c r="LD445" s="5"/>
      <c r="LE445" s="5"/>
      <c r="LF445" s="5"/>
      <c r="LG445" s="5"/>
      <c r="LH445" s="5"/>
      <c r="LI445" s="5"/>
      <c r="LJ445" s="5"/>
      <c r="LK445" s="5"/>
      <c r="LL445" s="5"/>
      <c r="LM445" s="5"/>
      <c r="LN445" s="5"/>
      <c r="LO445" s="5"/>
      <c r="LP445" s="5"/>
      <c r="LQ445" s="5"/>
      <c r="LR445" s="5"/>
      <c r="LS445" s="5"/>
      <c r="LT445" s="5"/>
      <c r="LU445" s="5"/>
      <c r="LV445" s="5"/>
      <c r="LW445" s="5"/>
      <c r="LX445" s="5"/>
      <c r="LY445" s="5"/>
      <c r="LZ445" s="5"/>
      <c r="MA445" s="5"/>
      <c r="MB445" s="5"/>
      <c r="MC445" s="5"/>
      <c r="MD445" s="5"/>
      <c r="ME445" s="5"/>
      <c r="MF445" s="5"/>
      <c r="MG445" s="5"/>
      <c r="MH445" s="5"/>
      <c r="MI445" s="5"/>
      <c r="MJ445" s="5"/>
      <c r="MK445" s="5"/>
      <c r="ML445" s="5"/>
      <c r="MM445" s="5"/>
      <c r="MN445" s="5"/>
      <c r="MO445" s="5"/>
      <c r="MP445" s="5"/>
      <c r="MQ445" s="5"/>
      <c r="MR445" s="5"/>
      <c r="MS445" s="5"/>
      <c r="MT445" s="5"/>
      <c r="MU445" s="5"/>
      <c r="MV445" s="5"/>
      <c r="MW445" s="5"/>
      <c r="MX445" s="5"/>
      <c r="MY445" s="5"/>
      <c r="MZ445" s="5"/>
      <c r="NA445" s="5"/>
      <c r="NB445" s="5"/>
      <c r="NC445" s="5"/>
      <c r="ND445" s="5"/>
      <c r="NE445" s="5"/>
      <c r="NF445" s="5"/>
      <c r="NG445" s="5"/>
      <c r="NH445" s="5"/>
      <c r="NI445" s="5"/>
      <c r="NJ445" s="5"/>
      <c r="NK445" s="5"/>
      <c r="NL445" s="5"/>
      <c r="NM445" s="5"/>
      <c r="NN445" s="5"/>
      <c r="NO445" s="5"/>
      <c r="NP445" s="5"/>
      <c r="NQ445" s="5"/>
      <c r="NR445" s="5"/>
      <c r="NS445" s="5"/>
      <c r="NT445" s="5"/>
      <c r="NU445" s="5"/>
      <c r="NV445" s="5"/>
      <c r="NW445" s="5"/>
      <c r="NX445" s="5"/>
      <c r="NY445" s="5"/>
      <c r="NZ445" s="5"/>
      <c r="OA445" s="5"/>
      <c r="OB445" s="5"/>
      <c r="OC445" s="5"/>
      <c r="OD445" s="5"/>
      <c r="OE445" s="5"/>
      <c r="OF445" s="5"/>
      <c r="OG445" s="5"/>
      <c r="OH445" s="5"/>
      <c r="OI445" s="5"/>
      <c r="OJ445" s="5"/>
      <c r="OK445" s="5"/>
      <c r="OL445" s="5"/>
      <c r="OM445" s="5"/>
      <c r="ON445" s="5"/>
      <c r="OO445" s="5"/>
      <c r="OP445" s="5"/>
      <c r="OQ445" s="5"/>
      <c r="OR445" s="5"/>
      <c r="OS445" s="5"/>
      <c r="OT445" s="5"/>
      <c r="OU445" s="5"/>
      <c r="OV445" s="5"/>
      <c r="OW445" s="5"/>
      <c r="OX445" s="5"/>
      <c r="OY445" s="5"/>
      <c r="OZ445" s="5"/>
      <c r="PA445" s="5"/>
      <c r="PB445" s="5"/>
      <c r="PC445" s="5"/>
      <c r="PD445" s="5"/>
      <c r="PE445" s="5"/>
      <c r="PF445" s="5"/>
      <c r="PG445" s="5"/>
      <c r="PH445" s="5"/>
      <c r="PI445" s="5"/>
      <c r="PJ445" s="5"/>
      <c r="PK445" s="5"/>
      <c r="PL445" s="5"/>
      <c r="PM445" s="5"/>
      <c r="PN445" s="5"/>
      <c r="PO445" s="5"/>
      <c r="PP445" s="5"/>
      <c r="PQ445" s="5"/>
      <c r="PR445" s="5"/>
      <c r="PS445" s="5"/>
      <c r="PT445" s="5"/>
      <c r="PU445" s="5"/>
      <c r="PV445" s="5"/>
      <c r="PW445" s="5"/>
      <c r="PX445" s="5"/>
      <c r="PY445" s="5"/>
      <c r="PZ445" s="5"/>
      <c r="QA445" s="5"/>
      <c r="QB445" s="5"/>
      <c r="QC445" s="5"/>
      <c r="QD445" s="5"/>
      <c r="QE445" s="5"/>
      <c r="QF445" s="5"/>
      <c r="QG445" s="5"/>
      <c r="QH445" s="5"/>
      <c r="QI445" s="5"/>
      <c r="QJ445" s="5"/>
      <c r="QK445" s="5"/>
      <c r="QL445" s="5"/>
      <c r="QM445" s="5"/>
      <c r="QN445" s="5"/>
      <c r="QO445" s="5"/>
      <c r="QP445" s="5"/>
      <c r="QQ445" s="5"/>
      <c r="QR445" s="5"/>
      <c r="QS445" s="5"/>
      <c r="QT445" s="5"/>
      <c r="QU445" s="5"/>
      <c r="QV445" s="5"/>
      <c r="QW445" s="5"/>
      <c r="QX445" s="5"/>
      <c r="QY445" s="5"/>
      <c r="QZ445" s="5"/>
      <c r="RA445" s="5"/>
      <c r="RB445" s="5"/>
      <c r="RC445" s="5"/>
      <c r="RD445" s="5"/>
      <c r="RE445" s="5"/>
      <c r="RF445" s="5"/>
      <c r="RG445" s="5"/>
      <c r="RH445" s="5"/>
      <c r="RI445" s="5"/>
      <c r="RJ445" s="5"/>
      <c r="RK445" s="5"/>
      <c r="RL445" s="5"/>
      <c r="RM445" s="5"/>
      <c r="RN445" s="5"/>
      <c r="RO445" s="5"/>
      <c r="RP445" s="5"/>
      <c r="RQ445" s="5"/>
      <c r="RR445" s="5"/>
      <c r="RS445" s="5"/>
      <c r="RT445" s="5"/>
      <c r="RU445" s="5"/>
      <c r="RV445" s="5"/>
      <c r="RW445" s="5"/>
      <c r="RX445" s="5"/>
      <c r="RY445" s="5"/>
      <c r="RZ445" s="5"/>
      <c r="SA445" s="5"/>
      <c r="SB445" s="5"/>
      <c r="SC445" s="5"/>
      <c r="SD445" s="5"/>
      <c r="SE445" s="5"/>
      <c r="SF445" s="5"/>
      <c r="SG445" s="5"/>
      <c r="SH445" s="5"/>
      <c r="SI445" s="5"/>
      <c r="SJ445" s="5"/>
      <c r="SK445" s="5"/>
      <c r="SL445" s="5"/>
      <c r="SM445" s="5"/>
      <c r="SN445" s="5"/>
      <c r="SO445" s="5"/>
      <c r="SP445" s="5"/>
      <c r="SQ445" s="5"/>
      <c r="SR445" s="5"/>
      <c r="SS445" s="5"/>
      <c r="ST445" s="5"/>
      <c r="SU445" s="5"/>
      <c r="SV445" s="5"/>
      <c r="SW445" s="5"/>
      <c r="SX445" s="5"/>
      <c r="SY445" s="5"/>
      <c r="SZ445" s="5"/>
      <c r="TA445" s="5"/>
      <c r="TB445" s="5"/>
      <c r="TC445" s="5"/>
      <c r="TD445" s="5"/>
      <c r="TE445" s="5"/>
      <c r="TF445" s="5"/>
      <c r="TG445" s="5"/>
      <c r="TH445" s="5"/>
      <c r="TI445" s="5"/>
      <c r="TJ445" s="5"/>
      <c r="TK445" s="5"/>
      <c r="TL445" s="5"/>
      <c r="TM445" s="5"/>
      <c r="TN445" s="5"/>
      <c r="TO445" s="5"/>
      <c r="TP445" s="5"/>
      <c r="TQ445" s="5"/>
      <c r="TR445" s="5"/>
      <c r="TS445" s="5"/>
      <c r="TT445" s="5"/>
      <c r="TU445" s="5"/>
      <c r="TV445" s="5"/>
      <c r="TW445" s="5"/>
      <c r="TX445" s="5"/>
      <c r="TY445" s="5"/>
      <c r="TZ445" s="5"/>
      <c r="UA445" s="5"/>
      <c r="UB445" s="5"/>
      <c r="UC445" s="5"/>
      <c r="UD445" s="5"/>
      <c r="UE445" s="5"/>
      <c r="UF445" s="5"/>
      <c r="UG445" s="5"/>
      <c r="UH445" s="5"/>
      <c r="UI445" s="5"/>
      <c r="UJ445" s="5"/>
      <c r="UK445" s="5"/>
      <c r="UL445" s="5"/>
      <c r="UM445" s="5"/>
      <c r="UN445" s="5"/>
      <c r="UO445" s="5"/>
      <c r="UP445" s="5"/>
      <c r="UQ445" s="5"/>
      <c r="UR445" s="5"/>
      <c r="US445" s="5"/>
      <c r="UT445" s="5"/>
      <c r="UU445" s="5"/>
      <c r="UV445" s="5"/>
      <c r="UW445" s="5"/>
      <c r="UX445" s="5"/>
      <c r="UY445" s="5"/>
      <c r="UZ445" s="5"/>
      <c r="VA445" s="5"/>
      <c r="VB445" s="5"/>
      <c r="VC445" s="5"/>
      <c r="VD445" s="5"/>
      <c r="VE445" s="5"/>
      <c r="VF445" s="5"/>
      <c r="VG445" s="5"/>
      <c r="VH445" s="5"/>
      <c r="VI445" s="5"/>
      <c r="VJ445" s="5"/>
      <c r="VK445" s="5"/>
      <c r="VL445" s="5"/>
      <c r="VM445" s="5"/>
      <c r="VN445" s="5"/>
      <c r="VO445" s="5"/>
      <c r="VP445" s="5"/>
      <c r="VQ445" s="5"/>
      <c r="VR445" s="5"/>
      <c r="VS445" s="5"/>
      <c r="VT445" s="5"/>
      <c r="VU445" s="5"/>
      <c r="VV445" s="5"/>
      <c r="VW445" s="5"/>
      <c r="VX445" s="5"/>
      <c r="VY445" s="5"/>
      <c r="VZ445" s="5"/>
      <c r="WA445" s="5"/>
      <c r="WB445" s="5"/>
      <c r="WC445" s="5"/>
      <c r="WD445" s="5"/>
      <c r="WE445" s="5"/>
      <c r="WF445" s="5"/>
      <c r="WG445" s="5"/>
      <c r="WH445" s="5"/>
      <c r="WI445" s="5"/>
      <c r="WJ445" s="5"/>
      <c r="WK445" s="5"/>
      <c r="WL445" s="5"/>
      <c r="WM445" s="5"/>
      <c r="WN445" s="5"/>
      <c r="WO445" s="5"/>
      <c r="WP445" s="5"/>
      <c r="WQ445" s="5"/>
      <c r="WR445" s="5"/>
      <c r="WS445" s="5"/>
      <c r="WT445" s="5"/>
      <c r="WU445" s="5"/>
      <c r="WV445" s="5"/>
      <c r="WW445" s="5"/>
      <c r="WX445" s="5"/>
      <c r="WY445" s="5"/>
      <c r="WZ445" s="5"/>
      <c r="XA445" s="5"/>
      <c r="XB445" s="5"/>
      <c r="XC445" s="5"/>
      <c r="XD445" s="5"/>
      <c r="XE445" s="5"/>
      <c r="XF445" s="5"/>
      <c r="XG445" s="5"/>
      <c r="XH445" s="5"/>
      <c r="XI445" s="5"/>
      <c r="XJ445" s="5"/>
      <c r="XK445" s="5"/>
      <c r="XL445" s="5"/>
      <c r="XM445" s="5"/>
      <c r="XN445" s="5"/>
      <c r="XO445" s="5"/>
      <c r="XP445" s="5"/>
      <c r="XQ445" s="5"/>
      <c r="XR445" s="5"/>
      <c r="XS445" s="5"/>
      <c r="XT445" s="5"/>
      <c r="XU445" s="5"/>
      <c r="XV445" s="5"/>
      <c r="XW445" s="5"/>
      <c r="XX445" s="5"/>
      <c r="XY445" s="5"/>
      <c r="XZ445" s="5"/>
      <c r="YA445" s="5"/>
      <c r="YB445" s="5"/>
      <c r="YC445" s="5"/>
      <c r="YD445" s="5"/>
      <c r="YE445" s="5"/>
      <c r="YF445" s="5"/>
      <c r="YG445" s="5"/>
      <c r="YH445" s="5"/>
      <c r="YI445" s="5"/>
      <c r="YJ445" s="5"/>
      <c r="YK445" s="5"/>
      <c r="YL445" s="5"/>
      <c r="YM445" s="5"/>
      <c r="YN445" s="5"/>
      <c r="YO445" s="5"/>
      <c r="YP445" s="5"/>
      <c r="YQ445" s="5"/>
      <c r="YR445" s="5"/>
      <c r="YS445" s="5"/>
      <c r="YT445" s="5"/>
      <c r="YU445" s="5"/>
      <c r="YV445" s="5"/>
      <c r="YW445" s="5"/>
      <c r="YX445" s="5"/>
      <c r="YY445" s="5"/>
      <c r="YZ445" s="5"/>
      <c r="ZA445" s="5"/>
      <c r="ZB445" s="5"/>
      <c r="ZC445" s="5"/>
      <c r="ZD445" s="5"/>
      <c r="ZE445" s="5"/>
      <c r="ZF445" s="5"/>
      <c r="ZG445" s="5"/>
      <c r="ZH445" s="5"/>
      <c r="ZI445" s="5"/>
      <c r="ZJ445" s="5"/>
      <c r="ZK445" s="5"/>
      <c r="ZL445" s="5"/>
      <c r="ZM445" s="5"/>
      <c r="ZN445" s="5"/>
      <c r="ZO445" s="5"/>
      <c r="ZP445" s="5"/>
      <c r="ZQ445" s="5"/>
      <c r="ZR445" s="5"/>
      <c r="ZS445" s="5"/>
      <c r="ZT445" s="5"/>
      <c r="ZU445" s="5"/>
      <c r="ZV445" s="5"/>
      <c r="ZW445" s="5"/>
      <c r="ZX445" s="5"/>
      <c r="ZY445" s="5"/>
      <c r="ZZ445" s="5"/>
      <c r="AAA445" s="5"/>
      <c r="AAB445" s="5"/>
      <c r="AAC445" s="5"/>
      <c r="AAD445" s="5"/>
      <c r="AAE445" s="5"/>
      <c r="AAF445" s="5"/>
      <c r="AAG445" s="5"/>
      <c r="AAH445" s="5"/>
      <c r="AAI445" s="5"/>
      <c r="AAJ445" s="5"/>
      <c r="AAK445" s="5"/>
      <c r="AAL445" s="5"/>
      <c r="AAM445" s="5"/>
      <c r="AAN445" s="5"/>
      <c r="AAO445" s="5"/>
      <c r="AAP445" s="5"/>
      <c r="AAQ445" s="5"/>
      <c r="AAR445" s="5"/>
      <c r="AAS445" s="5"/>
      <c r="AAT445" s="5"/>
      <c r="AAU445" s="5"/>
      <c r="AAV445" s="5"/>
      <c r="AAW445" s="5"/>
      <c r="AAX445" s="5"/>
      <c r="AAY445" s="5"/>
      <c r="AAZ445" s="5"/>
      <c r="ABA445" s="5"/>
      <c r="ABB445" s="5"/>
      <c r="ABC445" s="5"/>
      <c r="ABD445" s="5"/>
      <c r="ABE445" s="5"/>
      <c r="ABF445" s="5"/>
      <c r="ABG445" s="5"/>
      <c r="ABH445" s="5"/>
      <c r="ABI445" s="5"/>
      <c r="ABJ445" s="5"/>
      <c r="ABK445" s="5"/>
      <c r="ABL445" s="5"/>
      <c r="ABM445" s="5"/>
      <c r="ABN445" s="5"/>
      <c r="ABO445" s="5"/>
      <c r="ABP445" s="5"/>
      <c r="ABQ445" s="5"/>
      <c r="ABR445" s="5"/>
      <c r="ABS445" s="5"/>
      <c r="ABT445" s="5"/>
      <c r="ABU445" s="5"/>
      <c r="ABV445" s="5"/>
      <c r="ABW445" s="5"/>
      <c r="ABX445" s="5"/>
      <c r="ABY445" s="5"/>
      <c r="ABZ445" s="5"/>
      <c r="ACA445" s="5"/>
      <c r="ACB445" s="5"/>
      <c r="ACC445" s="5"/>
      <c r="ACD445" s="5"/>
      <c r="ACE445" s="5"/>
      <c r="ACF445" s="5"/>
      <c r="ACG445" s="5"/>
      <c r="ACH445" s="5"/>
      <c r="ACI445" s="5"/>
      <c r="ACJ445" s="5"/>
      <c r="ACK445" s="5"/>
      <c r="ACL445" s="5"/>
      <c r="ACM445" s="5"/>
      <c r="ACN445" s="5"/>
      <c r="ACO445" s="5"/>
      <c r="ACP445" s="5"/>
      <c r="ACQ445" s="5"/>
      <c r="ACR445" s="5"/>
      <c r="ACS445" s="5"/>
      <c r="ACT445" s="5"/>
      <c r="ACU445" s="5"/>
      <c r="ACV445" s="5"/>
      <c r="ACW445" s="5"/>
      <c r="ACX445" s="5"/>
      <c r="ACY445" s="5"/>
      <c r="ACZ445" s="5"/>
      <c r="ADA445" s="5"/>
      <c r="ADB445" s="5"/>
      <c r="ADC445" s="5"/>
      <c r="ADD445" s="5"/>
      <c r="ADE445" s="5"/>
      <c r="ADF445" s="5"/>
      <c r="ADG445" s="5"/>
      <c r="ADH445" s="5"/>
      <c r="ADI445" s="5"/>
      <c r="ADJ445" s="5"/>
      <c r="ADK445" s="5"/>
      <c r="ADL445" s="5"/>
      <c r="ADM445" s="5"/>
      <c r="ADN445" s="5"/>
      <c r="ADO445" s="5"/>
      <c r="ADP445" s="5"/>
      <c r="ADQ445" s="5"/>
      <c r="ADR445" s="5"/>
      <c r="ADS445" s="5"/>
      <c r="ADT445" s="5"/>
      <c r="ADU445" s="5"/>
      <c r="ADV445" s="5"/>
      <c r="ADW445" s="5"/>
      <c r="ADX445" s="5"/>
      <c r="ADY445" s="5"/>
      <c r="ADZ445" s="5"/>
      <c r="AEA445" s="5"/>
      <c r="AEB445" s="5"/>
      <c r="AEC445" s="5"/>
      <c r="AED445" s="5"/>
      <c r="AEE445" s="5"/>
      <c r="AEF445" s="5"/>
      <c r="AEG445" s="5"/>
      <c r="AEH445" s="5"/>
      <c r="AEI445" s="5"/>
      <c r="AEJ445" s="5"/>
      <c r="AEK445" s="5"/>
      <c r="AEL445" s="5"/>
      <c r="AEM445" s="5"/>
      <c r="AEN445" s="5"/>
      <c r="AEO445" s="5"/>
      <c r="AEP445" s="5"/>
      <c r="AEQ445" s="5"/>
      <c r="AER445" s="5"/>
      <c r="AES445" s="5"/>
      <c r="AET445" s="5"/>
      <c r="AEU445" s="5"/>
      <c r="AEV445" s="5"/>
      <c r="AEW445" s="5"/>
      <c r="AEX445" s="5"/>
      <c r="AEY445" s="5"/>
      <c r="AEZ445" s="5"/>
      <c r="AFA445" s="5"/>
      <c r="AFB445" s="5"/>
      <c r="AFC445" s="5"/>
      <c r="AFD445" s="5"/>
      <c r="AFE445" s="5"/>
      <c r="AFF445" s="5"/>
      <c r="AFG445" s="5"/>
      <c r="AFH445" s="5"/>
      <c r="AFI445" s="5"/>
      <c r="AFJ445" s="5"/>
      <c r="AFK445" s="5"/>
      <c r="AFL445" s="5"/>
      <c r="AFM445" s="5"/>
      <c r="AFN445" s="5"/>
      <c r="AFO445" s="5"/>
      <c r="AFP445" s="5"/>
      <c r="AFQ445" s="5"/>
      <c r="AFR445" s="5"/>
      <c r="AFS445" s="5"/>
      <c r="AFT445" s="5"/>
      <c r="AFU445" s="5"/>
      <c r="AFV445" s="5"/>
      <c r="AFW445" s="5"/>
      <c r="AFX445" s="5"/>
      <c r="AFY445" s="5"/>
      <c r="AFZ445" s="5"/>
      <c r="AGA445" s="5"/>
      <c r="AGB445" s="5"/>
      <c r="AGC445" s="5"/>
      <c r="AGD445" s="5"/>
      <c r="AGE445" s="5"/>
      <c r="AGF445" s="5"/>
      <c r="AGG445" s="5"/>
      <c r="AGH445" s="5"/>
      <c r="AGI445" s="5"/>
      <c r="AGJ445" s="5"/>
      <c r="AGK445" s="5"/>
      <c r="AGL445" s="5"/>
      <c r="AGM445" s="5"/>
      <c r="AGN445" s="5"/>
      <c r="AGO445" s="5"/>
      <c r="AGP445" s="5"/>
      <c r="AGQ445" s="5"/>
      <c r="AGR445" s="5"/>
      <c r="AGS445" s="5"/>
      <c r="AGT445" s="5"/>
      <c r="AGU445" s="5"/>
      <c r="AGV445" s="5"/>
      <c r="AGW445" s="5"/>
      <c r="AGX445" s="5"/>
      <c r="AGY445" s="5"/>
      <c r="AGZ445" s="5"/>
      <c r="AHA445" s="5"/>
      <c r="AHB445" s="5"/>
      <c r="AHC445" s="5"/>
      <c r="AHD445" s="5"/>
      <c r="AHE445" s="5"/>
      <c r="AHF445" s="5"/>
      <c r="AHG445" s="5"/>
      <c r="AHH445" s="5"/>
      <c r="AHI445" s="5"/>
      <c r="AHJ445" s="5"/>
      <c r="AHK445" s="5"/>
      <c r="AHL445" s="5"/>
      <c r="AHM445" s="5"/>
      <c r="AHN445" s="5"/>
      <c r="AHO445" s="5"/>
      <c r="AHP445" s="5"/>
      <c r="AHQ445" s="5"/>
      <c r="AHR445" s="5"/>
      <c r="AHS445" s="5"/>
      <c r="AHT445" s="5"/>
      <c r="AHU445" s="5"/>
      <c r="AHV445" s="5"/>
      <c r="AHW445" s="5"/>
      <c r="AHX445" s="5"/>
      <c r="AHY445" s="5"/>
      <c r="AHZ445" s="5"/>
      <c r="AIA445" s="5"/>
      <c r="AIB445" s="5"/>
      <c r="AIC445" s="5"/>
      <c r="AID445" s="5"/>
      <c r="AIE445" s="5"/>
      <c r="AIF445" s="5"/>
      <c r="AIG445" s="5"/>
      <c r="AIH445" s="5"/>
      <c r="AII445" s="5"/>
      <c r="AIJ445" s="5"/>
      <c r="AIK445" s="5"/>
      <c r="AIL445" s="5"/>
      <c r="AIM445" s="5"/>
      <c r="AIN445" s="5"/>
      <c r="AIO445" s="5"/>
      <c r="AIP445" s="5"/>
      <c r="AIQ445" s="5"/>
      <c r="AIR445" s="5"/>
      <c r="AIS445" s="5"/>
      <c r="AIT445" s="5"/>
      <c r="AIU445" s="5"/>
      <c r="AIV445" s="5"/>
      <c r="AIW445" s="5"/>
      <c r="AIX445" s="5"/>
      <c r="AIY445" s="5"/>
      <c r="AIZ445" s="5"/>
      <c r="AJA445" s="5"/>
      <c r="AJB445" s="5"/>
      <c r="AJC445" s="5"/>
      <c r="AJD445" s="5"/>
      <c r="AJE445" s="5"/>
      <c r="AJF445" s="5"/>
      <c r="AJG445" s="5"/>
      <c r="AJH445" s="5"/>
      <c r="AJI445" s="5"/>
      <c r="AJJ445" s="5"/>
      <c r="AJK445" s="5"/>
      <c r="AJL445" s="5"/>
      <c r="AJM445" s="5"/>
      <c r="AJN445" s="5"/>
      <c r="AJO445" s="5"/>
      <c r="AJP445" s="5"/>
      <c r="AJQ445" s="5"/>
      <c r="AJR445" s="5"/>
      <c r="AJS445" s="5"/>
      <c r="AJT445" s="5"/>
      <c r="AJU445" s="5"/>
      <c r="AJV445" s="5"/>
      <c r="AJW445" s="5"/>
      <c r="AJX445" s="5"/>
      <c r="AJY445" s="5"/>
      <c r="AJZ445" s="5"/>
      <c r="AKA445" s="5"/>
      <c r="AKB445" s="5"/>
      <c r="AKC445" s="5"/>
      <c r="AKD445" s="5"/>
      <c r="AKE445" s="5"/>
      <c r="AKF445" s="5"/>
      <c r="AKG445" s="5"/>
      <c r="AKH445" s="5"/>
      <c r="AKI445" s="5"/>
      <c r="AKJ445" s="5"/>
      <c r="AKK445" s="5"/>
      <c r="AKL445" s="5"/>
      <c r="AKM445" s="5"/>
      <c r="AKN445" s="5"/>
      <c r="AKO445" s="5"/>
      <c r="AKP445" s="5"/>
      <c r="AKQ445" s="5"/>
      <c r="AKR445" s="5"/>
      <c r="AKS445" s="5"/>
      <c r="AKT445" s="5"/>
      <c r="AKU445" s="5"/>
      <c r="AKV445" s="5"/>
      <c r="AKW445" s="5"/>
      <c r="AKX445" s="5"/>
      <c r="AKY445" s="5"/>
      <c r="AKZ445" s="5"/>
      <c r="ALA445" s="5"/>
      <c r="ALB445" s="5"/>
      <c r="ALC445" s="5"/>
      <c r="ALD445" s="5"/>
      <c r="ALE445" s="5"/>
      <c r="ALF445" s="5"/>
      <c r="ALG445" s="5"/>
      <c r="ALH445" s="5"/>
      <c r="ALI445" s="5"/>
      <c r="ALJ445" s="5"/>
      <c r="ALK445" s="5"/>
      <c r="ALL445" s="5"/>
      <c r="ALM445" s="5"/>
      <c r="ALN445" s="5"/>
      <c r="ALO445" s="5"/>
      <c r="ALP445" s="5"/>
      <c r="ALQ445" s="5"/>
      <c r="ALR445" s="5"/>
      <c r="ALS445" s="5"/>
      <c r="ALT445" s="5"/>
      <c r="ALU445" s="5"/>
      <c r="ALV445" s="5"/>
      <c r="ALW445" s="5"/>
      <c r="ALX445" s="5"/>
      <c r="ALY445" s="5"/>
      <c r="ALZ445" s="5"/>
      <c r="AMA445" s="5"/>
      <c r="AMB445" s="5"/>
      <c r="AMC445" s="5"/>
      <c r="AMD445" s="5"/>
      <c r="AME445" s="5"/>
      <c r="AMF445" s="5"/>
      <c r="AMG445" s="5"/>
      <c r="AMH445" s="5"/>
      <c r="AMI445" s="5"/>
      <c r="AMJ445" s="5"/>
      <c r="AMK445" s="5"/>
      <c r="AML445" s="5"/>
      <c r="AMM445" s="5"/>
      <c r="AMN445" s="5"/>
      <c r="AMO445" s="5"/>
      <c r="AMP445" s="5"/>
      <c r="AMQ445" s="5"/>
      <c r="AMR445" s="5"/>
      <c r="AMS445" s="5"/>
      <c r="AMT445" s="5"/>
      <c r="AMU445" s="5"/>
      <c r="AMV445" s="5"/>
      <c r="AMW445" s="5"/>
      <c r="AMX445" s="5"/>
      <c r="AMY445" s="5"/>
      <c r="AMZ445" s="5"/>
      <c r="ANA445" s="5"/>
      <c r="ANB445" s="5"/>
      <c r="ANC445" s="5"/>
      <c r="AND445" s="5"/>
      <c r="ANE445" s="5"/>
      <c r="ANF445" s="5"/>
      <c r="ANG445" s="5"/>
      <c r="ANH445" s="5"/>
      <c r="ANI445" s="5"/>
      <c r="ANJ445" s="5"/>
      <c r="ANK445" s="5"/>
      <c r="ANL445" s="5"/>
      <c r="ANM445" s="5"/>
      <c r="ANN445" s="5"/>
      <c r="ANO445" s="5"/>
      <c r="ANP445" s="5"/>
      <c r="ANQ445" s="5"/>
      <c r="ANR445" s="5"/>
      <c r="ANS445" s="5"/>
      <c r="ANT445" s="5"/>
      <c r="ANU445" s="5"/>
      <c r="ANV445" s="5"/>
      <c r="ANW445" s="5"/>
      <c r="ANX445" s="5"/>
      <c r="ANY445" s="5"/>
      <c r="ANZ445" s="5"/>
      <c r="AOA445" s="5"/>
      <c r="AOB445" s="5"/>
      <c r="AOC445" s="5"/>
      <c r="AOD445" s="5"/>
      <c r="AOE445" s="5"/>
      <c r="AOF445" s="5"/>
      <c r="AOG445" s="5"/>
      <c r="AOH445" s="5"/>
      <c r="AOI445" s="5"/>
      <c r="AOJ445" s="5"/>
      <c r="AOK445" s="5"/>
      <c r="AOL445" s="5"/>
      <c r="AOM445" s="5"/>
      <c r="AON445" s="5"/>
      <c r="AOO445" s="5"/>
      <c r="AOP445" s="5"/>
      <c r="AOQ445" s="5"/>
      <c r="AOR445" s="5"/>
      <c r="AOS445" s="5"/>
      <c r="AOT445" s="5"/>
      <c r="AOU445" s="5"/>
      <c r="AOV445" s="5"/>
      <c r="AOW445" s="5"/>
      <c r="AOX445" s="5"/>
      <c r="AOY445" s="5"/>
      <c r="AOZ445" s="5"/>
      <c r="APA445" s="5"/>
      <c r="APB445" s="5"/>
      <c r="APC445" s="5"/>
      <c r="APD445" s="5"/>
      <c r="APE445" s="5"/>
      <c r="APF445" s="5"/>
      <c r="APG445" s="5"/>
      <c r="APH445" s="5"/>
      <c r="API445" s="5"/>
      <c r="APJ445" s="5"/>
      <c r="APK445" s="5"/>
      <c r="APL445" s="5"/>
      <c r="APM445" s="5"/>
      <c r="APN445" s="5"/>
      <c r="APO445" s="5"/>
      <c r="APP445" s="5"/>
      <c r="APQ445" s="5"/>
      <c r="APR445" s="5"/>
      <c r="APS445" s="5"/>
      <c r="APT445" s="5"/>
      <c r="APU445" s="5"/>
      <c r="APV445" s="5"/>
      <c r="APW445" s="5"/>
      <c r="APX445" s="5"/>
      <c r="APY445" s="5"/>
      <c r="APZ445" s="5"/>
      <c r="AQA445" s="5"/>
      <c r="AQB445" s="5"/>
      <c r="AQC445" s="5"/>
      <c r="AQD445" s="5"/>
      <c r="AQE445" s="5"/>
      <c r="AQF445" s="5"/>
      <c r="AQG445" s="5"/>
      <c r="AQH445" s="5"/>
      <c r="AQI445" s="5"/>
      <c r="AQJ445" s="5"/>
      <c r="AQK445" s="5"/>
      <c r="AQL445" s="5"/>
      <c r="AQM445" s="5"/>
      <c r="AQN445" s="5"/>
      <c r="AQO445" s="5"/>
      <c r="AQP445" s="5"/>
      <c r="AQQ445" s="5"/>
      <c r="AQR445" s="5"/>
      <c r="AQS445" s="5"/>
      <c r="AQT445" s="5"/>
      <c r="AQU445" s="5"/>
      <c r="AQV445" s="5"/>
      <c r="AQW445" s="5"/>
      <c r="AQX445" s="5"/>
      <c r="AQY445" s="5"/>
      <c r="AQZ445" s="5"/>
      <c r="ARA445" s="5"/>
      <c r="ARB445" s="5"/>
      <c r="ARC445" s="5"/>
      <c r="ARD445" s="5"/>
      <c r="ARE445" s="5"/>
      <c r="ARF445" s="5"/>
      <c r="ARG445" s="5"/>
      <c r="ARH445" s="5"/>
      <c r="ARI445" s="5"/>
      <c r="ARJ445" s="5"/>
      <c r="ARK445" s="5"/>
      <c r="ARL445" s="5"/>
      <c r="ARM445" s="5"/>
      <c r="ARN445" s="5"/>
      <c r="ARO445" s="5"/>
      <c r="ARP445" s="5"/>
      <c r="ARQ445" s="5"/>
      <c r="ARR445" s="5"/>
      <c r="ARS445" s="5"/>
      <c r="ART445" s="5"/>
      <c r="ARU445" s="5"/>
      <c r="ARV445" s="5"/>
      <c r="ARW445" s="5"/>
      <c r="ARX445" s="5"/>
      <c r="ARY445" s="5"/>
      <c r="ARZ445" s="5"/>
      <c r="ASA445" s="5"/>
      <c r="ASB445" s="5"/>
      <c r="ASC445" s="5"/>
      <c r="ASD445" s="5"/>
      <c r="ASE445" s="5"/>
      <c r="ASF445" s="5"/>
      <c r="ASG445" s="5"/>
      <c r="ASH445" s="5"/>
      <c r="ASI445" s="5"/>
      <c r="ASJ445" s="5"/>
      <c r="ASK445" s="5"/>
      <c r="ASL445" s="5"/>
      <c r="ASM445" s="5"/>
      <c r="ASN445" s="5"/>
      <c r="ASO445" s="5"/>
      <c r="ASP445" s="5"/>
      <c r="ASQ445" s="5"/>
      <c r="ASR445" s="5"/>
      <c r="ASS445" s="5"/>
      <c r="AST445" s="5"/>
      <c r="ASU445" s="5"/>
      <c r="ASV445" s="5"/>
      <c r="ASW445" s="5"/>
      <c r="ASX445" s="5"/>
      <c r="ASY445" s="5"/>
      <c r="ASZ445" s="5"/>
      <c r="ATA445" s="5"/>
      <c r="ATB445" s="5"/>
      <c r="ATC445" s="5"/>
      <c r="ATD445" s="5"/>
      <c r="ATE445" s="5"/>
      <c r="ATF445" s="5"/>
      <c r="ATG445" s="5"/>
      <c r="ATH445" s="5"/>
      <c r="ATI445" s="5"/>
      <c r="ATJ445" s="5"/>
      <c r="ATK445" s="5"/>
      <c r="ATL445" s="5"/>
      <c r="ATM445" s="5"/>
      <c r="ATN445" s="5"/>
      <c r="ATO445" s="5"/>
      <c r="ATP445" s="5"/>
      <c r="ATQ445" s="5"/>
      <c r="ATR445" s="5"/>
      <c r="ATS445" s="5"/>
      <c r="ATT445" s="5"/>
      <c r="ATU445" s="5"/>
      <c r="ATV445" s="5"/>
      <c r="ATW445" s="5"/>
      <c r="ATX445" s="5"/>
      <c r="ATY445" s="5"/>
      <c r="ATZ445" s="5"/>
      <c r="AUA445" s="5"/>
      <c r="AUB445" s="5"/>
      <c r="AUC445" s="5"/>
      <c r="AUD445" s="5"/>
      <c r="AUE445" s="5"/>
      <c r="AUF445" s="5"/>
      <c r="AUG445" s="5"/>
      <c r="AUH445" s="5"/>
      <c r="AUI445" s="5"/>
      <c r="AUJ445" s="5"/>
      <c r="AUK445" s="5"/>
      <c r="AUL445" s="5"/>
      <c r="AUM445" s="5"/>
      <c r="AUN445" s="5"/>
      <c r="AUO445" s="5"/>
      <c r="AUP445" s="5"/>
      <c r="AUQ445" s="5"/>
      <c r="AUR445" s="5"/>
      <c r="AUS445" s="5"/>
      <c r="AUT445" s="5"/>
      <c r="AUU445" s="5"/>
      <c r="AUV445" s="5"/>
      <c r="AUW445" s="5"/>
      <c r="AUX445" s="5"/>
      <c r="AUY445" s="5"/>
      <c r="AUZ445" s="5"/>
      <c r="AVA445" s="5"/>
      <c r="AVB445" s="5"/>
      <c r="AVC445" s="5"/>
      <c r="AVD445" s="5"/>
      <c r="AVE445" s="5"/>
      <c r="AVF445" s="5"/>
      <c r="AVG445" s="5"/>
      <c r="AVH445" s="5"/>
      <c r="AVI445" s="5"/>
      <c r="AVJ445" s="5"/>
      <c r="AVK445" s="5"/>
      <c r="AVL445" s="5"/>
      <c r="AVM445" s="5"/>
      <c r="AVN445" s="5"/>
      <c r="AVO445" s="5"/>
      <c r="AVP445" s="5"/>
      <c r="AVQ445" s="5"/>
      <c r="AVR445" s="5"/>
      <c r="AVS445" s="5"/>
      <c r="AVT445" s="5"/>
      <c r="AVU445" s="5"/>
      <c r="AVV445" s="5"/>
      <c r="AVW445" s="5"/>
      <c r="AVX445" s="5"/>
      <c r="AVY445" s="5"/>
      <c r="AVZ445" s="5"/>
      <c r="AWA445" s="5"/>
      <c r="AWB445" s="5"/>
      <c r="AWC445" s="5"/>
      <c r="AWD445" s="5"/>
      <c r="AWE445" s="5"/>
      <c r="AWF445" s="5"/>
      <c r="AWG445" s="5"/>
      <c r="AWH445" s="5"/>
      <c r="AWI445" s="5"/>
      <c r="AWJ445" s="5"/>
      <c r="AWK445" s="5"/>
      <c r="AWL445" s="5"/>
      <c r="AWM445" s="5"/>
      <c r="AWN445" s="5"/>
      <c r="AWO445" s="5"/>
      <c r="AWP445" s="5"/>
      <c r="AWQ445" s="5"/>
      <c r="AWR445" s="5"/>
      <c r="AWS445" s="5"/>
      <c r="AWT445" s="5"/>
      <c r="AWU445" s="5"/>
      <c r="AWV445" s="5"/>
      <c r="AWW445" s="5"/>
      <c r="AWX445" s="5"/>
      <c r="AWY445" s="5"/>
      <c r="AWZ445" s="5"/>
      <c r="AXA445" s="5"/>
      <c r="AXB445" s="5"/>
      <c r="AXC445" s="5"/>
      <c r="AXD445" s="5"/>
      <c r="AXE445" s="5"/>
      <c r="AXF445" s="5"/>
      <c r="AXG445" s="5"/>
      <c r="AXH445" s="5"/>
      <c r="AXI445" s="5"/>
      <c r="AXJ445" s="5"/>
      <c r="AXK445" s="5"/>
      <c r="AXL445" s="5"/>
      <c r="AXM445" s="5"/>
      <c r="AXN445" s="5"/>
      <c r="AXO445" s="5"/>
      <c r="AXP445" s="5"/>
      <c r="AXQ445" s="5"/>
      <c r="AXR445" s="5"/>
      <c r="AXS445" s="5"/>
      <c r="AXT445" s="5"/>
      <c r="AXU445" s="5"/>
      <c r="AXV445" s="5"/>
      <c r="AXW445" s="5"/>
      <c r="AXX445" s="5"/>
      <c r="AXY445" s="5"/>
      <c r="AXZ445" s="5"/>
      <c r="AYA445" s="5"/>
      <c r="AYB445" s="5"/>
      <c r="AYC445" s="5"/>
      <c r="AYD445" s="5"/>
      <c r="AYE445" s="5"/>
      <c r="AYF445" s="5"/>
      <c r="AYG445" s="5"/>
      <c r="AYH445" s="5"/>
      <c r="AYI445" s="5"/>
      <c r="AYJ445" s="5"/>
      <c r="AYK445" s="5"/>
      <c r="AYL445" s="5"/>
      <c r="AYM445" s="5"/>
      <c r="AYN445" s="5"/>
      <c r="AYO445" s="5"/>
      <c r="AYP445" s="5"/>
      <c r="AYQ445" s="5"/>
      <c r="AYR445" s="5"/>
      <c r="AYS445" s="5"/>
      <c r="AYT445" s="5"/>
      <c r="AYU445" s="5"/>
      <c r="AYV445" s="5"/>
      <c r="AYW445" s="5"/>
      <c r="AYX445" s="5"/>
      <c r="AYY445" s="5"/>
      <c r="AYZ445" s="5"/>
      <c r="AZA445" s="5"/>
      <c r="AZB445" s="5"/>
      <c r="AZC445" s="5"/>
      <c r="AZD445" s="5"/>
      <c r="AZE445" s="5"/>
      <c r="AZF445" s="5"/>
      <c r="AZG445" s="5"/>
      <c r="AZH445" s="5"/>
      <c r="AZI445" s="5"/>
      <c r="AZJ445" s="5"/>
      <c r="AZK445" s="5"/>
      <c r="AZL445" s="5"/>
      <c r="AZM445" s="5"/>
      <c r="AZN445" s="5"/>
      <c r="AZO445" s="5"/>
      <c r="AZP445" s="5"/>
      <c r="AZQ445" s="5"/>
      <c r="AZR445" s="5"/>
      <c r="AZS445" s="5"/>
      <c r="AZT445" s="5"/>
      <c r="AZU445" s="5"/>
      <c r="AZV445" s="5"/>
      <c r="AZW445" s="5"/>
      <c r="AZX445" s="5"/>
      <c r="AZY445" s="5"/>
      <c r="AZZ445" s="5"/>
      <c r="BAA445" s="5"/>
      <c r="BAB445" s="5"/>
      <c r="BAC445" s="5"/>
      <c r="BAD445" s="5"/>
      <c r="BAE445" s="5"/>
      <c r="BAF445" s="5"/>
      <c r="BAG445" s="5"/>
      <c r="BAH445" s="5"/>
      <c r="BAI445" s="5"/>
      <c r="BAJ445" s="5"/>
      <c r="BAK445" s="5"/>
      <c r="BAL445" s="5"/>
      <c r="BAM445" s="5"/>
      <c r="BAN445" s="5"/>
      <c r="BAO445" s="5"/>
      <c r="BAP445" s="5"/>
      <c r="BAQ445" s="5"/>
      <c r="BAR445" s="5"/>
      <c r="BAS445" s="5"/>
      <c r="BAT445" s="5"/>
      <c r="BAU445" s="5"/>
      <c r="BAV445" s="5"/>
      <c r="BAW445" s="5"/>
      <c r="BAX445" s="5"/>
      <c r="BAY445" s="5"/>
      <c r="BAZ445" s="5"/>
      <c r="BBA445" s="5"/>
      <c r="BBB445" s="5"/>
      <c r="BBC445" s="5"/>
      <c r="BBD445" s="5"/>
      <c r="BBE445" s="5"/>
      <c r="BBF445" s="5"/>
      <c r="BBG445" s="5"/>
      <c r="BBH445" s="5"/>
      <c r="BBI445" s="5"/>
      <c r="BBJ445" s="5"/>
      <c r="BBK445" s="5"/>
      <c r="BBL445" s="5"/>
      <c r="BBM445" s="5"/>
      <c r="BBN445" s="5"/>
      <c r="BBO445" s="5"/>
      <c r="BBP445" s="5"/>
      <c r="BBQ445" s="5"/>
      <c r="BBR445" s="5"/>
      <c r="BBS445" s="5"/>
      <c r="BBT445" s="5"/>
      <c r="BBU445" s="5"/>
      <c r="BBV445" s="5"/>
      <c r="BBW445" s="5"/>
      <c r="BBX445" s="5"/>
      <c r="BBY445" s="5"/>
      <c r="BBZ445" s="5"/>
      <c r="BCA445" s="5"/>
      <c r="BCB445" s="5"/>
      <c r="BCC445" s="5"/>
      <c r="BCD445" s="5"/>
      <c r="BCE445" s="5"/>
      <c r="BCF445" s="5"/>
      <c r="BCG445" s="5"/>
      <c r="BCH445" s="5"/>
      <c r="BCI445" s="5"/>
      <c r="BCJ445" s="5"/>
      <c r="BCK445" s="5"/>
      <c r="BCL445" s="5"/>
      <c r="BCM445" s="5"/>
      <c r="BCN445" s="5"/>
      <c r="BCO445" s="5"/>
      <c r="BCP445" s="5"/>
      <c r="BCQ445" s="5"/>
      <c r="BCR445" s="5"/>
      <c r="BCS445" s="5"/>
      <c r="BCT445" s="5"/>
      <c r="BCU445" s="5"/>
      <c r="BCV445" s="5"/>
      <c r="BCW445" s="5"/>
      <c r="BCX445" s="5"/>
      <c r="BCY445" s="5"/>
      <c r="BCZ445" s="5"/>
      <c r="BDA445" s="5"/>
      <c r="BDB445" s="5"/>
      <c r="BDC445" s="5"/>
      <c r="BDD445" s="5"/>
      <c r="BDE445" s="5"/>
      <c r="BDF445" s="5"/>
      <c r="BDG445" s="5"/>
      <c r="BDH445" s="5"/>
      <c r="BDI445" s="5"/>
      <c r="BDJ445" s="5"/>
      <c r="BDK445" s="5"/>
      <c r="BDL445" s="5"/>
      <c r="BDM445" s="5"/>
      <c r="BDN445" s="5"/>
      <c r="BDO445" s="5"/>
      <c r="BDP445" s="5"/>
      <c r="BDQ445" s="5"/>
      <c r="BDR445" s="5"/>
      <c r="BDS445" s="5"/>
      <c r="BDT445" s="5"/>
      <c r="BDU445" s="5"/>
      <c r="BDV445" s="5"/>
      <c r="BDW445" s="5"/>
      <c r="BDX445" s="5"/>
      <c r="BDY445" s="5"/>
      <c r="BDZ445" s="5"/>
      <c r="BEA445" s="5"/>
      <c r="BEB445" s="5"/>
      <c r="BEC445" s="5"/>
      <c r="BED445" s="5"/>
      <c r="BEE445" s="5"/>
      <c r="BEF445" s="5"/>
      <c r="BEG445" s="5"/>
      <c r="BEH445" s="5"/>
      <c r="BEI445" s="5"/>
      <c r="BEJ445" s="5"/>
      <c r="BEK445" s="5"/>
      <c r="BEL445" s="5"/>
      <c r="BEM445" s="5"/>
      <c r="BEN445" s="5"/>
      <c r="BEO445" s="5"/>
      <c r="BEP445" s="5"/>
      <c r="BEQ445" s="5"/>
      <c r="BER445" s="5"/>
      <c r="BES445" s="5"/>
      <c r="BET445" s="5"/>
      <c r="BEU445" s="5"/>
      <c r="BEV445" s="5"/>
      <c r="BEW445" s="5"/>
      <c r="BEX445" s="5"/>
      <c r="BEY445" s="5"/>
      <c r="BEZ445" s="5"/>
      <c r="BFA445" s="5"/>
      <c r="BFB445" s="5"/>
      <c r="BFC445" s="5"/>
      <c r="BFD445" s="5"/>
      <c r="BFE445" s="5"/>
      <c r="BFF445" s="5"/>
      <c r="BFG445" s="5"/>
      <c r="BFH445" s="5"/>
      <c r="BFI445" s="5"/>
      <c r="BFJ445" s="5"/>
      <c r="BFK445" s="5"/>
      <c r="BFL445" s="5"/>
      <c r="BFM445" s="5"/>
      <c r="BFN445" s="5"/>
      <c r="BFO445" s="5"/>
      <c r="BFP445" s="5"/>
      <c r="BFQ445" s="5"/>
      <c r="BFR445" s="5"/>
      <c r="BFS445" s="5"/>
      <c r="BFT445" s="5"/>
      <c r="BFU445" s="5"/>
      <c r="BFV445" s="5"/>
      <c r="BFW445" s="5"/>
      <c r="BFX445" s="5"/>
      <c r="BFY445" s="5"/>
      <c r="BFZ445" s="5"/>
      <c r="BGA445" s="5"/>
      <c r="BGB445" s="5"/>
      <c r="BGC445" s="5"/>
      <c r="BGD445" s="5"/>
      <c r="BGE445" s="5"/>
      <c r="BGF445" s="5"/>
      <c r="BGG445" s="5"/>
      <c r="BGH445" s="5"/>
      <c r="BGI445" s="5"/>
      <c r="BGJ445" s="5"/>
      <c r="BGK445" s="5"/>
      <c r="BGL445" s="5"/>
      <c r="BGM445" s="5"/>
      <c r="BGN445" s="5"/>
      <c r="BGO445" s="5"/>
      <c r="BGP445" s="5"/>
      <c r="BGQ445" s="5"/>
      <c r="BGR445" s="5"/>
      <c r="BGS445" s="5"/>
      <c r="BGT445" s="5"/>
      <c r="BGU445" s="5"/>
      <c r="BGV445" s="5"/>
      <c r="BGW445" s="5"/>
      <c r="BGX445" s="5"/>
      <c r="BGY445" s="5"/>
      <c r="BGZ445" s="5"/>
      <c r="BHA445" s="5"/>
      <c r="BHB445" s="5"/>
      <c r="BHC445" s="5"/>
      <c r="BHD445" s="5"/>
      <c r="BHE445" s="5"/>
      <c r="BHF445" s="5"/>
      <c r="BHG445" s="5"/>
      <c r="BHH445" s="5"/>
      <c r="BHI445" s="5"/>
      <c r="BHJ445" s="5"/>
      <c r="BHK445" s="5"/>
      <c r="BHL445" s="5"/>
      <c r="BHM445" s="5"/>
      <c r="BHN445" s="5"/>
      <c r="BHO445" s="5"/>
      <c r="BHP445" s="5"/>
      <c r="BHQ445" s="5"/>
      <c r="BHR445" s="5"/>
      <c r="BHS445" s="5"/>
      <c r="BHT445" s="5"/>
      <c r="BHU445" s="5"/>
      <c r="BHV445" s="5"/>
      <c r="BHW445" s="5"/>
      <c r="BHX445" s="5"/>
      <c r="BHY445" s="5"/>
      <c r="BHZ445" s="5"/>
      <c r="BIA445" s="5"/>
      <c r="BIB445" s="5"/>
      <c r="BIC445" s="5"/>
      <c r="BID445" s="5"/>
      <c r="BIE445" s="5"/>
      <c r="BIF445" s="5"/>
      <c r="BIG445" s="5"/>
      <c r="BIH445" s="5"/>
      <c r="BII445" s="5"/>
      <c r="BIJ445" s="5"/>
      <c r="BIK445" s="5"/>
      <c r="BIL445" s="5"/>
      <c r="BIM445" s="5"/>
      <c r="BIN445" s="5"/>
      <c r="BIO445" s="5"/>
      <c r="BIP445" s="5"/>
      <c r="BIQ445" s="5"/>
      <c r="BIR445" s="5"/>
      <c r="BIS445" s="5"/>
      <c r="BIT445" s="5"/>
      <c r="BIU445" s="5"/>
      <c r="BIV445" s="5"/>
      <c r="BIW445" s="5"/>
      <c r="BIX445" s="5"/>
      <c r="BIY445" s="5"/>
      <c r="BIZ445" s="5"/>
      <c r="BJA445" s="5"/>
      <c r="BJB445" s="5"/>
      <c r="BJC445" s="5"/>
      <c r="BJD445" s="5"/>
      <c r="BJE445" s="5"/>
      <c r="BJF445" s="5"/>
      <c r="BJG445" s="5"/>
      <c r="BJH445" s="5"/>
      <c r="BJI445" s="5"/>
      <c r="BJJ445" s="5"/>
      <c r="BJK445" s="5"/>
      <c r="BJL445" s="5"/>
      <c r="BJM445" s="5"/>
      <c r="BJN445" s="5"/>
      <c r="BJO445" s="5"/>
      <c r="BJP445" s="5"/>
      <c r="BJQ445" s="5"/>
      <c r="BJR445" s="5"/>
      <c r="BJS445" s="5"/>
      <c r="BJT445" s="5"/>
      <c r="BJU445" s="5"/>
      <c r="BJV445" s="5"/>
      <c r="BJW445" s="5"/>
      <c r="BJX445" s="5"/>
      <c r="BJY445" s="5"/>
      <c r="BJZ445" s="5"/>
      <c r="BKA445" s="5"/>
      <c r="BKB445" s="5"/>
      <c r="BKC445" s="5"/>
      <c r="BKD445" s="5"/>
      <c r="BKE445" s="5"/>
      <c r="BKF445" s="5"/>
      <c r="BKG445" s="5"/>
      <c r="BKH445" s="5"/>
      <c r="BKI445" s="5"/>
      <c r="BKJ445" s="5"/>
      <c r="BKK445" s="5"/>
      <c r="BKL445" s="5"/>
      <c r="BKM445" s="5"/>
      <c r="BKN445" s="5"/>
      <c r="BKO445" s="5"/>
      <c r="BKP445" s="5"/>
      <c r="BKQ445" s="5"/>
      <c r="BKR445" s="5"/>
      <c r="BKS445" s="5"/>
      <c r="BKT445" s="5"/>
      <c r="BKU445" s="5"/>
      <c r="BKV445" s="5"/>
      <c r="BKW445" s="5"/>
      <c r="BKX445" s="5"/>
      <c r="BKY445" s="5"/>
      <c r="BKZ445" s="5"/>
      <c r="BLA445" s="5"/>
      <c r="BLB445" s="5"/>
      <c r="BLC445" s="5"/>
      <c r="BLD445" s="5"/>
      <c r="BLE445" s="5"/>
      <c r="BLF445" s="5"/>
      <c r="BLG445" s="5"/>
      <c r="BLH445" s="5"/>
      <c r="BLI445" s="5"/>
      <c r="BLJ445" s="5"/>
      <c r="BLK445" s="5"/>
      <c r="BLL445" s="5"/>
      <c r="BLM445" s="5"/>
      <c r="BLN445" s="5"/>
      <c r="BLO445" s="5"/>
      <c r="BLP445" s="5"/>
      <c r="BLQ445" s="5"/>
      <c r="BLR445" s="5"/>
      <c r="BLS445" s="5"/>
      <c r="BLT445" s="5"/>
      <c r="BLU445" s="5"/>
      <c r="BLV445" s="5"/>
      <c r="BLW445" s="5"/>
      <c r="BLX445" s="5"/>
      <c r="BLY445" s="5"/>
      <c r="BLZ445" s="5"/>
      <c r="BMA445" s="5"/>
      <c r="BMB445" s="5"/>
      <c r="BMC445" s="5"/>
      <c r="BMD445" s="5"/>
      <c r="BME445" s="5"/>
      <c r="BMF445" s="5"/>
      <c r="BMG445" s="5"/>
      <c r="BMH445" s="5"/>
      <c r="BMI445" s="5"/>
      <c r="BMJ445" s="5"/>
      <c r="BMK445" s="5"/>
      <c r="BML445" s="5"/>
      <c r="BMM445" s="5"/>
      <c r="BMN445" s="5"/>
      <c r="BMO445" s="5"/>
      <c r="BMP445" s="5"/>
      <c r="BMQ445" s="5"/>
      <c r="BMR445" s="5"/>
      <c r="BMS445" s="5"/>
      <c r="BMT445" s="5"/>
      <c r="BMU445" s="5"/>
      <c r="BMV445" s="5"/>
      <c r="BMW445" s="5"/>
      <c r="BMX445" s="5"/>
      <c r="BMY445" s="5"/>
      <c r="BMZ445" s="5"/>
      <c r="BNA445" s="5"/>
      <c r="BNB445" s="5"/>
      <c r="BNC445" s="5"/>
      <c r="BND445" s="5"/>
      <c r="BNE445" s="5"/>
      <c r="BNF445" s="5"/>
      <c r="BNG445" s="5"/>
      <c r="BNH445" s="5"/>
      <c r="BNI445" s="5"/>
      <c r="BNJ445" s="5"/>
      <c r="BNK445" s="5"/>
      <c r="BNL445" s="5"/>
      <c r="BNM445" s="5"/>
      <c r="BNN445" s="5"/>
      <c r="BNO445" s="5"/>
      <c r="BNP445" s="5"/>
      <c r="BNQ445" s="5"/>
      <c r="BNR445" s="5"/>
      <c r="BNS445" s="5"/>
      <c r="BNT445" s="5"/>
      <c r="BNU445" s="5"/>
      <c r="BNV445" s="5"/>
      <c r="BNW445" s="5"/>
      <c r="BNX445" s="5"/>
      <c r="BNY445" s="5"/>
      <c r="BNZ445" s="5"/>
      <c r="BOA445" s="5"/>
      <c r="BOB445" s="5"/>
      <c r="BOC445" s="5"/>
      <c r="BOD445" s="5"/>
      <c r="BOE445" s="5"/>
      <c r="BOF445" s="5"/>
      <c r="BOG445" s="5"/>
      <c r="BOH445" s="5"/>
      <c r="BOI445" s="5"/>
      <c r="BOJ445" s="5"/>
      <c r="BOK445" s="5"/>
      <c r="BOL445" s="5"/>
      <c r="BOM445" s="5"/>
      <c r="BON445" s="5"/>
      <c r="BOO445" s="5"/>
      <c r="BOP445" s="5"/>
      <c r="BOQ445" s="5"/>
      <c r="BOR445" s="5"/>
      <c r="BOS445" s="5"/>
      <c r="BOT445" s="5"/>
      <c r="BOU445" s="5"/>
      <c r="BOV445" s="5"/>
      <c r="BOW445" s="5"/>
      <c r="BOX445" s="5"/>
      <c r="BOY445" s="5"/>
      <c r="BOZ445" s="5"/>
      <c r="BPA445" s="5"/>
      <c r="BPB445" s="5"/>
      <c r="BPC445" s="5"/>
      <c r="BPD445" s="5"/>
      <c r="BPE445" s="5"/>
      <c r="BPF445" s="5"/>
      <c r="BPG445" s="5"/>
      <c r="BPH445" s="5"/>
      <c r="BPI445" s="5"/>
      <c r="BPJ445" s="5"/>
      <c r="BPK445" s="5"/>
      <c r="BPL445" s="5"/>
      <c r="BPM445" s="5"/>
      <c r="BPN445" s="5"/>
      <c r="BPO445" s="5"/>
      <c r="BPP445" s="5"/>
      <c r="BPQ445" s="5"/>
      <c r="BPR445" s="5"/>
      <c r="BPS445" s="5"/>
      <c r="BPT445" s="5"/>
      <c r="BPU445" s="5"/>
      <c r="BPV445" s="5"/>
      <c r="BPW445" s="5"/>
      <c r="BPX445" s="5"/>
      <c r="BPY445" s="5"/>
      <c r="BPZ445" s="5"/>
      <c r="BQA445" s="5"/>
      <c r="BQB445" s="5"/>
      <c r="BQC445" s="5"/>
      <c r="BQD445" s="5"/>
      <c r="BQE445" s="5"/>
      <c r="BQF445" s="5"/>
      <c r="BQG445" s="5"/>
      <c r="BQH445" s="5"/>
      <c r="BQI445" s="5"/>
      <c r="BQJ445" s="5"/>
      <c r="BQK445" s="5"/>
      <c r="BQL445" s="5"/>
      <c r="BQM445" s="5"/>
      <c r="BQN445" s="5"/>
      <c r="BQO445" s="5"/>
      <c r="BQP445" s="5"/>
      <c r="BQQ445" s="5"/>
      <c r="BQR445" s="5"/>
      <c r="BQS445" s="5"/>
      <c r="BQT445" s="5"/>
      <c r="BQU445" s="5"/>
      <c r="BQV445" s="5"/>
      <c r="BQW445" s="5"/>
      <c r="BQX445" s="5"/>
      <c r="BQY445" s="5"/>
      <c r="BQZ445" s="5"/>
      <c r="BRA445" s="5"/>
      <c r="BRB445" s="5"/>
      <c r="BRC445" s="5"/>
      <c r="BRD445" s="5"/>
      <c r="BRE445" s="5"/>
      <c r="BRF445" s="5"/>
      <c r="BRG445" s="5"/>
      <c r="BRH445" s="5"/>
      <c r="BRI445" s="5"/>
      <c r="BRJ445" s="5"/>
      <c r="BRK445" s="5"/>
      <c r="BRL445" s="5"/>
      <c r="BRM445" s="5"/>
      <c r="BRN445" s="5"/>
      <c r="BRO445" s="5"/>
      <c r="BRP445" s="5"/>
      <c r="BRQ445" s="5"/>
      <c r="BRR445" s="5"/>
      <c r="BRS445" s="5"/>
      <c r="BRT445" s="5"/>
      <c r="BRU445" s="5"/>
      <c r="BRV445" s="5"/>
      <c r="BRW445" s="5"/>
      <c r="BRX445" s="5"/>
      <c r="BRY445" s="5"/>
      <c r="BRZ445" s="5"/>
      <c r="BSA445" s="5"/>
      <c r="BSB445" s="5"/>
      <c r="BSC445" s="5"/>
      <c r="BSD445" s="5"/>
      <c r="BSE445" s="5"/>
      <c r="BSF445" s="5"/>
      <c r="BSG445" s="5"/>
      <c r="BSH445" s="5"/>
      <c r="BSI445" s="5"/>
      <c r="BSJ445" s="5"/>
      <c r="BSK445" s="5"/>
      <c r="BSL445" s="5"/>
      <c r="BSM445" s="5"/>
      <c r="BSN445" s="5"/>
      <c r="BSO445" s="5"/>
      <c r="BSP445" s="5"/>
      <c r="BSQ445" s="5"/>
      <c r="BSR445" s="5"/>
      <c r="BSS445" s="5"/>
      <c r="BST445" s="5"/>
      <c r="BSU445" s="5"/>
      <c r="BSV445" s="5"/>
      <c r="BSW445" s="5"/>
      <c r="BSX445" s="5"/>
      <c r="BSY445" s="5"/>
      <c r="BSZ445" s="5"/>
      <c r="BTA445" s="5"/>
      <c r="BTB445" s="5"/>
      <c r="BTC445" s="5"/>
      <c r="BTD445" s="5"/>
      <c r="BTE445" s="5"/>
      <c r="BTF445" s="5"/>
      <c r="BTG445" s="5"/>
      <c r="BTH445" s="5"/>
      <c r="BTI445" s="5"/>
      <c r="BTJ445" s="5"/>
      <c r="BTK445" s="5"/>
      <c r="BTL445" s="5"/>
      <c r="BTM445" s="5"/>
      <c r="BTN445" s="5"/>
      <c r="BTO445" s="5"/>
      <c r="BTP445" s="5"/>
      <c r="BTQ445" s="5"/>
      <c r="BTR445" s="5"/>
      <c r="BTS445" s="5"/>
      <c r="BTT445" s="5"/>
      <c r="BTU445" s="5"/>
      <c r="BTV445" s="5"/>
      <c r="BTW445" s="5"/>
      <c r="BTX445" s="5"/>
      <c r="BTY445" s="5"/>
      <c r="BTZ445" s="5"/>
      <c r="BUA445" s="5"/>
      <c r="BUB445" s="5"/>
      <c r="BUC445" s="5"/>
      <c r="BUD445" s="5"/>
      <c r="BUE445" s="5"/>
      <c r="BUF445" s="5"/>
      <c r="BUG445" s="5"/>
      <c r="BUH445" s="5"/>
      <c r="BUI445" s="5"/>
      <c r="BUJ445" s="5"/>
      <c r="BUK445" s="5"/>
      <c r="BUL445" s="5"/>
      <c r="BUM445" s="5"/>
      <c r="BUN445" s="5"/>
      <c r="BUO445" s="5"/>
      <c r="BUP445" s="5"/>
      <c r="BUQ445" s="5"/>
      <c r="BUR445" s="5"/>
      <c r="BUS445" s="5"/>
      <c r="BUT445" s="5"/>
      <c r="BUU445" s="5"/>
      <c r="BUV445" s="5"/>
      <c r="BUW445" s="5"/>
      <c r="BUX445" s="5"/>
      <c r="BUY445" s="5"/>
      <c r="BUZ445" s="5"/>
      <c r="BVA445" s="5"/>
      <c r="BVB445" s="5"/>
      <c r="BVC445" s="5"/>
      <c r="BVD445" s="5"/>
      <c r="BVE445" s="5"/>
      <c r="BVF445" s="5"/>
      <c r="BVG445" s="5"/>
      <c r="BVH445" s="5"/>
      <c r="BVI445" s="5"/>
      <c r="BVJ445" s="5"/>
      <c r="BVK445" s="5"/>
      <c r="BVL445" s="5"/>
      <c r="BVM445" s="5"/>
      <c r="BVN445" s="5"/>
      <c r="BVO445" s="5"/>
      <c r="BVP445" s="5"/>
      <c r="BVQ445" s="5"/>
      <c r="BVR445" s="5"/>
      <c r="BVS445" s="5"/>
      <c r="BVT445" s="5"/>
      <c r="BVU445" s="5"/>
      <c r="BVV445" s="5"/>
      <c r="BVW445" s="5"/>
      <c r="BVX445" s="5"/>
      <c r="BVY445" s="5"/>
      <c r="BVZ445" s="5"/>
      <c r="BWA445" s="5"/>
      <c r="BWB445" s="5"/>
      <c r="BWC445" s="5"/>
      <c r="BWD445" s="5"/>
      <c r="BWE445" s="5"/>
      <c r="BWF445" s="5"/>
      <c r="BWG445" s="5"/>
      <c r="BWH445" s="5"/>
      <c r="BWI445" s="5"/>
      <c r="BWJ445" s="5"/>
      <c r="BWK445" s="5"/>
      <c r="BWL445" s="5"/>
      <c r="BWM445" s="5"/>
      <c r="BWN445" s="5"/>
      <c r="BWO445" s="5"/>
      <c r="BWP445" s="5"/>
      <c r="BWQ445" s="5"/>
      <c r="BWR445" s="5"/>
      <c r="BWS445" s="5"/>
      <c r="BWT445" s="5"/>
      <c r="BWU445" s="5"/>
      <c r="BWV445" s="5"/>
      <c r="BWW445" s="5"/>
      <c r="BWX445" s="5"/>
      <c r="BWY445" s="5"/>
      <c r="BWZ445" s="5"/>
      <c r="BXA445" s="5"/>
      <c r="BXB445" s="5"/>
      <c r="BXC445" s="5"/>
      <c r="BXD445" s="5"/>
      <c r="BXE445" s="5"/>
      <c r="BXF445" s="5"/>
      <c r="BXG445" s="5"/>
      <c r="BXH445" s="5"/>
      <c r="BXI445" s="5"/>
      <c r="BXJ445" s="5"/>
      <c r="BXK445" s="5"/>
      <c r="BXL445" s="5"/>
      <c r="BXM445" s="5"/>
      <c r="BXN445" s="5"/>
      <c r="BXO445" s="5"/>
      <c r="BXP445" s="5"/>
      <c r="BXQ445" s="5"/>
      <c r="BXR445" s="5"/>
      <c r="BXS445" s="5"/>
      <c r="BXT445" s="5"/>
      <c r="BXU445" s="5"/>
      <c r="BXV445" s="5"/>
      <c r="BXW445" s="5"/>
      <c r="BXX445" s="5"/>
      <c r="BXY445" s="5"/>
      <c r="BXZ445" s="5"/>
      <c r="BYA445" s="5"/>
      <c r="BYB445" s="5"/>
      <c r="BYC445" s="5"/>
      <c r="BYD445" s="5"/>
      <c r="BYE445" s="5"/>
      <c r="BYF445" s="5"/>
      <c r="BYG445" s="5"/>
      <c r="BYH445" s="5"/>
      <c r="BYI445" s="5"/>
      <c r="BYJ445" s="5"/>
      <c r="BYK445" s="5"/>
      <c r="BYL445" s="5"/>
      <c r="BYM445" s="5"/>
      <c r="BYN445" s="5"/>
      <c r="BYO445" s="5"/>
      <c r="BYP445" s="5"/>
      <c r="BYQ445" s="5"/>
      <c r="BYR445" s="5"/>
      <c r="BYS445" s="5"/>
      <c r="BYT445" s="5"/>
      <c r="BYU445" s="5"/>
      <c r="BYV445" s="5"/>
      <c r="BYW445" s="5"/>
      <c r="BYX445" s="5"/>
      <c r="BYY445" s="5"/>
      <c r="BYZ445" s="5"/>
      <c r="BZA445" s="5"/>
      <c r="BZB445" s="5"/>
      <c r="BZC445" s="5"/>
      <c r="BZD445" s="5"/>
      <c r="BZE445" s="5"/>
      <c r="BZF445" s="5"/>
      <c r="BZG445" s="5"/>
      <c r="BZH445" s="5"/>
      <c r="BZI445" s="5"/>
      <c r="BZJ445" s="5"/>
      <c r="BZK445" s="5"/>
      <c r="BZL445" s="5"/>
      <c r="BZM445" s="5"/>
      <c r="BZN445" s="5"/>
      <c r="BZO445" s="5"/>
      <c r="BZP445" s="5"/>
      <c r="BZQ445" s="5"/>
      <c r="BZR445" s="5"/>
      <c r="BZS445" s="5"/>
      <c r="BZT445" s="5"/>
      <c r="BZU445" s="5"/>
      <c r="BZV445" s="5"/>
      <c r="BZW445" s="5"/>
      <c r="BZX445" s="5"/>
      <c r="BZY445" s="5"/>
      <c r="BZZ445" s="5"/>
      <c r="CAA445" s="5"/>
      <c r="CAB445" s="5"/>
      <c r="CAC445" s="5"/>
      <c r="CAD445" s="5"/>
      <c r="CAE445" s="5"/>
      <c r="CAF445" s="5"/>
      <c r="CAG445" s="5"/>
      <c r="CAH445" s="5"/>
      <c r="CAI445" s="5"/>
      <c r="CAJ445" s="5"/>
      <c r="CAK445" s="5"/>
      <c r="CAL445" s="5"/>
      <c r="CAM445" s="5"/>
      <c r="CAN445" s="5"/>
      <c r="CAO445" s="5"/>
      <c r="CAP445" s="5"/>
      <c r="CAQ445" s="5"/>
      <c r="CAR445" s="5"/>
      <c r="CAS445" s="5"/>
      <c r="CAT445" s="5"/>
      <c r="CAU445" s="5"/>
      <c r="CAV445" s="5"/>
      <c r="CAW445" s="5"/>
      <c r="CAX445" s="5"/>
      <c r="CAY445" s="5"/>
      <c r="CAZ445" s="5"/>
      <c r="CBA445" s="5"/>
      <c r="CBB445" s="5"/>
      <c r="CBC445" s="5"/>
      <c r="CBD445" s="5"/>
      <c r="CBE445" s="5"/>
      <c r="CBF445" s="5"/>
      <c r="CBG445" s="5"/>
      <c r="CBH445" s="5"/>
      <c r="CBI445" s="5"/>
      <c r="CBJ445" s="5"/>
      <c r="CBK445" s="5"/>
      <c r="CBL445" s="5"/>
      <c r="CBM445" s="5"/>
      <c r="CBN445" s="5"/>
      <c r="CBO445" s="5"/>
      <c r="CBP445" s="5"/>
      <c r="CBQ445" s="5"/>
      <c r="CBR445" s="5"/>
      <c r="CBS445" s="5"/>
      <c r="CBT445" s="5"/>
      <c r="CBU445" s="5"/>
      <c r="CBV445" s="5"/>
      <c r="CBW445" s="5"/>
      <c r="CBX445" s="5"/>
      <c r="CBY445" s="5"/>
      <c r="CBZ445" s="5"/>
      <c r="CCA445" s="5"/>
      <c r="CCB445" s="5"/>
      <c r="CCC445" s="5"/>
      <c r="CCD445" s="5"/>
      <c r="CCE445" s="5"/>
      <c r="CCF445" s="5"/>
      <c r="CCG445" s="5"/>
      <c r="CCH445" s="5"/>
      <c r="CCI445" s="5"/>
      <c r="CCJ445" s="5"/>
      <c r="CCK445" s="5"/>
      <c r="CCL445" s="5"/>
      <c r="CCM445" s="5"/>
      <c r="CCN445" s="5"/>
      <c r="CCO445" s="5"/>
      <c r="CCP445" s="5"/>
      <c r="CCQ445" s="5"/>
      <c r="CCR445" s="5"/>
      <c r="CCS445" s="5"/>
      <c r="CCT445" s="5"/>
      <c r="CCU445" s="5"/>
      <c r="CCV445" s="5"/>
      <c r="CCW445" s="5"/>
      <c r="CCX445" s="5"/>
      <c r="CCY445" s="5"/>
      <c r="CCZ445" s="5"/>
      <c r="CDA445" s="5"/>
      <c r="CDB445" s="5"/>
      <c r="CDC445" s="5"/>
      <c r="CDD445" s="5"/>
      <c r="CDE445" s="5"/>
      <c r="CDF445" s="5"/>
      <c r="CDG445" s="5"/>
      <c r="CDH445" s="5"/>
      <c r="CDI445" s="5"/>
      <c r="CDJ445" s="5"/>
      <c r="CDK445" s="5"/>
      <c r="CDL445" s="5"/>
      <c r="CDM445" s="5"/>
      <c r="CDN445" s="5"/>
      <c r="CDO445" s="5"/>
      <c r="CDP445" s="5"/>
      <c r="CDQ445" s="5"/>
      <c r="CDR445" s="5"/>
      <c r="CDS445" s="5"/>
      <c r="CDT445" s="5"/>
      <c r="CDU445" s="5"/>
      <c r="CDV445" s="5"/>
      <c r="CDW445" s="5"/>
      <c r="CDX445" s="5"/>
      <c r="CDY445" s="5"/>
      <c r="CDZ445" s="5"/>
      <c r="CEA445" s="5"/>
      <c r="CEB445" s="5"/>
      <c r="CEC445" s="5"/>
      <c r="CED445" s="5"/>
      <c r="CEE445" s="5"/>
      <c r="CEF445" s="5"/>
      <c r="CEG445" s="5"/>
      <c r="CEH445" s="5"/>
      <c r="CEI445" s="5"/>
      <c r="CEJ445" s="5"/>
      <c r="CEK445" s="5"/>
      <c r="CEL445" s="5"/>
      <c r="CEM445" s="5"/>
      <c r="CEN445" s="5"/>
      <c r="CEO445" s="5"/>
      <c r="CEP445" s="5"/>
      <c r="CEQ445" s="5"/>
      <c r="CER445" s="5"/>
      <c r="CES445" s="5"/>
      <c r="CET445" s="5"/>
      <c r="CEU445" s="5"/>
      <c r="CEV445" s="5"/>
      <c r="CEW445" s="5"/>
      <c r="CEX445" s="5"/>
      <c r="CEY445" s="5"/>
      <c r="CEZ445" s="5"/>
      <c r="CFA445" s="5"/>
      <c r="CFB445" s="5"/>
      <c r="CFC445" s="5"/>
      <c r="CFD445" s="5"/>
      <c r="CFE445" s="5"/>
      <c r="CFF445" s="5"/>
      <c r="CFG445" s="5"/>
      <c r="CFH445" s="5"/>
      <c r="CFI445" s="5"/>
      <c r="CFJ445" s="5"/>
      <c r="CFK445" s="5"/>
      <c r="CFL445" s="5"/>
      <c r="CFM445" s="5"/>
      <c r="CFN445" s="5"/>
      <c r="CFO445" s="5"/>
      <c r="CFP445" s="5"/>
      <c r="CFQ445" s="5"/>
      <c r="CFR445" s="5"/>
      <c r="CFS445" s="5"/>
      <c r="CFT445" s="5"/>
      <c r="CFU445" s="5"/>
      <c r="CFV445" s="5"/>
      <c r="CFW445" s="5"/>
      <c r="CFX445" s="5"/>
      <c r="CFY445" s="5"/>
      <c r="CFZ445" s="5"/>
      <c r="CGA445" s="5"/>
      <c r="CGB445" s="5"/>
      <c r="CGC445" s="5"/>
      <c r="CGD445" s="5"/>
      <c r="CGE445" s="5"/>
      <c r="CGF445" s="5"/>
      <c r="CGG445" s="5"/>
      <c r="CGH445" s="5"/>
      <c r="CGI445" s="5"/>
      <c r="CGJ445" s="5"/>
      <c r="CGK445" s="5"/>
      <c r="CGL445" s="5"/>
      <c r="CGM445" s="5"/>
      <c r="CGN445" s="5"/>
      <c r="CGO445" s="5"/>
      <c r="CGP445" s="5"/>
      <c r="CGQ445" s="5"/>
      <c r="CGR445" s="5"/>
      <c r="CGS445" s="5"/>
      <c r="CGT445" s="5"/>
      <c r="CGU445" s="5"/>
      <c r="CGV445" s="5"/>
      <c r="CGW445" s="5"/>
      <c r="CGX445" s="5"/>
      <c r="CGY445" s="5"/>
      <c r="CGZ445" s="5"/>
      <c r="CHA445" s="5"/>
      <c r="CHB445" s="5"/>
      <c r="CHC445" s="5"/>
      <c r="CHD445" s="5"/>
      <c r="CHE445" s="5"/>
      <c r="CHF445" s="5"/>
      <c r="CHG445" s="5"/>
      <c r="CHH445" s="5"/>
      <c r="CHI445" s="5"/>
      <c r="CHJ445" s="5"/>
      <c r="CHK445" s="5"/>
      <c r="CHL445" s="5"/>
      <c r="CHM445" s="5"/>
      <c r="CHN445" s="5"/>
      <c r="CHO445" s="5"/>
      <c r="CHP445" s="5"/>
      <c r="CHQ445" s="5"/>
      <c r="CHR445" s="5"/>
      <c r="CHS445" s="5"/>
      <c r="CHT445" s="5"/>
      <c r="CHU445" s="5"/>
      <c r="CHV445" s="5"/>
      <c r="CHW445" s="5"/>
      <c r="CHX445" s="5"/>
      <c r="CHY445" s="5"/>
      <c r="CHZ445" s="5"/>
      <c r="CIA445" s="5"/>
      <c r="CIB445" s="5"/>
      <c r="CIC445" s="5"/>
      <c r="CID445" s="5"/>
      <c r="CIE445" s="5"/>
      <c r="CIF445" s="5"/>
      <c r="CIG445" s="5"/>
      <c r="CIH445" s="5"/>
      <c r="CII445" s="5"/>
      <c r="CIJ445" s="5"/>
      <c r="CIK445" s="5"/>
      <c r="CIL445" s="5"/>
      <c r="CIM445" s="5"/>
      <c r="CIN445" s="5"/>
      <c r="CIO445" s="5"/>
      <c r="CIP445" s="5"/>
      <c r="CIQ445" s="5"/>
      <c r="CIR445" s="5"/>
      <c r="CIS445" s="5"/>
      <c r="CIT445" s="5"/>
      <c r="CIU445" s="5"/>
      <c r="CIV445" s="5"/>
      <c r="CIW445" s="5"/>
      <c r="CIX445" s="5"/>
      <c r="CIY445" s="5"/>
      <c r="CIZ445" s="5"/>
      <c r="CJA445" s="5"/>
      <c r="CJB445" s="5"/>
      <c r="CJC445" s="5"/>
      <c r="CJD445" s="5"/>
      <c r="CJE445" s="5"/>
      <c r="CJF445" s="5"/>
      <c r="CJG445" s="5"/>
      <c r="CJH445" s="5"/>
      <c r="CJI445" s="5"/>
      <c r="CJJ445" s="5"/>
      <c r="CJK445" s="5"/>
      <c r="CJL445" s="5"/>
      <c r="CJM445" s="5"/>
      <c r="CJN445" s="5"/>
      <c r="CJO445" s="5"/>
      <c r="CJP445" s="5"/>
      <c r="CJQ445" s="5"/>
      <c r="CJR445" s="5"/>
      <c r="CJS445" s="5"/>
      <c r="CJT445" s="5"/>
      <c r="CJU445" s="5"/>
      <c r="CJV445" s="5"/>
      <c r="CJW445" s="5"/>
      <c r="CJX445" s="5"/>
      <c r="CJY445" s="5"/>
      <c r="CJZ445" s="5"/>
      <c r="CKA445" s="5"/>
      <c r="CKB445" s="5"/>
      <c r="CKC445" s="5"/>
      <c r="CKD445" s="5"/>
      <c r="CKE445" s="5"/>
      <c r="CKF445" s="5"/>
      <c r="CKG445" s="5"/>
      <c r="CKH445" s="5"/>
      <c r="CKI445" s="5"/>
      <c r="CKJ445" s="5"/>
      <c r="CKK445" s="5"/>
      <c r="CKL445" s="5"/>
      <c r="CKM445" s="5"/>
      <c r="CKN445" s="5"/>
      <c r="CKO445" s="5"/>
      <c r="CKP445" s="5"/>
      <c r="CKQ445" s="5"/>
      <c r="CKR445" s="5"/>
      <c r="CKS445" s="5"/>
      <c r="CKT445" s="5"/>
      <c r="CKU445" s="5"/>
      <c r="CKV445" s="5"/>
      <c r="CKW445" s="5"/>
      <c r="CKX445" s="5"/>
      <c r="CKY445" s="5"/>
      <c r="CKZ445" s="5"/>
      <c r="CLA445" s="5"/>
      <c r="CLB445" s="5"/>
      <c r="CLC445" s="5"/>
      <c r="CLD445" s="5"/>
      <c r="CLE445" s="5"/>
      <c r="CLF445" s="5"/>
      <c r="CLG445" s="5"/>
      <c r="CLH445" s="5"/>
      <c r="CLI445" s="5"/>
      <c r="CLJ445" s="5"/>
      <c r="CLK445" s="5"/>
      <c r="CLL445" s="5"/>
      <c r="CLM445" s="5"/>
      <c r="CLN445" s="5"/>
      <c r="CLO445" s="5"/>
      <c r="CLP445" s="5"/>
      <c r="CLQ445" s="5"/>
      <c r="CLR445" s="5"/>
      <c r="CLS445" s="5"/>
      <c r="CLT445" s="5"/>
      <c r="CLU445" s="5"/>
      <c r="CLV445" s="5"/>
      <c r="CLW445" s="5"/>
      <c r="CLX445" s="5"/>
      <c r="CLY445" s="5"/>
      <c r="CLZ445" s="5"/>
      <c r="CMA445" s="5"/>
      <c r="CMB445" s="5"/>
      <c r="CMC445" s="5"/>
      <c r="CMD445" s="5"/>
      <c r="CME445" s="5"/>
      <c r="CMF445" s="5"/>
      <c r="CMG445" s="5"/>
      <c r="CMH445" s="5"/>
      <c r="CMI445" s="5"/>
      <c r="CMJ445" s="5"/>
      <c r="CMK445" s="5"/>
      <c r="CML445" s="5"/>
      <c r="CMM445" s="5"/>
      <c r="CMN445" s="5"/>
      <c r="CMO445" s="5"/>
      <c r="CMP445" s="5"/>
      <c r="CMQ445" s="5"/>
      <c r="CMR445" s="5"/>
      <c r="CMS445" s="5"/>
      <c r="CMT445" s="5"/>
      <c r="CMU445" s="5"/>
      <c r="CMV445" s="5"/>
      <c r="CMW445" s="5"/>
      <c r="CMX445" s="5"/>
      <c r="CMY445" s="5"/>
      <c r="CMZ445" s="5"/>
      <c r="CNA445" s="5"/>
      <c r="CNB445" s="5"/>
      <c r="CNC445" s="5"/>
      <c r="CND445" s="5"/>
      <c r="CNE445" s="5"/>
      <c r="CNF445" s="5"/>
      <c r="CNG445" s="5"/>
      <c r="CNH445" s="5"/>
      <c r="CNI445" s="5"/>
      <c r="CNJ445" s="5"/>
      <c r="CNK445" s="5"/>
      <c r="CNL445" s="5"/>
      <c r="CNM445" s="5"/>
      <c r="CNN445" s="5"/>
      <c r="CNO445" s="5"/>
      <c r="CNP445" s="5"/>
      <c r="CNQ445" s="5"/>
      <c r="CNR445" s="5"/>
      <c r="CNS445" s="5"/>
      <c r="CNT445" s="5"/>
      <c r="CNU445" s="5"/>
      <c r="CNV445" s="5"/>
      <c r="CNW445" s="5"/>
      <c r="CNX445" s="5"/>
      <c r="CNY445" s="5"/>
      <c r="CNZ445" s="5"/>
      <c r="COA445" s="5"/>
      <c r="COB445" s="5"/>
      <c r="COC445" s="5"/>
      <c r="COD445" s="5"/>
      <c r="COE445" s="5"/>
      <c r="COF445" s="5"/>
      <c r="COG445" s="5"/>
      <c r="COH445" s="5"/>
      <c r="COI445" s="5"/>
      <c r="COJ445" s="5"/>
      <c r="COK445" s="5"/>
      <c r="COL445" s="5"/>
      <c r="COM445" s="5"/>
      <c r="CON445" s="5"/>
      <c r="COO445" s="5"/>
      <c r="COP445" s="5"/>
      <c r="COQ445" s="5"/>
      <c r="COR445" s="5"/>
      <c r="COS445" s="5"/>
      <c r="COT445" s="5"/>
      <c r="COU445" s="5"/>
      <c r="COV445" s="5"/>
      <c r="COW445" s="5"/>
      <c r="COX445" s="5"/>
      <c r="COY445" s="5"/>
      <c r="COZ445" s="5"/>
      <c r="CPA445" s="5"/>
      <c r="CPB445" s="5"/>
      <c r="CPC445" s="5"/>
      <c r="CPD445" s="5"/>
      <c r="CPE445" s="5"/>
      <c r="CPF445" s="5"/>
      <c r="CPG445" s="5"/>
      <c r="CPH445" s="5"/>
      <c r="CPI445" s="5"/>
      <c r="CPJ445" s="5"/>
      <c r="CPK445" s="5"/>
      <c r="CPL445" s="5"/>
      <c r="CPM445" s="5"/>
      <c r="CPN445" s="5"/>
      <c r="CPO445" s="5"/>
      <c r="CPP445" s="5"/>
      <c r="CPQ445" s="5"/>
      <c r="CPR445" s="5"/>
      <c r="CPS445" s="5"/>
      <c r="CPT445" s="5"/>
      <c r="CPU445" s="5"/>
      <c r="CPV445" s="5"/>
      <c r="CPW445" s="5"/>
      <c r="CPX445" s="5"/>
      <c r="CPY445" s="5"/>
      <c r="CPZ445" s="5"/>
      <c r="CQA445" s="5"/>
      <c r="CQB445" s="5"/>
      <c r="CQC445" s="5"/>
      <c r="CQD445" s="5"/>
      <c r="CQE445" s="5"/>
      <c r="CQF445" s="5"/>
      <c r="CQG445" s="5"/>
      <c r="CQH445" s="5"/>
      <c r="CQI445" s="5"/>
      <c r="CQJ445" s="5"/>
      <c r="CQK445" s="5"/>
      <c r="CQL445" s="5"/>
      <c r="CQM445" s="5"/>
      <c r="CQN445" s="5"/>
      <c r="CQO445" s="5"/>
      <c r="CQP445" s="5"/>
      <c r="CQQ445" s="5"/>
      <c r="CQR445" s="5"/>
      <c r="CQS445" s="5"/>
      <c r="CQT445" s="5"/>
      <c r="CQU445" s="5"/>
      <c r="CQV445" s="5"/>
      <c r="CQW445" s="5"/>
      <c r="CQX445" s="5"/>
      <c r="CQY445" s="5"/>
      <c r="CQZ445" s="5"/>
      <c r="CRA445" s="5"/>
      <c r="CRB445" s="5"/>
      <c r="CRC445" s="5"/>
      <c r="CRD445" s="5"/>
      <c r="CRE445" s="5"/>
      <c r="CRF445" s="5"/>
      <c r="CRG445" s="5"/>
      <c r="CRH445" s="5"/>
      <c r="CRI445" s="5"/>
      <c r="CRJ445" s="5"/>
      <c r="CRK445" s="5"/>
      <c r="CRL445" s="5"/>
      <c r="CRM445" s="5"/>
      <c r="CRN445" s="5"/>
      <c r="CRO445" s="5"/>
      <c r="CRP445" s="5"/>
      <c r="CRQ445" s="5"/>
      <c r="CRR445" s="5"/>
      <c r="CRS445" s="5"/>
      <c r="CRT445" s="5"/>
      <c r="CRU445" s="5"/>
      <c r="CRV445" s="5"/>
      <c r="CRW445" s="5"/>
      <c r="CRX445" s="5"/>
      <c r="CRY445" s="5"/>
      <c r="CRZ445" s="5"/>
      <c r="CSA445" s="5"/>
      <c r="CSB445" s="5"/>
      <c r="CSC445" s="5"/>
      <c r="CSD445" s="5"/>
      <c r="CSE445" s="5"/>
      <c r="CSF445" s="5"/>
      <c r="CSG445" s="5"/>
      <c r="CSH445" s="5"/>
      <c r="CSI445" s="5"/>
      <c r="CSJ445" s="5"/>
      <c r="CSK445" s="5"/>
      <c r="CSL445" s="5"/>
      <c r="CSM445" s="5"/>
      <c r="CSN445" s="5"/>
      <c r="CSO445" s="5"/>
      <c r="CSP445" s="5"/>
      <c r="CSQ445" s="5"/>
      <c r="CSR445" s="5"/>
      <c r="CSS445" s="5"/>
      <c r="CST445" s="5"/>
      <c r="CSU445" s="5"/>
      <c r="CSV445" s="5"/>
      <c r="CSW445" s="5"/>
      <c r="CSX445" s="5"/>
      <c r="CSY445" s="5"/>
      <c r="CSZ445" s="5"/>
      <c r="CTA445" s="5"/>
      <c r="CTB445" s="5"/>
      <c r="CTC445" s="5"/>
      <c r="CTD445" s="5"/>
      <c r="CTE445" s="5"/>
      <c r="CTF445" s="5"/>
      <c r="CTG445" s="5"/>
      <c r="CTH445" s="5"/>
      <c r="CTI445" s="5"/>
      <c r="CTJ445" s="5"/>
      <c r="CTK445" s="5"/>
      <c r="CTL445" s="5"/>
      <c r="CTM445" s="5"/>
      <c r="CTN445" s="5"/>
      <c r="CTO445" s="5"/>
      <c r="CTP445" s="5"/>
      <c r="CTQ445" s="5"/>
      <c r="CTR445" s="5"/>
      <c r="CTS445" s="5"/>
      <c r="CTT445" s="5"/>
      <c r="CTU445" s="5"/>
      <c r="CTV445" s="5"/>
      <c r="CTW445" s="5"/>
      <c r="CTX445" s="5"/>
      <c r="CTY445" s="5"/>
      <c r="CTZ445" s="5"/>
      <c r="CUA445" s="5"/>
      <c r="CUB445" s="5"/>
      <c r="CUC445" s="5"/>
      <c r="CUD445" s="5"/>
      <c r="CUE445" s="5"/>
      <c r="CUF445" s="5"/>
      <c r="CUG445" s="5"/>
      <c r="CUH445" s="5"/>
      <c r="CUI445" s="5"/>
      <c r="CUJ445" s="5"/>
      <c r="CUK445" s="5"/>
      <c r="CUL445" s="5"/>
      <c r="CUM445" s="5"/>
      <c r="CUN445" s="5"/>
      <c r="CUO445" s="5"/>
      <c r="CUP445" s="5"/>
      <c r="CUQ445" s="5"/>
      <c r="CUR445" s="5"/>
      <c r="CUS445" s="5"/>
      <c r="CUT445" s="5"/>
      <c r="CUU445" s="5"/>
      <c r="CUV445" s="5"/>
      <c r="CUW445" s="5"/>
      <c r="CUX445" s="5"/>
      <c r="CUY445" s="5"/>
      <c r="CUZ445" s="5"/>
      <c r="CVA445" s="5"/>
      <c r="CVB445" s="5"/>
      <c r="CVC445" s="5"/>
      <c r="CVD445" s="5"/>
      <c r="CVE445" s="5"/>
      <c r="CVF445" s="5"/>
      <c r="CVG445" s="5"/>
      <c r="CVH445" s="5"/>
      <c r="CVI445" s="5"/>
      <c r="CVJ445" s="5"/>
      <c r="CVK445" s="5"/>
      <c r="CVL445" s="5"/>
      <c r="CVM445" s="5"/>
      <c r="CVN445" s="5"/>
      <c r="CVO445" s="5"/>
      <c r="CVP445" s="5"/>
      <c r="CVQ445" s="5"/>
      <c r="CVR445" s="5"/>
      <c r="CVS445" s="5"/>
      <c r="CVT445" s="5"/>
      <c r="CVU445" s="5"/>
      <c r="CVV445" s="5"/>
      <c r="CVW445" s="5"/>
      <c r="CVX445" s="5"/>
      <c r="CVY445" s="5"/>
      <c r="CVZ445" s="5"/>
      <c r="CWA445" s="5"/>
      <c r="CWB445" s="5"/>
      <c r="CWC445" s="5"/>
      <c r="CWD445" s="5"/>
      <c r="CWE445" s="5"/>
      <c r="CWF445" s="5"/>
      <c r="CWG445" s="5"/>
      <c r="CWH445" s="5"/>
      <c r="CWI445" s="5"/>
      <c r="CWJ445" s="5"/>
      <c r="CWK445" s="5"/>
      <c r="CWL445" s="5"/>
      <c r="CWM445" s="5"/>
      <c r="CWN445" s="5"/>
      <c r="CWO445" s="5"/>
      <c r="CWP445" s="5"/>
      <c r="CWQ445" s="5"/>
      <c r="CWR445" s="5"/>
      <c r="CWS445" s="5"/>
      <c r="CWT445" s="5"/>
      <c r="CWU445" s="5"/>
      <c r="CWV445" s="5"/>
      <c r="CWW445" s="5"/>
      <c r="CWX445" s="5"/>
      <c r="CWY445" s="5"/>
      <c r="CWZ445" s="5"/>
      <c r="CXA445" s="5"/>
      <c r="CXB445" s="5"/>
      <c r="CXC445" s="5"/>
      <c r="CXD445" s="5"/>
      <c r="CXE445" s="5"/>
      <c r="CXF445" s="5"/>
      <c r="CXG445" s="5"/>
      <c r="CXH445" s="5"/>
      <c r="CXI445" s="5"/>
      <c r="CXJ445" s="5"/>
      <c r="CXK445" s="5"/>
      <c r="CXL445" s="5"/>
      <c r="CXM445" s="5"/>
      <c r="CXN445" s="5"/>
      <c r="CXO445" s="5"/>
      <c r="CXP445" s="5"/>
      <c r="CXQ445" s="5"/>
      <c r="CXR445" s="5"/>
      <c r="CXS445" s="5"/>
      <c r="CXT445" s="5"/>
      <c r="CXU445" s="5"/>
      <c r="CXV445" s="5"/>
      <c r="CXW445" s="5"/>
      <c r="CXX445" s="5"/>
      <c r="CXY445" s="5"/>
      <c r="CXZ445" s="5"/>
      <c r="CYA445" s="5"/>
      <c r="CYB445" s="5"/>
      <c r="CYC445" s="5"/>
      <c r="CYD445" s="5"/>
      <c r="CYE445" s="5"/>
      <c r="CYF445" s="5"/>
      <c r="CYG445" s="5"/>
      <c r="CYH445" s="5"/>
      <c r="CYI445" s="5"/>
      <c r="CYJ445" s="5"/>
      <c r="CYK445" s="5"/>
      <c r="CYL445" s="5"/>
      <c r="CYM445" s="5"/>
      <c r="CYN445" s="5"/>
      <c r="CYO445" s="5"/>
      <c r="CYP445" s="5"/>
      <c r="CYQ445" s="5"/>
      <c r="CYR445" s="5"/>
      <c r="CYS445" s="5"/>
      <c r="CYT445" s="5"/>
      <c r="CYU445" s="5"/>
      <c r="CYV445" s="5"/>
      <c r="CYW445" s="5"/>
      <c r="CYX445" s="5"/>
      <c r="CYY445" s="5"/>
      <c r="CYZ445" s="5"/>
      <c r="CZA445" s="5"/>
      <c r="CZB445" s="5"/>
      <c r="CZC445" s="5"/>
      <c r="CZD445" s="5"/>
      <c r="CZE445" s="5"/>
      <c r="CZF445" s="5"/>
      <c r="CZG445" s="5"/>
      <c r="CZH445" s="5"/>
      <c r="CZI445" s="5"/>
      <c r="CZJ445" s="5"/>
      <c r="CZK445" s="5"/>
      <c r="CZL445" s="5"/>
      <c r="CZM445" s="5"/>
      <c r="CZN445" s="5"/>
      <c r="CZO445" s="5"/>
      <c r="CZP445" s="5"/>
      <c r="CZQ445" s="5"/>
      <c r="CZR445" s="5"/>
      <c r="CZS445" s="5"/>
      <c r="CZT445" s="5"/>
      <c r="CZU445" s="5"/>
      <c r="CZV445" s="5"/>
      <c r="CZW445" s="5"/>
      <c r="CZX445" s="5"/>
      <c r="CZY445" s="5"/>
      <c r="CZZ445" s="5"/>
      <c r="DAA445" s="5"/>
      <c r="DAB445" s="5"/>
      <c r="DAC445" s="5"/>
      <c r="DAD445" s="5"/>
      <c r="DAE445" s="5"/>
      <c r="DAF445" s="5"/>
      <c r="DAG445" s="5"/>
      <c r="DAH445" s="5"/>
      <c r="DAI445" s="5"/>
      <c r="DAJ445" s="5"/>
      <c r="DAK445" s="5"/>
      <c r="DAL445" s="5"/>
      <c r="DAM445" s="5"/>
      <c r="DAN445" s="5"/>
      <c r="DAO445" s="5"/>
      <c r="DAP445" s="5"/>
      <c r="DAQ445" s="5"/>
      <c r="DAR445" s="5"/>
      <c r="DAS445" s="5"/>
      <c r="DAT445" s="5"/>
      <c r="DAU445" s="5"/>
      <c r="DAV445" s="5"/>
      <c r="DAW445" s="5"/>
      <c r="DAX445" s="5"/>
      <c r="DAY445" s="5"/>
      <c r="DAZ445" s="5"/>
      <c r="DBA445" s="5"/>
      <c r="DBB445" s="5"/>
      <c r="DBC445" s="5"/>
      <c r="DBD445" s="5"/>
      <c r="DBE445" s="5"/>
      <c r="DBF445" s="5"/>
      <c r="DBG445" s="5"/>
      <c r="DBH445" s="5"/>
      <c r="DBI445" s="5"/>
      <c r="DBJ445" s="5"/>
      <c r="DBK445" s="5"/>
      <c r="DBL445" s="5"/>
      <c r="DBM445" s="5"/>
      <c r="DBN445" s="5"/>
      <c r="DBO445" s="5"/>
      <c r="DBP445" s="5"/>
      <c r="DBQ445" s="5"/>
      <c r="DBR445" s="5"/>
      <c r="DBS445" s="5"/>
      <c r="DBT445" s="5"/>
      <c r="DBU445" s="5"/>
      <c r="DBV445" s="5"/>
      <c r="DBW445" s="5"/>
      <c r="DBX445" s="5"/>
      <c r="DBY445" s="5"/>
      <c r="DBZ445" s="5"/>
      <c r="DCA445" s="5"/>
      <c r="DCB445" s="5"/>
      <c r="DCC445" s="5"/>
      <c r="DCD445" s="5"/>
      <c r="DCE445" s="5"/>
      <c r="DCF445" s="5"/>
      <c r="DCG445" s="5"/>
      <c r="DCH445" s="5"/>
      <c r="DCI445" s="5"/>
      <c r="DCJ445" s="5"/>
      <c r="DCK445" s="5"/>
      <c r="DCL445" s="5"/>
      <c r="DCM445" s="5"/>
      <c r="DCN445" s="5"/>
      <c r="DCO445" s="5"/>
      <c r="DCP445" s="5"/>
      <c r="DCQ445" s="5"/>
      <c r="DCR445" s="5"/>
      <c r="DCS445" s="5"/>
      <c r="DCT445" s="5"/>
      <c r="DCU445" s="5"/>
      <c r="DCV445" s="5"/>
      <c r="DCW445" s="5"/>
      <c r="DCX445" s="5"/>
      <c r="DCY445" s="5"/>
      <c r="DCZ445" s="5"/>
      <c r="DDA445" s="5"/>
      <c r="DDB445" s="5"/>
      <c r="DDC445" s="5"/>
      <c r="DDD445" s="5"/>
      <c r="DDE445" s="5"/>
      <c r="DDF445" s="5"/>
      <c r="DDG445" s="5"/>
      <c r="DDH445" s="5"/>
      <c r="DDI445" s="5"/>
      <c r="DDJ445" s="5"/>
      <c r="DDK445" s="5"/>
      <c r="DDL445" s="5"/>
      <c r="DDM445" s="5"/>
      <c r="DDN445" s="5"/>
      <c r="DDO445" s="5"/>
      <c r="DDP445" s="5"/>
      <c r="DDQ445" s="5"/>
      <c r="DDR445" s="5"/>
      <c r="DDS445" s="5"/>
      <c r="DDT445" s="5"/>
      <c r="DDU445" s="5"/>
      <c r="DDV445" s="5"/>
      <c r="DDW445" s="5"/>
      <c r="DDX445" s="5"/>
      <c r="DDY445" s="5"/>
      <c r="DDZ445" s="5"/>
      <c r="DEA445" s="5"/>
      <c r="DEB445" s="5"/>
      <c r="DEC445" s="5"/>
      <c r="DED445" s="5"/>
      <c r="DEE445" s="5"/>
      <c r="DEF445" s="5"/>
      <c r="DEG445" s="5"/>
      <c r="DEH445" s="5"/>
      <c r="DEI445" s="5"/>
      <c r="DEJ445" s="5"/>
      <c r="DEK445" s="5"/>
      <c r="DEL445" s="5"/>
      <c r="DEM445" s="5"/>
      <c r="DEN445" s="5"/>
      <c r="DEO445" s="5"/>
      <c r="DEP445" s="5"/>
      <c r="DEQ445" s="5"/>
      <c r="DER445" s="5"/>
      <c r="DES445" s="5"/>
      <c r="DET445" s="5"/>
      <c r="DEU445" s="5"/>
      <c r="DEV445" s="5"/>
      <c r="DEW445" s="5"/>
      <c r="DEX445" s="5"/>
      <c r="DEY445" s="5"/>
      <c r="DEZ445" s="5"/>
      <c r="DFA445" s="5"/>
      <c r="DFB445" s="5"/>
      <c r="DFC445" s="5"/>
      <c r="DFD445" s="5"/>
      <c r="DFE445" s="5"/>
      <c r="DFF445" s="5"/>
      <c r="DFG445" s="5"/>
      <c r="DFH445" s="5"/>
      <c r="DFI445" s="5"/>
      <c r="DFJ445" s="5"/>
      <c r="DFK445" s="5"/>
      <c r="DFL445" s="5"/>
      <c r="DFM445" s="5"/>
      <c r="DFN445" s="5"/>
      <c r="DFO445" s="5"/>
      <c r="DFP445" s="5"/>
      <c r="DFQ445" s="5"/>
      <c r="DFR445" s="5"/>
      <c r="DFS445" s="5"/>
      <c r="DFT445" s="5"/>
      <c r="DFU445" s="5"/>
      <c r="DFV445" s="5"/>
      <c r="DFW445" s="5"/>
      <c r="DFX445" s="5"/>
      <c r="DFY445" s="5"/>
      <c r="DFZ445" s="5"/>
      <c r="DGA445" s="5"/>
      <c r="DGB445" s="5"/>
      <c r="DGC445" s="5"/>
      <c r="DGD445" s="5"/>
      <c r="DGE445" s="5"/>
      <c r="DGF445" s="5"/>
      <c r="DGG445" s="5"/>
      <c r="DGH445" s="5"/>
      <c r="DGI445" s="5"/>
      <c r="DGJ445" s="5"/>
      <c r="DGK445" s="5"/>
      <c r="DGL445" s="5"/>
      <c r="DGM445" s="5"/>
      <c r="DGN445" s="5"/>
      <c r="DGO445" s="5"/>
      <c r="DGP445" s="5"/>
      <c r="DGQ445" s="5"/>
      <c r="DGR445" s="5"/>
      <c r="DGS445" s="5"/>
      <c r="DGT445" s="5"/>
      <c r="DGU445" s="5"/>
      <c r="DGV445" s="5"/>
      <c r="DGW445" s="5"/>
      <c r="DGX445" s="5"/>
      <c r="DGY445" s="5"/>
      <c r="DGZ445" s="5"/>
      <c r="DHA445" s="5"/>
      <c r="DHB445" s="5"/>
      <c r="DHC445" s="5"/>
      <c r="DHD445" s="5"/>
      <c r="DHE445" s="5"/>
      <c r="DHF445" s="5"/>
      <c r="DHG445" s="5"/>
      <c r="DHH445" s="5"/>
      <c r="DHI445" s="5"/>
      <c r="DHJ445" s="5"/>
      <c r="DHK445" s="5"/>
      <c r="DHL445" s="5"/>
      <c r="DHM445" s="5"/>
      <c r="DHN445" s="5"/>
      <c r="DHO445" s="5"/>
      <c r="DHP445" s="5"/>
      <c r="DHQ445" s="5"/>
      <c r="DHR445" s="5"/>
      <c r="DHS445" s="5"/>
      <c r="DHT445" s="5"/>
      <c r="DHU445" s="5"/>
      <c r="DHV445" s="5"/>
      <c r="DHW445" s="5"/>
      <c r="DHX445" s="5"/>
      <c r="DHY445" s="5"/>
      <c r="DHZ445" s="5"/>
      <c r="DIA445" s="5"/>
      <c r="DIB445" s="5"/>
      <c r="DIC445" s="5"/>
      <c r="DID445" s="5"/>
      <c r="DIE445" s="5"/>
      <c r="DIF445" s="5"/>
      <c r="DIG445" s="5"/>
      <c r="DIH445" s="5"/>
      <c r="DII445" s="5"/>
      <c r="DIJ445" s="5"/>
      <c r="DIK445" s="5"/>
      <c r="DIL445" s="5"/>
      <c r="DIM445" s="5"/>
      <c r="DIN445" s="5"/>
      <c r="DIO445" s="5"/>
      <c r="DIP445" s="5"/>
      <c r="DIQ445" s="5"/>
      <c r="DIR445" s="5"/>
      <c r="DIS445" s="5"/>
      <c r="DIT445" s="5"/>
      <c r="DIU445" s="5"/>
      <c r="DIV445" s="5"/>
      <c r="DIW445" s="5"/>
      <c r="DIX445" s="5"/>
      <c r="DIY445" s="5"/>
      <c r="DIZ445" s="5"/>
      <c r="DJA445" s="5"/>
      <c r="DJB445" s="5"/>
      <c r="DJC445" s="5"/>
      <c r="DJD445" s="5"/>
      <c r="DJE445" s="5"/>
      <c r="DJF445" s="5"/>
      <c r="DJG445" s="5"/>
      <c r="DJH445" s="5"/>
      <c r="DJI445" s="5"/>
      <c r="DJJ445" s="5"/>
      <c r="DJK445" s="5"/>
      <c r="DJL445" s="5"/>
      <c r="DJM445" s="5"/>
      <c r="DJN445" s="5"/>
      <c r="DJO445" s="5"/>
      <c r="DJP445" s="5"/>
      <c r="DJQ445" s="5"/>
      <c r="DJR445" s="5"/>
      <c r="DJS445" s="5"/>
      <c r="DJT445" s="5"/>
      <c r="DJU445" s="5"/>
      <c r="DJV445" s="5"/>
      <c r="DJW445" s="5"/>
      <c r="DJX445" s="5"/>
      <c r="DJY445" s="5"/>
      <c r="DJZ445" s="5"/>
      <c r="DKA445" s="5"/>
      <c r="DKB445" s="5"/>
      <c r="DKC445" s="5"/>
      <c r="DKD445" s="5"/>
      <c r="DKE445" s="5"/>
      <c r="DKF445" s="5"/>
      <c r="DKG445" s="5"/>
      <c r="DKH445" s="5"/>
      <c r="DKI445" s="5"/>
      <c r="DKJ445" s="5"/>
      <c r="DKK445" s="5"/>
      <c r="DKL445" s="5"/>
      <c r="DKM445" s="5"/>
      <c r="DKN445" s="5"/>
      <c r="DKO445" s="5"/>
      <c r="DKP445" s="5"/>
      <c r="DKQ445" s="5"/>
      <c r="DKR445" s="5"/>
      <c r="DKS445" s="5"/>
      <c r="DKT445" s="5"/>
      <c r="DKU445" s="5"/>
      <c r="DKV445" s="5"/>
      <c r="DKW445" s="5"/>
      <c r="DKX445" s="5"/>
      <c r="DKY445" s="5"/>
      <c r="DKZ445" s="5"/>
      <c r="DLA445" s="5"/>
      <c r="DLB445" s="5"/>
      <c r="DLC445" s="5"/>
      <c r="DLD445" s="5"/>
      <c r="DLE445" s="5"/>
      <c r="DLF445" s="5"/>
      <c r="DLG445" s="5"/>
      <c r="DLH445" s="5"/>
      <c r="DLI445" s="5"/>
      <c r="DLJ445" s="5"/>
      <c r="DLK445" s="5"/>
      <c r="DLL445" s="5"/>
      <c r="DLM445" s="5"/>
      <c r="DLN445" s="5"/>
      <c r="DLO445" s="5"/>
      <c r="DLP445" s="5"/>
      <c r="DLQ445" s="5"/>
      <c r="DLR445" s="5"/>
      <c r="DLS445" s="5"/>
      <c r="DLT445" s="5"/>
      <c r="DLU445" s="5"/>
      <c r="DLV445" s="5"/>
      <c r="DLW445" s="5"/>
      <c r="DLX445" s="5"/>
      <c r="DLY445" s="5"/>
      <c r="DLZ445" s="5"/>
      <c r="DMA445" s="5"/>
      <c r="DMB445" s="5"/>
      <c r="DMC445" s="5"/>
      <c r="DMD445" s="5"/>
      <c r="DME445" s="5"/>
      <c r="DMF445" s="5"/>
      <c r="DMG445" s="5"/>
      <c r="DMH445" s="5"/>
      <c r="DMI445" s="5"/>
      <c r="DMJ445" s="5"/>
      <c r="DMK445" s="5"/>
      <c r="DML445" s="5"/>
      <c r="DMM445" s="5"/>
      <c r="DMN445" s="5"/>
      <c r="DMO445" s="5"/>
      <c r="DMP445" s="5"/>
      <c r="DMQ445" s="5"/>
      <c r="DMR445" s="5"/>
      <c r="DMS445" s="5"/>
      <c r="DMT445" s="5"/>
      <c r="DMU445" s="5"/>
      <c r="DMV445" s="5"/>
      <c r="DMW445" s="5"/>
      <c r="DMX445" s="5"/>
      <c r="DMY445" s="5"/>
      <c r="DMZ445" s="5"/>
      <c r="DNA445" s="5"/>
      <c r="DNB445" s="5"/>
      <c r="DNC445" s="5"/>
      <c r="DND445" s="5"/>
      <c r="DNE445" s="5"/>
      <c r="DNF445" s="5"/>
      <c r="DNG445" s="5"/>
      <c r="DNH445" s="5"/>
      <c r="DNI445" s="5"/>
      <c r="DNJ445" s="5"/>
      <c r="DNK445" s="5"/>
      <c r="DNL445" s="5"/>
      <c r="DNM445" s="5"/>
      <c r="DNN445" s="5"/>
      <c r="DNO445" s="5"/>
      <c r="DNP445" s="5"/>
      <c r="DNQ445" s="5"/>
      <c r="DNR445" s="5"/>
      <c r="DNS445" s="5"/>
      <c r="DNT445" s="5"/>
      <c r="DNU445" s="5"/>
      <c r="DNV445" s="5"/>
      <c r="DNW445" s="5"/>
      <c r="DNX445" s="5"/>
      <c r="DNY445" s="5"/>
      <c r="DNZ445" s="5"/>
      <c r="DOA445" s="5"/>
      <c r="DOB445" s="5"/>
      <c r="DOC445" s="5"/>
      <c r="DOD445" s="5"/>
      <c r="DOE445" s="5"/>
      <c r="DOF445" s="5"/>
      <c r="DOG445" s="5"/>
      <c r="DOH445" s="5"/>
      <c r="DOI445" s="5"/>
      <c r="DOJ445" s="5"/>
      <c r="DOK445" s="5"/>
      <c r="DOL445" s="5"/>
      <c r="DOM445" s="5"/>
      <c r="DON445" s="5"/>
      <c r="DOO445" s="5"/>
      <c r="DOP445" s="5"/>
      <c r="DOQ445" s="5"/>
      <c r="DOR445" s="5"/>
      <c r="DOS445" s="5"/>
      <c r="DOT445" s="5"/>
      <c r="DOU445" s="5"/>
      <c r="DOV445" s="5"/>
      <c r="DOW445" s="5"/>
      <c r="DOX445" s="5"/>
      <c r="DOY445" s="5"/>
      <c r="DOZ445" s="5"/>
      <c r="DPA445" s="5"/>
      <c r="DPB445" s="5"/>
      <c r="DPC445" s="5"/>
      <c r="DPD445" s="5"/>
      <c r="DPE445" s="5"/>
      <c r="DPF445" s="5"/>
      <c r="DPG445" s="5"/>
      <c r="DPH445" s="5"/>
      <c r="DPI445" s="5"/>
      <c r="DPJ445" s="5"/>
      <c r="DPK445" s="5"/>
      <c r="DPL445" s="5"/>
      <c r="DPM445" s="5"/>
      <c r="DPN445" s="5"/>
      <c r="DPO445" s="5"/>
      <c r="DPP445" s="5"/>
      <c r="DPQ445" s="5"/>
      <c r="DPR445" s="5"/>
      <c r="DPS445" s="5"/>
      <c r="DPT445" s="5"/>
      <c r="DPU445" s="5"/>
      <c r="DPV445" s="5"/>
      <c r="DPW445" s="5"/>
      <c r="DPX445" s="5"/>
      <c r="DPY445" s="5"/>
      <c r="DPZ445" s="5"/>
      <c r="DQA445" s="5"/>
      <c r="DQB445" s="5"/>
      <c r="DQC445" s="5"/>
      <c r="DQD445" s="5"/>
      <c r="DQE445" s="5"/>
      <c r="DQF445" s="5"/>
      <c r="DQG445" s="5"/>
      <c r="DQH445" s="5"/>
      <c r="DQI445" s="5"/>
      <c r="DQJ445" s="5"/>
      <c r="DQK445" s="5"/>
      <c r="DQL445" s="5"/>
      <c r="DQM445" s="5"/>
      <c r="DQN445" s="5"/>
      <c r="DQO445" s="5"/>
      <c r="DQP445" s="5"/>
      <c r="DQQ445" s="5"/>
      <c r="DQR445" s="5"/>
      <c r="DQS445" s="5"/>
      <c r="DQT445" s="5"/>
      <c r="DQU445" s="5"/>
      <c r="DQV445" s="5"/>
      <c r="DQW445" s="5"/>
      <c r="DQX445" s="5"/>
      <c r="DQY445" s="5"/>
      <c r="DQZ445" s="5"/>
      <c r="DRA445" s="5"/>
      <c r="DRB445" s="5"/>
      <c r="DRC445" s="5"/>
      <c r="DRD445" s="5"/>
      <c r="DRE445" s="5"/>
      <c r="DRF445" s="5"/>
      <c r="DRG445" s="5"/>
      <c r="DRH445" s="5"/>
      <c r="DRI445" s="5"/>
      <c r="DRJ445" s="5"/>
      <c r="DRK445" s="5"/>
      <c r="DRL445" s="5"/>
      <c r="DRM445" s="5"/>
      <c r="DRN445" s="5"/>
      <c r="DRO445" s="5"/>
      <c r="DRP445" s="5"/>
      <c r="DRQ445" s="5"/>
      <c r="DRR445" s="5"/>
      <c r="DRS445" s="5"/>
      <c r="DRT445" s="5"/>
      <c r="DRU445" s="5"/>
      <c r="DRV445" s="5"/>
      <c r="DRW445" s="5"/>
      <c r="DRX445" s="5"/>
      <c r="DRY445" s="5"/>
      <c r="DRZ445" s="5"/>
      <c r="DSA445" s="5"/>
      <c r="DSB445" s="5"/>
      <c r="DSC445" s="5"/>
      <c r="DSD445" s="5"/>
      <c r="DSE445" s="5"/>
      <c r="DSF445" s="5"/>
      <c r="DSG445" s="5"/>
      <c r="DSH445" s="5"/>
      <c r="DSI445" s="5"/>
      <c r="DSJ445" s="5"/>
      <c r="DSK445" s="5"/>
      <c r="DSL445" s="5"/>
      <c r="DSM445" s="5"/>
      <c r="DSN445" s="5"/>
      <c r="DSO445" s="5"/>
      <c r="DSP445" s="5"/>
      <c r="DSQ445" s="5"/>
      <c r="DSR445" s="5"/>
      <c r="DSS445" s="5"/>
      <c r="DST445" s="5"/>
      <c r="DSU445" s="5"/>
      <c r="DSV445" s="5"/>
      <c r="DSW445" s="5"/>
      <c r="DSX445" s="5"/>
      <c r="DSY445" s="5"/>
      <c r="DSZ445" s="5"/>
      <c r="DTA445" s="5"/>
      <c r="DTB445" s="5"/>
      <c r="DTC445" s="5"/>
      <c r="DTD445" s="5"/>
      <c r="DTE445" s="5"/>
      <c r="DTF445" s="5"/>
      <c r="DTG445" s="5"/>
      <c r="DTH445" s="5"/>
      <c r="DTI445" s="5"/>
      <c r="DTJ445" s="5"/>
      <c r="DTK445" s="5"/>
      <c r="DTL445" s="5"/>
      <c r="DTM445" s="5"/>
      <c r="DTN445" s="5"/>
      <c r="DTO445" s="5"/>
      <c r="DTP445" s="5"/>
      <c r="DTQ445" s="5"/>
      <c r="DTR445" s="5"/>
      <c r="DTS445" s="5"/>
      <c r="DTT445" s="5"/>
      <c r="DTU445" s="5"/>
      <c r="DTV445" s="5"/>
      <c r="DTW445" s="5"/>
      <c r="DTX445" s="5"/>
      <c r="DTY445" s="5"/>
      <c r="DTZ445" s="5"/>
      <c r="DUA445" s="5"/>
      <c r="DUB445" s="5"/>
      <c r="DUC445" s="5"/>
      <c r="DUD445" s="5"/>
      <c r="DUE445" s="5"/>
      <c r="DUF445" s="5"/>
      <c r="DUG445" s="5"/>
      <c r="DUH445" s="5"/>
      <c r="DUI445" s="5"/>
      <c r="DUJ445" s="5"/>
      <c r="DUK445" s="5"/>
      <c r="DUL445" s="5"/>
      <c r="DUM445" s="5"/>
      <c r="DUN445" s="5"/>
      <c r="DUO445" s="5"/>
      <c r="DUP445" s="5"/>
      <c r="DUQ445" s="5"/>
      <c r="DUR445" s="5"/>
      <c r="DUS445" s="5"/>
      <c r="DUT445" s="5"/>
      <c r="DUU445" s="5"/>
      <c r="DUV445" s="5"/>
      <c r="DUW445" s="5"/>
      <c r="DUX445" s="5"/>
      <c r="DUY445" s="5"/>
      <c r="DUZ445" s="5"/>
      <c r="DVA445" s="5"/>
      <c r="DVB445" s="5"/>
      <c r="DVC445" s="5"/>
      <c r="DVD445" s="5"/>
      <c r="DVE445" s="5"/>
      <c r="DVF445" s="5"/>
      <c r="DVG445" s="5"/>
      <c r="DVH445" s="5"/>
      <c r="DVI445" s="5"/>
      <c r="DVJ445" s="5"/>
      <c r="DVK445" s="5"/>
      <c r="DVL445" s="5"/>
      <c r="DVM445" s="5"/>
      <c r="DVN445" s="5"/>
      <c r="DVO445" s="5"/>
      <c r="DVP445" s="5"/>
      <c r="DVQ445" s="5"/>
      <c r="DVR445" s="5"/>
      <c r="DVS445" s="5"/>
      <c r="DVT445" s="5"/>
      <c r="DVU445" s="5"/>
      <c r="DVV445" s="5"/>
      <c r="DVW445" s="5"/>
      <c r="DVX445" s="5"/>
      <c r="DVY445" s="5"/>
      <c r="DVZ445" s="5"/>
      <c r="DWA445" s="5"/>
      <c r="DWB445" s="5"/>
      <c r="DWC445" s="5"/>
      <c r="DWD445" s="5"/>
      <c r="DWE445" s="5"/>
      <c r="DWF445" s="5"/>
      <c r="DWG445" s="5"/>
      <c r="DWH445" s="5"/>
      <c r="DWI445" s="5"/>
      <c r="DWJ445" s="5"/>
      <c r="DWK445" s="5"/>
      <c r="DWL445" s="5"/>
      <c r="DWM445" s="5"/>
      <c r="DWN445" s="5"/>
      <c r="DWO445" s="5"/>
      <c r="DWP445" s="5"/>
      <c r="DWQ445" s="5"/>
      <c r="DWR445" s="5"/>
      <c r="DWS445" s="5"/>
      <c r="DWT445" s="5"/>
      <c r="DWU445" s="5"/>
      <c r="DWV445" s="5"/>
      <c r="DWW445" s="5"/>
      <c r="DWX445" s="5"/>
      <c r="DWY445" s="5"/>
      <c r="DWZ445" s="5"/>
      <c r="DXA445" s="5"/>
      <c r="DXB445" s="5"/>
      <c r="DXC445" s="5"/>
      <c r="DXD445" s="5"/>
      <c r="DXE445" s="5"/>
      <c r="DXF445" s="5"/>
      <c r="DXG445" s="5"/>
      <c r="DXH445" s="5"/>
      <c r="DXI445" s="5"/>
      <c r="DXJ445" s="5"/>
      <c r="DXK445" s="5"/>
      <c r="DXL445" s="5"/>
      <c r="DXM445" s="5"/>
      <c r="DXN445" s="5"/>
      <c r="DXO445" s="5"/>
      <c r="DXP445" s="5"/>
      <c r="DXQ445" s="5"/>
      <c r="DXR445" s="5"/>
      <c r="DXS445" s="5"/>
      <c r="DXT445" s="5"/>
      <c r="DXU445" s="5"/>
      <c r="DXV445" s="5"/>
      <c r="DXW445" s="5"/>
      <c r="DXX445" s="5"/>
      <c r="DXY445" s="5"/>
      <c r="DXZ445" s="5"/>
      <c r="DYA445" s="5"/>
      <c r="DYB445" s="5"/>
      <c r="DYC445" s="5"/>
      <c r="DYD445" s="5"/>
      <c r="DYE445" s="5"/>
      <c r="DYF445" s="5"/>
      <c r="DYG445" s="5"/>
      <c r="DYH445" s="5"/>
      <c r="DYI445" s="5"/>
      <c r="DYJ445" s="5"/>
      <c r="DYK445" s="5"/>
      <c r="DYL445" s="5"/>
      <c r="DYM445" s="5"/>
      <c r="DYN445" s="5"/>
      <c r="DYO445" s="5"/>
      <c r="DYP445" s="5"/>
      <c r="DYQ445" s="5"/>
      <c r="DYR445" s="5"/>
      <c r="DYS445" s="5"/>
      <c r="DYT445" s="5"/>
      <c r="DYU445" s="5"/>
      <c r="DYV445" s="5"/>
      <c r="DYW445" s="5"/>
      <c r="DYX445" s="5"/>
      <c r="DYY445" s="5"/>
      <c r="DYZ445" s="5"/>
      <c r="DZA445" s="5"/>
      <c r="DZB445" s="5"/>
      <c r="DZC445" s="5"/>
      <c r="DZD445" s="5"/>
      <c r="DZE445" s="5"/>
      <c r="DZF445" s="5"/>
      <c r="DZG445" s="5"/>
      <c r="DZH445" s="5"/>
      <c r="DZI445" s="5"/>
      <c r="DZJ445" s="5"/>
      <c r="DZK445" s="5"/>
      <c r="DZL445" s="5"/>
      <c r="DZM445" s="5"/>
      <c r="DZN445" s="5"/>
      <c r="DZO445" s="5"/>
      <c r="DZP445" s="5"/>
      <c r="DZQ445" s="5"/>
      <c r="DZR445" s="5"/>
      <c r="DZS445" s="5"/>
      <c r="DZT445" s="5"/>
      <c r="DZU445" s="5"/>
      <c r="DZV445" s="5"/>
      <c r="DZW445" s="5"/>
      <c r="DZX445" s="5"/>
      <c r="DZY445" s="5"/>
      <c r="DZZ445" s="5"/>
      <c r="EAA445" s="5"/>
      <c r="EAB445" s="5"/>
      <c r="EAC445" s="5"/>
      <c r="EAD445" s="5"/>
      <c r="EAE445" s="5"/>
      <c r="EAF445" s="5"/>
      <c r="EAG445" s="5"/>
      <c r="EAH445" s="5"/>
      <c r="EAI445" s="5"/>
      <c r="EAJ445" s="5"/>
      <c r="EAK445" s="5"/>
      <c r="EAL445" s="5"/>
      <c r="EAM445" s="5"/>
      <c r="EAN445" s="5"/>
      <c r="EAO445" s="5"/>
      <c r="EAP445" s="5"/>
      <c r="EAQ445" s="5"/>
      <c r="EAR445" s="5"/>
      <c r="EAS445" s="5"/>
      <c r="EAT445" s="5"/>
      <c r="EAU445" s="5"/>
      <c r="EAV445" s="5"/>
      <c r="EAW445" s="5"/>
      <c r="EAX445" s="5"/>
      <c r="EAY445" s="5"/>
      <c r="EAZ445" s="5"/>
      <c r="EBA445" s="5"/>
      <c r="EBB445" s="5"/>
      <c r="EBC445" s="5"/>
      <c r="EBD445" s="5"/>
      <c r="EBE445" s="5"/>
      <c r="EBF445" s="5"/>
      <c r="EBG445" s="5"/>
      <c r="EBH445" s="5"/>
      <c r="EBI445" s="5"/>
      <c r="EBJ445" s="5"/>
      <c r="EBK445" s="5"/>
      <c r="EBL445" s="5"/>
      <c r="EBM445" s="5"/>
      <c r="EBN445" s="5"/>
      <c r="EBO445" s="5"/>
      <c r="EBP445" s="5"/>
      <c r="EBQ445" s="5"/>
      <c r="EBR445" s="5"/>
      <c r="EBS445" s="5"/>
      <c r="EBT445" s="5"/>
      <c r="EBU445" s="5"/>
      <c r="EBV445" s="5"/>
      <c r="EBW445" s="5"/>
      <c r="EBX445" s="5"/>
      <c r="EBY445" s="5"/>
      <c r="EBZ445" s="5"/>
      <c r="ECA445" s="5"/>
      <c r="ECB445" s="5"/>
      <c r="ECC445" s="5"/>
      <c r="ECD445" s="5"/>
      <c r="ECE445" s="5"/>
      <c r="ECF445" s="5"/>
      <c r="ECG445" s="5"/>
      <c r="ECH445" s="5"/>
      <c r="ECI445" s="5"/>
      <c r="ECJ445" s="5"/>
      <c r="ECK445" s="5"/>
      <c r="ECL445" s="5"/>
      <c r="ECM445" s="5"/>
      <c r="ECN445" s="5"/>
      <c r="ECO445" s="5"/>
      <c r="ECP445" s="5"/>
      <c r="ECQ445" s="5"/>
      <c r="ECR445" s="5"/>
      <c r="ECS445" s="5"/>
      <c r="ECT445" s="5"/>
      <c r="ECU445" s="5"/>
      <c r="ECV445" s="5"/>
      <c r="ECW445" s="5"/>
      <c r="ECX445" s="5"/>
      <c r="ECY445" s="5"/>
      <c r="ECZ445" s="5"/>
      <c r="EDA445" s="5"/>
      <c r="EDB445" s="5"/>
      <c r="EDC445" s="5"/>
      <c r="EDD445" s="5"/>
      <c r="EDE445" s="5"/>
      <c r="EDF445" s="5"/>
      <c r="EDG445" s="5"/>
      <c r="EDH445" s="5"/>
      <c r="EDI445" s="5"/>
      <c r="EDJ445" s="5"/>
      <c r="EDK445" s="5"/>
      <c r="EDL445" s="5"/>
      <c r="EDM445" s="5"/>
      <c r="EDN445" s="5"/>
      <c r="EDO445" s="5"/>
      <c r="EDP445" s="5"/>
      <c r="EDQ445" s="5"/>
      <c r="EDR445" s="5"/>
      <c r="EDS445" s="5"/>
      <c r="EDT445" s="5"/>
      <c r="EDU445" s="5"/>
      <c r="EDV445" s="5"/>
      <c r="EDW445" s="5"/>
      <c r="EDX445" s="5"/>
      <c r="EDY445" s="5"/>
      <c r="EDZ445" s="5"/>
      <c r="EEA445" s="5"/>
      <c r="EEB445" s="5"/>
      <c r="EEC445" s="5"/>
      <c r="EED445" s="5"/>
      <c r="EEE445" s="5"/>
      <c r="EEF445" s="5"/>
      <c r="EEG445" s="5"/>
      <c r="EEH445" s="5"/>
      <c r="EEI445" s="5"/>
      <c r="EEJ445" s="5"/>
      <c r="EEK445" s="5"/>
      <c r="EEL445" s="5"/>
      <c r="EEM445" s="5"/>
      <c r="EEN445" s="5"/>
      <c r="EEO445" s="5"/>
      <c r="EEP445" s="5"/>
      <c r="EEQ445" s="5"/>
      <c r="EER445" s="5"/>
      <c r="EES445" s="5"/>
      <c r="EET445" s="5"/>
      <c r="EEU445" s="5"/>
      <c r="EEV445" s="5"/>
      <c r="EEW445" s="5"/>
      <c r="EEX445" s="5"/>
      <c r="EEY445" s="5"/>
      <c r="EEZ445" s="5"/>
      <c r="EFA445" s="5"/>
      <c r="EFB445" s="5"/>
      <c r="EFC445" s="5"/>
      <c r="EFD445" s="5"/>
      <c r="EFE445" s="5"/>
      <c r="EFF445" s="5"/>
      <c r="EFG445" s="5"/>
      <c r="EFH445" s="5"/>
      <c r="EFI445" s="5"/>
      <c r="EFJ445" s="5"/>
      <c r="EFK445" s="5"/>
      <c r="EFL445" s="5"/>
      <c r="EFM445" s="5"/>
      <c r="EFN445" s="5"/>
      <c r="EFO445" s="5"/>
      <c r="EFP445" s="5"/>
      <c r="EFQ445" s="5"/>
      <c r="EFR445" s="5"/>
      <c r="EFS445" s="5"/>
      <c r="EFT445" s="5"/>
      <c r="EFU445" s="5"/>
      <c r="EFV445" s="5"/>
      <c r="EFW445" s="5"/>
      <c r="EFX445" s="5"/>
      <c r="EFY445" s="5"/>
      <c r="EFZ445" s="5"/>
      <c r="EGA445" s="5"/>
      <c r="EGB445" s="5"/>
      <c r="EGC445" s="5"/>
      <c r="EGD445" s="5"/>
      <c r="EGE445" s="5"/>
      <c r="EGF445" s="5"/>
      <c r="EGG445" s="5"/>
      <c r="EGH445" s="5"/>
      <c r="EGI445" s="5"/>
      <c r="EGJ445" s="5"/>
      <c r="EGK445" s="5"/>
      <c r="EGL445" s="5"/>
      <c r="EGM445" s="5"/>
      <c r="EGN445" s="5"/>
      <c r="EGO445" s="5"/>
      <c r="EGP445" s="5"/>
      <c r="EGQ445" s="5"/>
      <c r="EGR445" s="5"/>
      <c r="EGS445" s="5"/>
      <c r="EGT445" s="5"/>
      <c r="EGU445" s="5"/>
      <c r="EGV445" s="5"/>
      <c r="EGW445" s="5"/>
      <c r="EGX445" s="5"/>
      <c r="EGY445" s="5"/>
      <c r="EGZ445" s="5"/>
      <c r="EHA445" s="5"/>
      <c r="EHB445" s="5"/>
      <c r="EHC445" s="5"/>
      <c r="EHD445" s="5"/>
      <c r="EHE445" s="5"/>
      <c r="EHF445" s="5"/>
      <c r="EHG445" s="5"/>
      <c r="EHH445" s="5"/>
      <c r="EHI445" s="5"/>
      <c r="EHJ445" s="5"/>
      <c r="EHK445" s="5"/>
      <c r="EHL445" s="5"/>
      <c r="EHM445" s="5"/>
      <c r="EHN445" s="5"/>
      <c r="EHO445" s="5"/>
      <c r="EHP445" s="5"/>
      <c r="EHQ445" s="5"/>
      <c r="EHR445" s="5"/>
      <c r="EHS445" s="5"/>
      <c r="EHT445" s="5"/>
      <c r="EHU445" s="5"/>
      <c r="EHV445" s="5"/>
      <c r="EHW445" s="5"/>
      <c r="EHX445" s="5"/>
      <c r="EHY445" s="5"/>
      <c r="EHZ445" s="5"/>
      <c r="EIA445" s="5"/>
      <c r="EIB445" s="5"/>
      <c r="EIC445" s="5"/>
      <c r="EID445" s="5"/>
      <c r="EIE445" s="5"/>
      <c r="EIF445" s="5"/>
      <c r="EIG445" s="5"/>
      <c r="EIH445" s="5"/>
      <c r="EII445" s="5"/>
      <c r="EIJ445" s="5"/>
      <c r="EIK445" s="5"/>
      <c r="EIL445" s="5"/>
      <c r="EIM445" s="5"/>
      <c r="EIN445" s="5"/>
      <c r="EIO445" s="5"/>
      <c r="EIP445" s="5"/>
      <c r="EIQ445" s="5"/>
      <c r="EIR445" s="5"/>
      <c r="EIS445" s="5"/>
      <c r="EIT445" s="5"/>
      <c r="EIU445" s="5"/>
      <c r="EIV445" s="5"/>
      <c r="EIW445" s="5"/>
      <c r="EIX445" s="5"/>
      <c r="EIY445" s="5"/>
      <c r="EIZ445" s="5"/>
      <c r="EJA445" s="5"/>
      <c r="EJB445" s="5"/>
      <c r="EJC445" s="5"/>
      <c r="EJD445" s="5"/>
      <c r="EJE445" s="5"/>
      <c r="EJF445" s="5"/>
      <c r="EJG445" s="5"/>
      <c r="EJH445" s="5"/>
      <c r="EJI445" s="5"/>
      <c r="EJJ445" s="5"/>
      <c r="EJK445" s="5"/>
      <c r="EJL445" s="5"/>
      <c r="EJM445" s="5"/>
      <c r="EJN445" s="5"/>
      <c r="EJO445" s="5"/>
      <c r="EJP445" s="5"/>
      <c r="EJQ445" s="5"/>
      <c r="EJR445" s="5"/>
      <c r="EJS445" s="5"/>
      <c r="EJT445" s="5"/>
      <c r="EJU445" s="5"/>
      <c r="EJV445" s="5"/>
      <c r="EJW445" s="5"/>
      <c r="EJX445" s="5"/>
      <c r="EJY445" s="5"/>
      <c r="EJZ445" s="5"/>
      <c r="EKA445" s="5"/>
      <c r="EKB445" s="5"/>
      <c r="EKC445" s="5"/>
      <c r="EKD445" s="5"/>
      <c r="EKE445" s="5"/>
      <c r="EKF445" s="5"/>
      <c r="EKG445" s="5"/>
      <c r="EKH445" s="5"/>
      <c r="EKI445" s="5"/>
      <c r="EKJ445" s="5"/>
      <c r="EKK445" s="5"/>
      <c r="EKL445" s="5"/>
      <c r="EKM445" s="5"/>
      <c r="EKN445" s="5"/>
      <c r="EKO445" s="5"/>
      <c r="EKP445" s="5"/>
      <c r="EKQ445" s="5"/>
      <c r="EKR445" s="5"/>
      <c r="EKS445" s="5"/>
      <c r="EKT445" s="5"/>
      <c r="EKU445" s="5"/>
      <c r="EKV445" s="5"/>
      <c r="EKW445" s="5"/>
      <c r="EKX445" s="5"/>
      <c r="EKY445" s="5"/>
      <c r="EKZ445" s="5"/>
      <c r="ELA445" s="5"/>
      <c r="ELB445" s="5"/>
      <c r="ELC445" s="5"/>
      <c r="ELD445" s="5"/>
      <c r="ELE445" s="5"/>
      <c r="ELF445" s="5"/>
      <c r="ELG445" s="5"/>
      <c r="ELH445" s="5"/>
      <c r="ELI445" s="5"/>
      <c r="ELJ445" s="5"/>
      <c r="ELK445" s="5"/>
      <c r="ELL445" s="5"/>
      <c r="ELM445" s="5"/>
      <c r="ELN445" s="5"/>
      <c r="ELO445" s="5"/>
      <c r="ELP445" s="5"/>
      <c r="ELQ445" s="5"/>
      <c r="ELR445" s="5"/>
      <c r="ELS445" s="5"/>
      <c r="ELT445" s="5"/>
      <c r="ELU445" s="5"/>
      <c r="ELV445" s="5"/>
      <c r="ELW445" s="5"/>
      <c r="ELX445" s="5"/>
      <c r="ELY445" s="5"/>
      <c r="ELZ445" s="5"/>
      <c r="EMA445" s="5"/>
      <c r="EMB445" s="5"/>
      <c r="EMC445" s="5"/>
      <c r="EMD445" s="5"/>
      <c r="EME445" s="5"/>
      <c r="EMF445" s="5"/>
      <c r="EMG445" s="5"/>
      <c r="EMH445" s="5"/>
      <c r="EMI445" s="5"/>
      <c r="EMJ445" s="5"/>
      <c r="EMK445" s="5"/>
      <c r="EML445" s="5"/>
      <c r="EMM445" s="5"/>
      <c r="EMN445" s="5"/>
      <c r="EMO445" s="5"/>
      <c r="EMP445" s="5"/>
      <c r="EMQ445" s="5"/>
      <c r="EMR445" s="5"/>
      <c r="EMS445" s="5"/>
      <c r="EMT445" s="5"/>
      <c r="EMU445" s="5"/>
      <c r="EMV445" s="5"/>
      <c r="EMW445" s="5"/>
      <c r="EMX445" s="5"/>
      <c r="EMY445" s="5"/>
      <c r="EMZ445" s="5"/>
      <c r="ENA445" s="5"/>
      <c r="ENB445" s="5"/>
      <c r="ENC445" s="5"/>
      <c r="END445" s="5"/>
      <c r="ENE445" s="5"/>
      <c r="ENF445" s="5"/>
      <c r="ENG445" s="5"/>
      <c r="ENH445" s="5"/>
      <c r="ENI445" s="5"/>
      <c r="ENJ445" s="5"/>
      <c r="ENK445" s="5"/>
      <c r="ENL445" s="5"/>
      <c r="ENM445" s="5"/>
      <c r="ENN445" s="5"/>
      <c r="ENO445" s="5"/>
      <c r="ENP445" s="5"/>
      <c r="ENQ445" s="5"/>
      <c r="ENR445" s="5"/>
      <c r="ENS445" s="5"/>
      <c r="ENT445" s="5"/>
      <c r="ENU445" s="5"/>
      <c r="ENV445" s="5"/>
      <c r="ENW445" s="5"/>
      <c r="ENX445" s="5"/>
      <c r="ENY445" s="5"/>
      <c r="ENZ445" s="5"/>
      <c r="EOA445" s="5"/>
      <c r="EOB445" s="5"/>
      <c r="EOC445" s="5"/>
      <c r="EOD445" s="5"/>
      <c r="EOE445" s="5"/>
      <c r="EOF445" s="5"/>
      <c r="EOG445" s="5"/>
      <c r="EOH445" s="5"/>
      <c r="EOI445" s="5"/>
      <c r="EOJ445" s="5"/>
      <c r="EOK445" s="5"/>
      <c r="EOL445" s="5"/>
      <c r="EOM445" s="5"/>
      <c r="EON445" s="5"/>
      <c r="EOO445" s="5"/>
      <c r="EOP445" s="5"/>
      <c r="EOQ445" s="5"/>
      <c r="EOR445" s="5"/>
      <c r="EOS445" s="5"/>
      <c r="EOT445" s="5"/>
      <c r="EOU445" s="5"/>
      <c r="EOV445" s="5"/>
      <c r="EOW445" s="5"/>
      <c r="EOX445" s="5"/>
      <c r="EOY445" s="5"/>
      <c r="EOZ445" s="5"/>
      <c r="EPA445" s="5"/>
      <c r="EPB445" s="5"/>
      <c r="EPC445" s="5"/>
      <c r="EPD445" s="5"/>
      <c r="EPE445" s="5"/>
      <c r="EPF445" s="5"/>
      <c r="EPG445" s="5"/>
      <c r="EPH445" s="5"/>
      <c r="EPI445" s="5"/>
      <c r="EPJ445" s="5"/>
      <c r="EPK445" s="5"/>
      <c r="EPL445" s="5"/>
      <c r="EPM445" s="5"/>
      <c r="EPN445" s="5"/>
      <c r="EPO445" s="5"/>
      <c r="EPP445" s="5"/>
      <c r="EPQ445" s="5"/>
      <c r="EPR445" s="5"/>
      <c r="EPS445" s="5"/>
      <c r="EPT445" s="5"/>
      <c r="EPU445" s="5"/>
      <c r="EPV445" s="5"/>
      <c r="EPW445" s="5"/>
      <c r="EPX445" s="5"/>
      <c r="EPY445" s="5"/>
      <c r="EPZ445" s="5"/>
      <c r="EQA445" s="5"/>
      <c r="EQB445" s="5"/>
      <c r="EQC445" s="5"/>
      <c r="EQD445" s="5"/>
      <c r="EQE445" s="5"/>
      <c r="EQF445" s="5"/>
      <c r="EQG445" s="5"/>
      <c r="EQH445" s="5"/>
      <c r="EQI445" s="5"/>
      <c r="EQJ445" s="5"/>
      <c r="EQK445" s="5"/>
      <c r="EQL445" s="5"/>
      <c r="EQM445" s="5"/>
      <c r="EQN445" s="5"/>
      <c r="EQO445" s="5"/>
      <c r="EQP445" s="5"/>
      <c r="EQQ445" s="5"/>
      <c r="EQR445" s="5"/>
      <c r="EQS445" s="5"/>
      <c r="EQT445" s="5"/>
      <c r="EQU445" s="5"/>
      <c r="EQV445" s="5"/>
      <c r="EQW445" s="5"/>
      <c r="EQX445" s="5"/>
      <c r="EQY445" s="5"/>
      <c r="EQZ445" s="5"/>
      <c r="ERA445" s="5"/>
      <c r="ERB445" s="5"/>
      <c r="ERC445" s="5"/>
      <c r="ERD445" s="5"/>
      <c r="ERE445" s="5"/>
      <c r="ERF445" s="5"/>
      <c r="ERG445" s="5"/>
      <c r="ERH445" s="5"/>
      <c r="ERI445" s="5"/>
      <c r="ERJ445" s="5"/>
      <c r="ERK445" s="5"/>
      <c r="ERL445" s="5"/>
      <c r="ERM445" s="5"/>
      <c r="ERN445" s="5"/>
      <c r="ERO445" s="5"/>
      <c r="ERP445" s="5"/>
      <c r="ERQ445" s="5"/>
      <c r="ERR445" s="5"/>
      <c r="ERS445" s="5"/>
      <c r="ERT445" s="5"/>
      <c r="ERU445" s="5"/>
      <c r="ERV445" s="5"/>
      <c r="ERW445" s="5"/>
      <c r="ERX445" s="5"/>
      <c r="ERY445" s="5"/>
      <c r="ERZ445" s="5"/>
      <c r="ESA445" s="5"/>
      <c r="ESB445" s="5"/>
      <c r="ESC445" s="5"/>
      <c r="ESD445" s="5"/>
      <c r="ESE445" s="5"/>
      <c r="ESF445" s="5"/>
      <c r="ESG445" s="5"/>
      <c r="ESH445" s="5"/>
      <c r="ESI445" s="5"/>
      <c r="ESJ445" s="5"/>
      <c r="ESK445" s="5"/>
      <c r="ESL445" s="5"/>
      <c r="ESM445" s="5"/>
      <c r="ESN445" s="5"/>
      <c r="ESO445" s="5"/>
      <c r="ESP445" s="5"/>
      <c r="ESQ445" s="5"/>
      <c r="ESR445" s="5"/>
      <c r="ESS445" s="5"/>
      <c r="EST445" s="5"/>
      <c r="ESU445" s="5"/>
      <c r="ESV445" s="5"/>
      <c r="ESW445" s="5"/>
      <c r="ESX445" s="5"/>
      <c r="ESY445" s="5"/>
      <c r="ESZ445" s="5"/>
      <c r="ETA445" s="5"/>
      <c r="ETB445" s="5"/>
      <c r="ETC445" s="5"/>
      <c r="ETD445" s="5"/>
      <c r="ETE445" s="5"/>
      <c r="ETF445" s="5"/>
      <c r="ETG445" s="5"/>
      <c r="ETH445" s="5"/>
      <c r="ETI445" s="5"/>
      <c r="ETJ445" s="5"/>
      <c r="ETK445" s="5"/>
      <c r="ETL445" s="5"/>
      <c r="ETM445" s="5"/>
      <c r="ETN445" s="5"/>
      <c r="ETO445" s="5"/>
      <c r="ETP445" s="5"/>
      <c r="ETQ445" s="5"/>
      <c r="ETR445" s="5"/>
      <c r="ETS445" s="5"/>
      <c r="ETT445" s="5"/>
      <c r="ETU445" s="5"/>
      <c r="ETV445" s="5"/>
      <c r="ETW445" s="5"/>
      <c r="ETX445" s="5"/>
      <c r="ETY445" s="5"/>
      <c r="ETZ445" s="5"/>
      <c r="EUA445" s="5"/>
      <c r="EUB445" s="5"/>
      <c r="EUC445" s="5"/>
      <c r="EUD445" s="5"/>
      <c r="EUE445" s="5"/>
      <c r="EUF445" s="5"/>
      <c r="EUG445" s="5"/>
      <c r="EUH445" s="5"/>
      <c r="EUI445" s="5"/>
      <c r="EUJ445" s="5"/>
      <c r="EUK445" s="5"/>
      <c r="EUL445" s="5"/>
      <c r="EUM445" s="5"/>
      <c r="EUN445" s="5"/>
      <c r="EUO445" s="5"/>
      <c r="EUP445" s="5"/>
      <c r="EUQ445" s="5"/>
      <c r="EUR445" s="5"/>
      <c r="EUS445" s="5"/>
      <c r="EUT445" s="5"/>
      <c r="EUU445" s="5"/>
      <c r="EUV445" s="5"/>
      <c r="EUW445" s="5"/>
      <c r="EUX445" s="5"/>
      <c r="EUY445" s="5"/>
      <c r="EUZ445" s="5"/>
      <c r="EVA445" s="5"/>
      <c r="EVB445" s="5"/>
      <c r="EVC445" s="5"/>
      <c r="EVD445" s="5"/>
      <c r="EVE445" s="5"/>
      <c r="EVF445" s="5"/>
      <c r="EVG445" s="5"/>
      <c r="EVH445" s="5"/>
      <c r="EVI445" s="5"/>
      <c r="EVJ445" s="5"/>
      <c r="EVK445" s="5"/>
      <c r="EVL445" s="5"/>
      <c r="EVM445" s="5"/>
      <c r="EVN445" s="5"/>
      <c r="EVO445" s="5"/>
      <c r="EVP445" s="5"/>
      <c r="EVQ445" s="5"/>
      <c r="EVR445" s="5"/>
      <c r="EVS445" s="5"/>
      <c r="EVT445" s="5"/>
      <c r="EVU445" s="5"/>
      <c r="EVV445" s="5"/>
      <c r="EVW445" s="5"/>
      <c r="EVX445" s="5"/>
      <c r="EVY445" s="5"/>
      <c r="EVZ445" s="5"/>
      <c r="EWA445" s="5"/>
      <c r="EWB445" s="5"/>
      <c r="EWC445" s="5"/>
      <c r="EWD445" s="5"/>
      <c r="EWE445" s="5"/>
      <c r="EWF445" s="5"/>
      <c r="EWG445" s="5"/>
      <c r="EWH445" s="5"/>
      <c r="EWI445" s="5"/>
      <c r="EWJ445" s="5"/>
      <c r="EWK445" s="5"/>
      <c r="EWL445" s="5"/>
      <c r="EWM445" s="5"/>
      <c r="EWN445" s="5"/>
      <c r="EWO445" s="5"/>
      <c r="EWP445" s="5"/>
      <c r="EWQ445" s="5"/>
      <c r="EWR445" s="5"/>
      <c r="EWS445" s="5"/>
      <c r="EWT445" s="5"/>
      <c r="EWU445" s="5"/>
      <c r="EWV445" s="5"/>
      <c r="EWW445" s="5"/>
      <c r="EWX445" s="5"/>
      <c r="EWY445" s="5"/>
      <c r="EWZ445" s="5"/>
      <c r="EXA445" s="5"/>
      <c r="EXB445" s="5"/>
      <c r="EXC445" s="5"/>
      <c r="EXD445" s="5"/>
      <c r="EXE445" s="5"/>
      <c r="EXF445" s="5"/>
      <c r="EXG445" s="5"/>
      <c r="EXH445" s="5"/>
      <c r="EXI445" s="5"/>
      <c r="EXJ445" s="5"/>
      <c r="EXK445" s="5"/>
      <c r="EXL445" s="5"/>
      <c r="EXM445" s="5"/>
      <c r="EXN445" s="5"/>
      <c r="EXO445" s="5"/>
      <c r="EXP445" s="5"/>
      <c r="EXQ445" s="5"/>
      <c r="EXR445" s="5"/>
      <c r="EXS445" s="5"/>
      <c r="EXT445" s="5"/>
      <c r="EXU445" s="5"/>
      <c r="EXV445" s="5"/>
      <c r="EXW445" s="5"/>
      <c r="EXX445" s="5"/>
      <c r="EXY445" s="5"/>
      <c r="EXZ445" s="5"/>
      <c r="EYA445" s="5"/>
      <c r="EYB445" s="5"/>
      <c r="EYC445" s="5"/>
      <c r="EYD445" s="5"/>
      <c r="EYE445" s="5"/>
      <c r="EYF445" s="5"/>
      <c r="EYG445" s="5"/>
      <c r="EYH445" s="5"/>
      <c r="EYI445" s="5"/>
      <c r="EYJ445" s="5"/>
      <c r="EYK445" s="5"/>
      <c r="EYL445" s="5"/>
      <c r="EYM445" s="5"/>
      <c r="EYN445" s="5"/>
      <c r="EYO445" s="5"/>
      <c r="EYP445" s="5"/>
      <c r="EYQ445" s="5"/>
      <c r="EYR445" s="5"/>
      <c r="EYS445" s="5"/>
      <c r="EYT445" s="5"/>
      <c r="EYU445" s="5"/>
      <c r="EYV445" s="5"/>
      <c r="EYW445" s="5"/>
      <c r="EYX445" s="5"/>
      <c r="EYY445" s="5"/>
      <c r="EYZ445" s="5"/>
      <c r="EZA445" s="5"/>
      <c r="EZB445" s="5"/>
      <c r="EZC445" s="5"/>
      <c r="EZD445" s="5"/>
      <c r="EZE445" s="5"/>
      <c r="EZF445" s="5"/>
      <c r="EZG445" s="5"/>
      <c r="EZH445" s="5"/>
      <c r="EZI445" s="5"/>
      <c r="EZJ445" s="5"/>
      <c r="EZK445" s="5"/>
      <c r="EZL445" s="5"/>
      <c r="EZM445" s="5"/>
      <c r="EZN445" s="5"/>
      <c r="EZO445" s="5"/>
      <c r="EZP445" s="5"/>
      <c r="EZQ445" s="5"/>
      <c r="EZR445" s="5"/>
      <c r="EZS445" s="5"/>
      <c r="EZT445" s="5"/>
      <c r="EZU445" s="5"/>
      <c r="EZV445" s="5"/>
      <c r="EZW445" s="5"/>
      <c r="EZX445" s="5"/>
      <c r="EZY445" s="5"/>
      <c r="EZZ445" s="5"/>
      <c r="FAA445" s="5"/>
      <c r="FAB445" s="5"/>
      <c r="FAC445" s="5"/>
      <c r="FAD445" s="5"/>
      <c r="FAE445" s="5"/>
      <c r="FAF445" s="5"/>
      <c r="FAG445" s="5"/>
      <c r="FAH445" s="5"/>
      <c r="FAI445" s="5"/>
      <c r="FAJ445" s="5"/>
      <c r="FAK445" s="5"/>
      <c r="FAL445" s="5"/>
      <c r="FAM445" s="5"/>
      <c r="FAN445" s="5"/>
      <c r="FAO445" s="5"/>
      <c r="FAP445" s="5"/>
      <c r="FAQ445" s="5"/>
      <c r="FAR445" s="5"/>
      <c r="FAS445" s="5"/>
      <c r="FAT445" s="5"/>
      <c r="FAU445" s="5"/>
      <c r="FAV445" s="5"/>
      <c r="FAW445" s="5"/>
      <c r="FAX445" s="5"/>
      <c r="FAY445" s="5"/>
      <c r="FAZ445" s="5"/>
      <c r="FBA445" s="5"/>
      <c r="FBB445" s="5"/>
      <c r="FBC445" s="5"/>
      <c r="FBD445" s="5"/>
      <c r="FBE445" s="5"/>
      <c r="FBF445" s="5"/>
      <c r="FBG445" s="5"/>
      <c r="FBH445" s="5"/>
      <c r="FBI445" s="5"/>
      <c r="FBJ445" s="5"/>
      <c r="FBK445" s="5"/>
      <c r="FBL445" s="5"/>
      <c r="FBM445" s="5"/>
      <c r="FBN445" s="5"/>
      <c r="FBO445" s="5"/>
      <c r="FBP445" s="5"/>
      <c r="FBQ445" s="5"/>
      <c r="FBR445" s="5"/>
      <c r="FBS445" s="5"/>
      <c r="FBT445" s="5"/>
      <c r="FBU445" s="5"/>
      <c r="FBV445" s="5"/>
      <c r="FBW445" s="5"/>
      <c r="FBX445" s="5"/>
      <c r="FBY445" s="5"/>
      <c r="FBZ445" s="5"/>
      <c r="FCA445" s="5"/>
      <c r="FCB445" s="5"/>
      <c r="FCC445" s="5"/>
      <c r="FCD445" s="5"/>
      <c r="FCE445" s="5"/>
      <c r="FCF445" s="5"/>
      <c r="FCG445" s="5"/>
      <c r="FCH445" s="5"/>
      <c r="FCI445" s="5"/>
      <c r="FCJ445" s="5"/>
      <c r="FCK445" s="5"/>
      <c r="FCL445" s="5"/>
      <c r="FCM445" s="5"/>
      <c r="FCN445" s="5"/>
      <c r="FCO445" s="5"/>
      <c r="FCP445" s="5"/>
      <c r="FCQ445" s="5"/>
      <c r="FCR445" s="5"/>
      <c r="FCS445" s="5"/>
      <c r="FCT445" s="5"/>
      <c r="FCU445" s="5"/>
      <c r="FCV445" s="5"/>
      <c r="FCW445" s="5"/>
      <c r="FCX445" s="5"/>
      <c r="FCY445" s="5"/>
      <c r="FCZ445" s="5"/>
      <c r="FDA445" s="5"/>
      <c r="FDB445" s="5"/>
      <c r="FDC445" s="5"/>
      <c r="FDD445" s="5"/>
      <c r="FDE445" s="5"/>
      <c r="FDF445" s="5"/>
      <c r="FDG445" s="5"/>
      <c r="FDH445" s="5"/>
      <c r="FDI445" s="5"/>
      <c r="FDJ445" s="5"/>
      <c r="FDK445" s="5"/>
      <c r="FDL445" s="5"/>
      <c r="FDM445" s="5"/>
      <c r="FDN445" s="5"/>
      <c r="FDO445" s="5"/>
      <c r="FDP445" s="5"/>
      <c r="FDQ445" s="5"/>
      <c r="FDR445" s="5"/>
      <c r="FDS445" s="5"/>
      <c r="FDT445" s="5"/>
      <c r="FDU445" s="5"/>
      <c r="FDV445" s="5"/>
      <c r="FDW445" s="5"/>
      <c r="FDX445" s="5"/>
      <c r="FDY445" s="5"/>
      <c r="FDZ445" s="5"/>
      <c r="FEA445" s="5"/>
      <c r="FEB445" s="5"/>
      <c r="FEC445" s="5"/>
      <c r="FED445" s="5"/>
      <c r="FEE445" s="5"/>
      <c r="FEF445" s="5"/>
      <c r="FEG445" s="5"/>
      <c r="FEH445" s="5"/>
      <c r="FEI445" s="5"/>
      <c r="FEJ445" s="5"/>
      <c r="FEK445" s="5"/>
      <c r="FEL445" s="5"/>
      <c r="FEM445" s="5"/>
      <c r="FEN445" s="5"/>
      <c r="FEO445" s="5"/>
      <c r="FEP445" s="5"/>
      <c r="FEQ445" s="5"/>
      <c r="FER445" s="5"/>
      <c r="FES445" s="5"/>
      <c r="FET445" s="5"/>
      <c r="FEU445" s="5"/>
      <c r="FEV445" s="5"/>
      <c r="FEW445" s="5"/>
      <c r="FEX445" s="5"/>
      <c r="FEY445" s="5"/>
      <c r="FEZ445" s="5"/>
      <c r="FFA445" s="5"/>
      <c r="FFB445" s="5"/>
      <c r="FFC445" s="5"/>
      <c r="FFD445" s="5"/>
      <c r="FFE445" s="5"/>
      <c r="FFF445" s="5"/>
      <c r="FFG445" s="5"/>
      <c r="FFH445" s="5"/>
      <c r="FFI445" s="5"/>
      <c r="FFJ445" s="5"/>
      <c r="FFK445" s="5"/>
      <c r="FFL445" s="5"/>
      <c r="FFM445" s="5"/>
      <c r="FFN445" s="5"/>
      <c r="FFO445" s="5"/>
      <c r="FFP445" s="5"/>
      <c r="FFQ445" s="5"/>
      <c r="FFR445" s="5"/>
      <c r="FFS445" s="5"/>
      <c r="FFT445" s="5"/>
      <c r="FFU445" s="5"/>
      <c r="FFV445" s="5"/>
      <c r="FFW445" s="5"/>
      <c r="FFX445" s="5"/>
      <c r="FFY445" s="5"/>
      <c r="FFZ445" s="5"/>
      <c r="FGA445" s="5"/>
      <c r="FGB445" s="5"/>
      <c r="FGC445" s="5"/>
      <c r="FGD445" s="5"/>
      <c r="FGE445" s="5"/>
      <c r="FGF445" s="5"/>
      <c r="FGG445" s="5"/>
      <c r="FGH445" s="5"/>
      <c r="FGI445" s="5"/>
      <c r="FGJ445" s="5"/>
      <c r="FGK445" s="5"/>
      <c r="FGL445" s="5"/>
      <c r="FGM445" s="5"/>
      <c r="FGN445" s="5"/>
      <c r="FGO445" s="5"/>
      <c r="FGP445" s="5"/>
      <c r="FGQ445" s="5"/>
      <c r="FGR445" s="5"/>
      <c r="FGS445" s="5"/>
      <c r="FGT445" s="5"/>
      <c r="FGU445" s="5"/>
      <c r="FGV445" s="5"/>
      <c r="FGW445" s="5"/>
      <c r="FGX445" s="5"/>
      <c r="FGY445" s="5"/>
      <c r="FGZ445" s="5"/>
      <c r="FHA445" s="5"/>
      <c r="FHB445" s="5"/>
      <c r="FHC445" s="5"/>
      <c r="FHD445" s="5"/>
      <c r="FHE445" s="5"/>
      <c r="FHF445" s="5"/>
      <c r="FHG445" s="5"/>
      <c r="FHH445" s="5"/>
      <c r="FHI445" s="5"/>
      <c r="FHJ445" s="5"/>
      <c r="FHK445" s="5"/>
      <c r="FHL445" s="5"/>
      <c r="FHM445" s="5"/>
      <c r="FHN445" s="5"/>
      <c r="FHO445" s="5"/>
      <c r="FHP445" s="5"/>
      <c r="FHQ445" s="5"/>
      <c r="FHR445" s="5"/>
      <c r="FHS445" s="5"/>
      <c r="FHT445" s="5"/>
      <c r="FHU445" s="5"/>
      <c r="FHV445" s="5"/>
      <c r="FHW445" s="5"/>
      <c r="FHX445" s="5"/>
      <c r="FHY445" s="5"/>
      <c r="FHZ445" s="5"/>
      <c r="FIA445" s="5"/>
      <c r="FIB445" s="5"/>
      <c r="FIC445" s="5"/>
      <c r="FID445" s="5"/>
      <c r="FIE445" s="5"/>
      <c r="FIF445" s="5"/>
      <c r="FIG445" s="5"/>
      <c r="FIH445" s="5"/>
      <c r="FII445" s="5"/>
      <c r="FIJ445" s="5"/>
      <c r="FIK445" s="5"/>
      <c r="FIL445" s="5"/>
      <c r="FIM445" s="5"/>
      <c r="FIN445" s="5"/>
      <c r="FIO445" s="5"/>
      <c r="FIP445" s="5"/>
      <c r="FIQ445" s="5"/>
      <c r="FIR445" s="5"/>
      <c r="FIS445" s="5"/>
      <c r="FIT445" s="5"/>
      <c r="FIU445" s="5"/>
      <c r="FIV445" s="5"/>
      <c r="FIW445" s="5"/>
      <c r="FIX445" s="5"/>
      <c r="FIY445" s="5"/>
      <c r="FIZ445" s="5"/>
      <c r="FJA445" s="5"/>
      <c r="FJB445" s="5"/>
      <c r="FJC445" s="5"/>
      <c r="FJD445" s="5"/>
      <c r="FJE445" s="5"/>
      <c r="FJF445" s="5"/>
      <c r="FJG445" s="5"/>
      <c r="FJH445" s="5"/>
      <c r="FJI445" s="5"/>
      <c r="FJJ445" s="5"/>
      <c r="FJK445" s="5"/>
      <c r="FJL445" s="5"/>
      <c r="FJM445" s="5"/>
      <c r="FJN445" s="5"/>
      <c r="FJO445" s="5"/>
      <c r="FJP445" s="5"/>
      <c r="FJQ445" s="5"/>
      <c r="FJR445" s="5"/>
      <c r="FJS445" s="5"/>
      <c r="FJT445" s="5"/>
      <c r="FJU445" s="5"/>
      <c r="FJV445" s="5"/>
      <c r="FJW445" s="5"/>
      <c r="FJX445" s="5"/>
      <c r="FJY445" s="5"/>
      <c r="FJZ445" s="5"/>
      <c r="FKA445" s="5"/>
      <c r="FKB445" s="5"/>
      <c r="FKC445" s="5"/>
      <c r="FKD445" s="5"/>
      <c r="FKE445" s="5"/>
      <c r="FKF445" s="5"/>
      <c r="FKG445" s="5"/>
      <c r="FKH445" s="5"/>
      <c r="FKI445" s="5"/>
      <c r="FKJ445" s="5"/>
      <c r="FKK445" s="5"/>
      <c r="FKL445" s="5"/>
      <c r="FKM445" s="5"/>
      <c r="FKN445" s="5"/>
      <c r="FKO445" s="5"/>
      <c r="FKP445" s="5"/>
      <c r="FKQ445" s="5"/>
      <c r="FKR445" s="5"/>
      <c r="FKS445" s="5"/>
      <c r="FKT445" s="5"/>
      <c r="FKU445" s="5"/>
      <c r="FKV445" s="5"/>
      <c r="FKW445" s="5"/>
      <c r="FKX445" s="5"/>
      <c r="FKY445" s="5"/>
      <c r="FKZ445" s="5"/>
      <c r="FLA445" s="5"/>
      <c r="FLB445" s="5"/>
      <c r="FLC445" s="5"/>
      <c r="FLD445" s="5"/>
      <c r="FLE445" s="5"/>
      <c r="FLF445" s="5"/>
      <c r="FLG445" s="5"/>
      <c r="FLH445" s="5"/>
      <c r="FLI445" s="5"/>
      <c r="FLJ445" s="5"/>
      <c r="FLK445" s="5"/>
      <c r="FLL445" s="5"/>
      <c r="FLM445" s="5"/>
      <c r="FLN445" s="5"/>
      <c r="FLO445" s="5"/>
      <c r="FLP445" s="5"/>
      <c r="FLQ445" s="5"/>
      <c r="FLR445" s="5"/>
      <c r="FLS445" s="5"/>
      <c r="FLT445" s="5"/>
      <c r="FLU445" s="5"/>
      <c r="FLV445" s="5"/>
      <c r="FLW445" s="5"/>
      <c r="FLX445" s="5"/>
      <c r="FLY445" s="5"/>
      <c r="FLZ445" s="5"/>
      <c r="FMA445" s="5"/>
      <c r="FMB445" s="5"/>
      <c r="FMC445" s="5"/>
      <c r="FMD445" s="5"/>
      <c r="FME445" s="5"/>
      <c r="FMF445" s="5"/>
      <c r="FMG445" s="5"/>
      <c r="FMH445" s="5"/>
      <c r="FMI445" s="5"/>
      <c r="FMJ445" s="5"/>
      <c r="FMK445" s="5"/>
      <c r="FML445" s="5"/>
      <c r="FMM445" s="5"/>
      <c r="FMN445" s="5"/>
      <c r="FMO445" s="5"/>
      <c r="FMP445" s="5"/>
      <c r="FMQ445" s="5"/>
      <c r="FMR445" s="5"/>
      <c r="FMS445" s="5"/>
      <c r="FMT445" s="5"/>
      <c r="FMU445" s="5"/>
      <c r="FMV445" s="5"/>
      <c r="FMW445" s="5"/>
      <c r="FMX445" s="5"/>
      <c r="FMY445" s="5"/>
      <c r="FMZ445" s="5"/>
      <c r="FNA445" s="5"/>
      <c r="FNB445" s="5"/>
      <c r="FNC445" s="5"/>
      <c r="FND445" s="5"/>
      <c r="FNE445" s="5"/>
      <c r="FNF445" s="5"/>
      <c r="FNG445" s="5"/>
      <c r="FNH445" s="5"/>
      <c r="FNI445" s="5"/>
      <c r="FNJ445" s="5"/>
      <c r="FNK445" s="5"/>
      <c r="FNL445" s="5"/>
      <c r="FNM445" s="5"/>
      <c r="FNN445" s="5"/>
      <c r="FNO445" s="5"/>
      <c r="FNP445" s="5"/>
      <c r="FNQ445" s="5"/>
      <c r="FNR445" s="5"/>
      <c r="FNS445" s="5"/>
      <c r="FNT445" s="5"/>
      <c r="FNU445" s="5"/>
      <c r="FNV445" s="5"/>
      <c r="FNW445" s="5"/>
      <c r="FNX445" s="5"/>
      <c r="FNY445" s="5"/>
      <c r="FNZ445" s="5"/>
      <c r="FOA445" s="5"/>
      <c r="FOB445" s="5"/>
      <c r="FOC445" s="5"/>
      <c r="FOD445" s="5"/>
      <c r="FOE445" s="5"/>
      <c r="FOF445" s="5"/>
      <c r="FOG445" s="5"/>
      <c r="FOH445" s="5"/>
      <c r="FOI445" s="5"/>
      <c r="FOJ445" s="5"/>
      <c r="FOK445" s="5"/>
      <c r="FOL445" s="5"/>
      <c r="FOM445" s="5"/>
      <c r="FON445" s="5"/>
      <c r="FOO445" s="5"/>
      <c r="FOP445" s="5"/>
      <c r="FOQ445" s="5"/>
      <c r="FOR445" s="5"/>
      <c r="FOS445" s="5"/>
      <c r="FOT445" s="5"/>
      <c r="FOU445" s="5"/>
      <c r="FOV445" s="5"/>
      <c r="FOW445" s="5"/>
      <c r="FOX445" s="5"/>
      <c r="FOY445" s="5"/>
      <c r="FOZ445" s="5"/>
      <c r="FPA445" s="5"/>
      <c r="FPB445" s="5"/>
      <c r="FPC445" s="5"/>
      <c r="FPD445" s="5"/>
      <c r="FPE445" s="5"/>
      <c r="FPF445" s="5"/>
      <c r="FPG445" s="5"/>
      <c r="FPH445" s="5"/>
      <c r="FPI445" s="5"/>
      <c r="FPJ445" s="5"/>
      <c r="FPK445" s="5"/>
      <c r="FPL445" s="5"/>
      <c r="FPM445" s="5"/>
      <c r="FPN445" s="5"/>
      <c r="FPO445" s="5"/>
      <c r="FPP445" s="5"/>
      <c r="FPQ445" s="5"/>
      <c r="FPR445" s="5"/>
      <c r="FPS445" s="5"/>
      <c r="FPT445" s="5"/>
      <c r="FPU445" s="5"/>
      <c r="FPV445" s="5"/>
      <c r="FPW445" s="5"/>
      <c r="FPX445" s="5"/>
      <c r="FPY445" s="5"/>
      <c r="FPZ445" s="5"/>
      <c r="FQA445" s="5"/>
      <c r="FQB445" s="5"/>
      <c r="FQC445" s="5"/>
      <c r="FQD445" s="5"/>
      <c r="FQE445" s="5"/>
      <c r="FQF445" s="5"/>
      <c r="FQG445" s="5"/>
      <c r="FQH445" s="5"/>
      <c r="FQI445" s="5"/>
      <c r="FQJ445" s="5"/>
      <c r="FQK445" s="5"/>
      <c r="FQL445" s="5"/>
      <c r="FQM445" s="5"/>
      <c r="FQN445" s="5"/>
      <c r="FQO445" s="5"/>
      <c r="FQP445" s="5"/>
      <c r="FQQ445" s="5"/>
      <c r="FQR445" s="5"/>
      <c r="FQS445" s="5"/>
      <c r="FQT445" s="5"/>
      <c r="FQU445" s="5"/>
      <c r="FQV445" s="5"/>
      <c r="FQW445" s="5"/>
      <c r="FQX445" s="5"/>
      <c r="FQY445" s="5"/>
      <c r="FQZ445" s="5"/>
      <c r="FRA445" s="5"/>
      <c r="FRB445" s="5"/>
      <c r="FRC445" s="5"/>
      <c r="FRD445" s="5"/>
      <c r="FRE445" s="5"/>
      <c r="FRF445" s="5"/>
      <c r="FRG445" s="5"/>
      <c r="FRH445" s="5"/>
      <c r="FRI445" s="5"/>
      <c r="FRJ445" s="5"/>
      <c r="FRK445" s="5"/>
      <c r="FRL445" s="5"/>
      <c r="FRM445" s="5"/>
      <c r="FRN445" s="5"/>
      <c r="FRO445" s="5"/>
      <c r="FRP445" s="5"/>
      <c r="FRQ445" s="5"/>
      <c r="FRR445" s="5"/>
      <c r="FRS445" s="5"/>
      <c r="FRT445" s="5"/>
      <c r="FRU445" s="5"/>
      <c r="FRV445" s="5"/>
      <c r="FRW445" s="5"/>
      <c r="FRX445" s="5"/>
      <c r="FRY445" s="5"/>
      <c r="FRZ445" s="5"/>
      <c r="FSA445" s="5"/>
      <c r="FSB445" s="5"/>
      <c r="FSC445" s="5"/>
      <c r="FSD445" s="5"/>
      <c r="FSE445" s="5"/>
      <c r="FSF445" s="5"/>
      <c r="FSG445" s="5"/>
      <c r="FSH445" s="5"/>
      <c r="FSI445" s="5"/>
      <c r="FSJ445" s="5"/>
      <c r="FSK445" s="5"/>
      <c r="FSL445" s="5"/>
      <c r="FSM445" s="5"/>
      <c r="FSN445" s="5"/>
      <c r="FSO445" s="5"/>
      <c r="FSP445" s="5"/>
      <c r="FSQ445" s="5"/>
      <c r="FSR445" s="5"/>
      <c r="FSS445" s="5"/>
      <c r="FST445" s="5"/>
      <c r="FSU445" s="5"/>
      <c r="FSV445" s="5"/>
      <c r="FSW445" s="5"/>
      <c r="FSX445" s="5"/>
      <c r="FSY445" s="5"/>
      <c r="FSZ445" s="5"/>
      <c r="FTA445" s="5"/>
      <c r="FTB445" s="5"/>
      <c r="FTC445" s="5"/>
      <c r="FTD445" s="5"/>
      <c r="FTE445" s="5"/>
      <c r="FTF445" s="5"/>
      <c r="FTG445" s="5"/>
      <c r="FTH445" s="5"/>
      <c r="FTI445" s="5"/>
      <c r="FTJ445" s="5"/>
      <c r="FTK445" s="5"/>
      <c r="FTL445" s="5"/>
      <c r="FTM445" s="5"/>
      <c r="FTN445" s="5"/>
      <c r="FTO445" s="5"/>
      <c r="FTP445" s="5"/>
      <c r="FTQ445" s="5"/>
      <c r="FTR445" s="5"/>
      <c r="FTS445" s="5"/>
      <c r="FTT445" s="5"/>
      <c r="FTU445" s="5"/>
      <c r="FTV445" s="5"/>
      <c r="FTW445" s="5"/>
      <c r="FTX445" s="5"/>
      <c r="FTY445" s="5"/>
      <c r="FTZ445" s="5"/>
      <c r="FUA445" s="5"/>
      <c r="FUB445" s="5"/>
      <c r="FUC445" s="5"/>
      <c r="FUD445" s="5"/>
      <c r="FUE445" s="5"/>
      <c r="FUF445" s="5"/>
      <c r="FUG445" s="5"/>
      <c r="FUH445" s="5"/>
      <c r="FUI445" s="5"/>
      <c r="FUJ445" s="5"/>
      <c r="FUK445" s="5"/>
      <c r="FUL445" s="5"/>
      <c r="FUM445" s="5"/>
      <c r="FUN445" s="5"/>
      <c r="FUO445" s="5"/>
      <c r="FUP445" s="5"/>
      <c r="FUQ445" s="5"/>
      <c r="FUR445" s="5"/>
      <c r="FUS445" s="5"/>
      <c r="FUT445" s="5"/>
      <c r="FUU445" s="5"/>
      <c r="FUV445" s="5"/>
      <c r="FUW445" s="5"/>
      <c r="FUX445" s="5"/>
      <c r="FUY445" s="5"/>
      <c r="FUZ445" s="5"/>
      <c r="FVA445" s="5"/>
      <c r="FVB445" s="5"/>
      <c r="FVC445" s="5"/>
      <c r="FVD445" s="5"/>
      <c r="FVE445" s="5"/>
      <c r="FVF445" s="5"/>
      <c r="FVG445" s="5"/>
      <c r="FVH445" s="5"/>
      <c r="FVI445" s="5"/>
      <c r="FVJ445" s="5"/>
      <c r="FVK445" s="5"/>
      <c r="FVL445" s="5"/>
      <c r="FVM445" s="5"/>
      <c r="FVN445" s="5"/>
      <c r="FVO445" s="5"/>
      <c r="FVP445" s="5"/>
      <c r="FVQ445" s="5"/>
      <c r="FVR445" s="5"/>
      <c r="FVS445" s="5"/>
      <c r="FVT445" s="5"/>
      <c r="FVU445" s="5"/>
      <c r="FVV445" s="5"/>
      <c r="FVW445" s="5"/>
      <c r="FVX445" s="5"/>
      <c r="FVY445" s="5"/>
      <c r="FVZ445" s="5"/>
      <c r="FWA445" s="5"/>
      <c r="FWB445" s="5"/>
      <c r="FWC445" s="5"/>
      <c r="FWD445" s="5"/>
      <c r="FWE445" s="5"/>
      <c r="FWF445" s="5"/>
      <c r="FWG445" s="5"/>
      <c r="FWH445" s="5"/>
      <c r="FWI445" s="5"/>
      <c r="FWJ445" s="5"/>
      <c r="FWK445" s="5"/>
      <c r="FWL445" s="5"/>
      <c r="FWM445" s="5"/>
      <c r="FWN445" s="5"/>
      <c r="FWO445" s="5"/>
      <c r="FWP445" s="5"/>
      <c r="FWQ445" s="5"/>
      <c r="FWR445" s="5"/>
      <c r="FWS445" s="5"/>
      <c r="FWT445" s="5"/>
      <c r="FWU445" s="5"/>
      <c r="FWV445" s="5"/>
      <c r="FWW445" s="5"/>
      <c r="FWX445" s="5"/>
      <c r="FWY445" s="5"/>
      <c r="FWZ445" s="5"/>
      <c r="FXA445" s="5"/>
      <c r="FXB445" s="5"/>
      <c r="FXC445" s="5"/>
      <c r="FXD445" s="5"/>
      <c r="FXE445" s="5"/>
      <c r="FXF445" s="5"/>
      <c r="FXG445" s="5"/>
      <c r="FXH445" s="5"/>
      <c r="FXI445" s="5"/>
      <c r="FXJ445" s="5"/>
      <c r="FXK445" s="5"/>
      <c r="FXL445" s="5"/>
      <c r="FXM445" s="5"/>
      <c r="FXN445" s="5"/>
      <c r="FXO445" s="5"/>
      <c r="FXP445" s="5"/>
      <c r="FXQ445" s="5"/>
      <c r="FXR445" s="5"/>
      <c r="FXS445" s="5"/>
      <c r="FXT445" s="5"/>
      <c r="FXU445" s="5"/>
      <c r="FXV445" s="5"/>
      <c r="FXW445" s="5"/>
      <c r="FXX445" s="5"/>
      <c r="FXY445" s="5"/>
      <c r="FXZ445" s="5"/>
      <c r="FYA445" s="5"/>
      <c r="FYB445" s="5"/>
      <c r="FYC445" s="5"/>
      <c r="FYD445" s="5"/>
      <c r="FYE445" s="5"/>
      <c r="FYF445" s="5"/>
      <c r="FYG445" s="5"/>
      <c r="FYH445" s="5"/>
      <c r="FYI445" s="5"/>
      <c r="FYJ445" s="5"/>
      <c r="FYK445" s="5"/>
      <c r="FYL445" s="5"/>
      <c r="FYM445" s="5"/>
      <c r="FYN445" s="5"/>
      <c r="FYO445" s="5"/>
      <c r="FYP445" s="5"/>
      <c r="FYQ445" s="5"/>
      <c r="FYR445" s="5"/>
      <c r="FYS445" s="5"/>
      <c r="FYT445" s="5"/>
      <c r="FYU445" s="5"/>
      <c r="FYV445" s="5"/>
      <c r="FYW445" s="5"/>
      <c r="FYX445" s="5"/>
      <c r="FYY445" s="5"/>
      <c r="FYZ445" s="5"/>
      <c r="FZA445" s="5"/>
      <c r="FZB445" s="5"/>
      <c r="FZC445" s="5"/>
      <c r="FZD445" s="5"/>
      <c r="FZE445" s="5"/>
      <c r="FZF445" s="5"/>
      <c r="FZG445" s="5"/>
      <c r="FZH445" s="5"/>
      <c r="FZI445" s="5"/>
      <c r="FZJ445" s="5"/>
      <c r="FZK445" s="5"/>
      <c r="FZL445" s="5"/>
      <c r="FZM445" s="5"/>
      <c r="FZN445" s="5"/>
      <c r="FZO445" s="5"/>
      <c r="FZP445" s="5"/>
      <c r="FZQ445" s="5"/>
      <c r="FZR445" s="5"/>
      <c r="FZS445" s="5"/>
      <c r="FZT445" s="5"/>
      <c r="FZU445" s="5"/>
      <c r="FZV445" s="5"/>
      <c r="FZW445" s="5"/>
      <c r="FZX445" s="5"/>
      <c r="FZY445" s="5"/>
      <c r="FZZ445" s="5"/>
      <c r="GAA445" s="5"/>
      <c r="GAB445" s="5"/>
      <c r="GAC445" s="5"/>
      <c r="GAD445" s="5"/>
      <c r="GAE445" s="5"/>
      <c r="GAF445" s="5"/>
      <c r="GAG445" s="5"/>
      <c r="GAH445" s="5"/>
      <c r="GAI445" s="5"/>
      <c r="GAJ445" s="5"/>
      <c r="GAK445" s="5"/>
      <c r="GAL445" s="5"/>
      <c r="GAM445" s="5"/>
      <c r="GAN445" s="5"/>
      <c r="GAO445" s="5"/>
      <c r="GAP445" s="5"/>
      <c r="GAQ445" s="5"/>
      <c r="GAR445" s="5"/>
      <c r="GAS445" s="5"/>
      <c r="GAT445" s="5"/>
      <c r="GAU445" s="5"/>
      <c r="GAV445" s="5"/>
      <c r="GAW445" s="5"/>
      <c r="GAX445" s="5"/>
      <c r="GAY445" s="5"/>
      <c r="GAZ445" s="5"/>
      <c r="GBA445" s="5"/>
      <c r="GBB445" s="5"/>
      <c r="GBC445" s="5"/>
      <c r="GBD445" s="5"/>
      <c r="GBE445" s="5"/>
      <c r="GBF445" s="5"/>
      <c r="GBG445" s="5"/>
      <c r="GBH445" s="5"/>
      <c r="GBI445" s="5"/>
      <c r="GBJ445" s="5"/>
      <c r="GBK445" s="5"/>
      <c r="GBL445" s="5"/>
      <c r="GBM445" s="5"/>
      <c r="GBN445" s="5"/>
      <c r="GBO445" s="5"/>
      <c r="GBP445" s="5"/>
      <c r="GBQ445" s="5"/>
      <c r="GBR445" s="5"/>
      <c r="GBS445" s="5"/>
      <c r="GBT445" s="5"/>
      <c r="GBU445" s="5"/>
      <c r="GBV445" s="5"/>
      <c r="GBW445" s="5"/>
      <c r="GBX445" s="5"/>
      <c r="GBY445" s="5"/>
      <c r="GBZ445" s="5"/>
      <c r="GCA445" s="5"/>
      <c r="GCB445" s="5"/>
      <c r="GCC445" s="5"/>
      <c r="GCD445" s="5"/>
      <c r="GCE445" s="5"/>
      <c r="GCF445" s="5"/>
      <c r="GCG445" s="5"/>
      <c r="GCH445" s="5"/>
      <c r="GCI445" s="5"/>
      <c r="GCJ445" s="5"/>
      <c r="GCK445" s="5"/>
      <c r="GCL445" s="5"/>
      <c r="GCM445" s="5"/>
      <c r="GCN445" s="5"/>
      <c r="GCO445" s="5"/>
      <c r="GCP445" s="5"/>
      <c r="GCQ445" s="5"/>
      <c r="GCR445" s="5"/>
      <c r="GCS445" s="5"/>
      <c r="GCT445" s="5"/>
      <c r="GCU445" s="5"/>
      <c r="GCV445" s="5"/>
      <c r="GCW445" s="5"/>
      <c r="GCX445" s="5"/>
      <c r="GCY445" s="5"/>
      <c r="GCZ445" s="5"/>
      <c r="GDA445" s="5"/>
      <c r="GDB445" s="5"/>
      <c r="GDC445" s="5"/>
      <c r="GDD445" s="5"/>
      <c r="GDE445" s="5"/>
      <c r="GDF445" s="5"/>
      <c r="GDG445" s="5"/>
      <c r="GDH445" s="5"/>
      <c r="GDI445" s="5"/>
      <c r="GDJ445" s="5"/>
      <c r="GDK445" s="5"/>
      <c r="GDL445" s="5"/>
      <c r="GDM445" s="5"/>
      <c r="GDN445" s="5"/>
      <c r="GDO445" s="5"/>
      <c r="GDP445" s="5"/>
      <c r="GDQ445" s="5"/>
      <c r="GDR445" s="5"/>
      <c r="GDS445" s="5"/>
      <c r="GDT445" s="5"/>
      <c r="GDU445" s="5"/>
      <c r="GDV445" s="5"/>
      <c r="GDW445" s="5"/>
      <c r="GDX445" s="5"/>
      <c r="GDY445" s="5"/>
      <c r="GDZ445" s="5"/>
      <c r="GEA445" s="5"/>
      <c r="GEB445" s="5"/>
      <c r="GEC445" s="5"/>
      <c r="GED445" s="5"/>
      <c r="GEE445" s="5"/>
      <c r="GEF445" s="5"/>
      <c r="GEG445" s="5"/>
      <c r="GEH445" s="5"/>
      <c r="GEI445" s="5"/>
      <c r="GEJ445" s="5"/>
      <c r="GEK445" s="5"/>
      <c r="GEL445" s="5"/>
      <c r="GEM445" s="5"/>
      <c r="GEN445" s="5"/>
      <c r="GEO445" s="5"/>
      <c r="GEP445" s="5"/>
      <c r="GEQ445" s="5"/>
      <c r="GER445" s="5"/>
      <c r="GES445" s="5"/>
      <c r="GET445" s="5"/>
      <c r="GEU445" s="5"/>
      <c r="GEV445" s="5"/>
      <c r="GEW445" s="5"/>
      <c r="GEX445" s="5"/>
      <c r="GEY445" s="5"/>
      <c r="GEZ445" s="5"/>
      <c r="GFA445" s="5"/>
      <c r="GFB445" s="5"/>
      <c r="GFC445" s="5"/>
      <c r="GFD445" s="5"/>
      <c r="GFE445" s="5"/>
      <c r="GFF445" s="5"/>
      <c r="GFG445" s="5"/>
      <c r="GFH445" s="5"/>
      <c r="GFI445" s="5"/>
      <c r="GFJ445" s="5"/>
      <c r="GFK445" s="5"/>
      <c r="GFL445" s="5"/>
      <c r="GFM445" s="5"/>
      <c r="GFN445" s="5"/>
      <c r="GFO445" s="5"/>
      <c r="GFP445" s="5"/>
      <c r="GFQ445" s="5"/>
      <c r="GFR445" s="5"/>
      <c r="GFS445" s="5"/>
      <c r="GFT445" s="5"/>
      <c r="GFU445" s="5"/>
      <c r="GFV445" s="5"/>
      <c r="GFW445" s="5"/>
      <c r="GFX445" s="5"/>
      <c r="GFY445" s="5"/>
      <c r="GFZ445" s="5"/>
      <c r="GGA445" s="5"/>
      <c r="GGB445" s="5"/>
      <c r="GGC445" s="5"/>
      <c r="GGD445" s="5"/>
      <c r="GGE445" s="5"/>
      <c r="GGF445" s="5"/>
      <c r="GGG445" s="5"/>
      <c r="GGH445" s="5"/>
      <c r="GGI445" s="5"/>
      <c r="GGJ445" s="5"/>
      <c r="GGK445" s="5"/>
      <c r="GGL445" s="5"/>
      <c r="GGM445" s="5"/>
      <c r="GGN445" s="5"/>
      <c r="GGO445" s="5"/>
      <c r="GGP445" s="5"/>
      <c r="GGQ445" s="5"/>
      <c r="GGR445" s="5"/>
      <c r="GGS445" s="5"/>
      <c r="GGT445" s="5"/>
      <c r="GGU445" s="5"/>
      <c r="GGV445" s="5"/>
      <c r="GGW445" s="5"/>
      <c r="GGX445" s="5"/>
      <c r="GGY445" s="5"/>
      <c r="GGZ445" s="5"/>
      <c r="GHA445" s="5"/>
      <c r="GHB445" s="5"/>
      <c r="GHC445" s="5"/>
      <c r="GHD445" s="5"/>
      <c r="GHE445" s="5"/>
      <c r="GHF445" s="5"/>
      <c r="GHG445" s="5"/>
      <c r="GHH445" s="5"/>
      <c r="GHI445" s="5"/>
      <c r="GHJ445" s="5"/>
      <c r="GHK445" s="5"/>
      <c r="GHL445" s="5"/>
      <c r="GHM445" s="5"/>
      <c r="GHN445" s="5"/>
      <c r="GHO445" s="5"/>
      <c r="GHP445" s="5"/>
      <c r="GHQ445" s="5"/>
      <c r="GHR445" s="5"/>
      <c r="GHS445" s="5"/>
      <c r="GHT445" s="5"/>
      <c r="GHU445" s="5"/>
      <c r="GHV445" s="5"/>
      <c r="GHW445" s="5"/>
      <c r="GHX445" s="5"/>
      <c r="GHY445" s="5"/>
      <c r="GHZ445" s="5"/>
      <c r="GIA445" s="5"/>
      <c r="GIB445" s="5"/>
      <c r="GIC445" s="5"/>
      <c r="GID445" s="5"/>
      <c r="GIE445" s="5"/>
      <c r="GIF445" s="5"/>
      <c r="GIG445" s="5"/>
      <c r="GIH445" s="5"/>
      <c r="GII445" s="5"/>
      <c r="GIJ445" s="5"/>
      <c r="GIK445" s="5"/>
      <c r="GIL445" s="5"/>
      <c r="GIM445" s="5"/>
      <c r="GIN445" s="5"/>
      <c r="GIO445" s="5"/>
      <c r="GIP445" s="5"/>
      <c r="GIQ445" s="5"/>
      <c r="GIR445" s="5"/>
      <c r="GIS445" s="5"/>
      <c r="GIT445" s="5"/>
      <c r="GIU445" s="5"/>
      <c r="GIV445" s="5"/>
      <c r="GIW445" s="5"/>
      <c r="GIX445" s="5"/>
      <c r="GIY445" s="5"/>
      <c r="GIZ445" s="5"/>
      <c r="GJA445" s="5"/>
      <c r="GJB445" s="5"/>
      <c r="GJC445" s="5"/>
      <c r="GJD445" s="5"/>
      <c r="GJE445" s="5"/>
      <c r="GJF445" s="5"/>
      <c r="GJG445" s="5"/>
      <c r="GJH445" s="5"/>
      <c r="GJI445" s="5"/>
      <c r="GJJ445" s="5"/>
      <c r="GJK445" s="5"/>
      <c r="GJL445" s="5"/>
      <c r="GJM445" s="5"/>
      <c r="GJN445" s="5"/>
      <c r="GJO445" s="5"/>
      <c r="GJP445" s="5"/>
      <c r="GJQ445" s="5"/>
      <c r="GJR445" s="5"/>
      <c r="GJS445" s="5"/>
      <c r="GJT445" s="5"/>
      <c r="GJU445" s="5"/>
      <c r="GJV445" s="5"/>
      <c r="GJW445" s="5"/>
      <c r="GJX445" s="5"/>
      <c r="GJY445" s="5"/>
      <c r="GJZ445" s="5"/>
      <c r="GKA445" s="5"/>
      <c r="GKB445" s="5"/>
      <c r="GKC445" s="5"/>
      <c r="GKD445" s="5"/>
      <c r="GKE445" s="5"/>
      <c r="GKF445" s="5"/>
      <c r="GKG445" s="5"/>
      <c r="GKH445" s="5"/>
      <c r="GKI445" s="5"/>
      <c r="GKJ445" s="5"/>
      <c r="GKK445" s="5"/>
      <c r="GKL445" s="5"/>
      <c r="GKM445" s="5"/>
      <c r="GKN445" s="5"/>
      <c r="GKO445" s="5"/>
      <c r="GKP445" s="5"/>
      <c r="GKQ445" s="5"/>
      <c r="GKR445" s="5"/>
      <c r="GKS445" s="5"/>
      <c r="GKT445" s="5"/>
      <c r="GKU445" s="5"/>
      <c r="GKV445" s="5"/>
      <c r="GKW445" s="5"/>
      <c r="GKX445" s="5"/>
      <c r="GKY445" s="5"/>
      <c r="GKZ445" s="5"/>
      <c r="GLA445" s="5"/>
      <c r="GLB445" s="5"/>
      <c r="GLC445" s="5"/>
      <c r="GLD445" s="5"/>
      <c r="GLE445" s="5"/>
      <c r="GLF445" s="5"/>
      <c r="GLG445" s="5"/>
      <c r="GLH445" s="5"/>
      <c r="GLI445" s="5"/>
      <c r="GLJ445" s="5"/>
      <c r="GLK445" s="5"/>
      <c r="GLL445" s="5"/>
      <c r="GLM445" s="5"/>
      <c r="GLN445" s="5"/>
      <c r="GLO445" s="5"/>
      <c r="GLP445" s="5"/>
      <c r="GLQ445" s="5"/>
      <c r="GLR445" s="5"/>
      <c r="GLS445" s="5"/>
      <c r="GLT445" s="5"/>
      <c r="GLU445" s="5"/>
      <c r="GLV445" s="5"/>
      <c r="GLW445" s="5"/>
      <c r="GLX445" s="5"/>
      <c r="GLY445" s="5"/>
      <c r="GLZ445" s="5"/>
      <c r="GMA445" s="5"/>
      <c r="GMB445" s="5"/>
      <c r="GMC445" s="5"/>
      <c r="GMD445" s="5"/>
      <c r="GME445" s="5"/>
      <c r="GMF445" s="5"/>
      <c r="GMG445" s="5"/>
      <c r="GMH445" s="5"/>
      <c r="GMI445" s="5"/>
      <c r="GMJ445" s="5"/>
      <c r="GMK445" s="5"/>
      <c r="GML445" s="5"/>
      <c r="GMM445" s="5"/>
      <c r="GMN445" s="5"/>
      <c r="GMO445" s="5"/>
      <c r="GMP445" s="5"/>
      <c r="GMQ445" s="5"/>
      <c r="GMR445" s="5"/>
      <c r="GMS445" s="5"/>
      <c r="GMT445" s="5"/>
      <c r="GMU445" s="5"/>
      <c r="GMV445" s="5"/>
      <c r="GMW445" s="5"/>
      <c r="GMX445" s="5"/>
      <c r="GMY445" s="5"/>
      <c r="GMZ445" s="5"/>
      <c r="GNA445" s="5"/>
      <c r="GNB445" s="5"/>
      <c r="GNC445" s="5"/>
      <c r="GND445" s="5"/>
      <c r="GNE445" s="5"/>
      <c r="GNF445" s="5"/>
      <c r="GNG445" s="5"/>
      <c r="GNH445" s="5"/>
      <c r="GNI445" s="5"/>
      <c r="GNJ445" s="5"/>
      <c r="GNK445" s="5"/>
      <c r="GNL445" s="5"/>
      <c r="GNM445" s="5"/>
      <c r="GNN445" s="5"/>
      <c r="GNO445" s="5"/>
      <c r="GNP445" s="5"/>
      <c r="GNQ445" s="5"/>
      <c r="GNR445" s="5"/>
      <c r="GNS445" s="5"/>
      <c r="GNT445" s="5"/>
      <c r="GNU445" s="5"/>
      <c r="GNV445" s="5"/>
      <c r="GNW445" s="5"/>
      <c r="GNX445" s="5"/>
      <c r="GNY445" s="5"/>
      <c r="GNZ445" s="5"/>
      <c r="GOA445" s="5"/>
      <c r="GOB445" s="5"/>
      <c r="GOC445" s="5"/>
      <c r="GOD445" s="5"/>
      <c r="GOE445" s="5"/>
      <c r="GOF445" s="5"/>
      <c r="GOG445" s="5"/>
      <c r="GOH445" s="5"/>
      <c r="GOI445" s="5"/>
      <c r="GOJ445" s="5"/>
      <c r="GOK445" s="5"/>
      <c r="GOL445" s="5"/>
      <c r="GOM445" s="5"/>
      <c r="GON445" s="5"/>
      <c r="GOO445" s="5"/>
      <c r="GOP445" s="5"/>
      <c r="GOQ445" s="5"/>
      <c r="GOR445" s="5"/>
      <c r="GOS445" s="5"/>
      <c r="GOT445" s="5"/>
      <c r="GOU445" s="5"/>
      <c r="GOV445" s="5"/>
      <c r="GOW445" s="5"/>
      <c r="GOX445" s="5"/>
      <c r="GOY445" s="5"/>
      <c r="GOZ445" s="5"/>
      <c r="GPA445" s="5"/>
      <c r="GPB445" s="5"/>
      <c r="GPC445" s="5"/>
      <c r="GPD445" s="5"/>
      <c r="GPE445" s="5"/>
      <c r="GPF445" s="5"/>
      <c r="GPG445" s="5"/>
      <c r="GPH445" s="5"/>
      <c r="GPI445" s="5"/>
      <c r="GPJ445" s="5"/>
      <c r="GPK445" s="5"/>
      <c r="GPL445" s="5"/>
      <c r="GPM445" s="5"/>
      <c r="GPN445" s="5"/>
      <c r="GPO445" s="5"/>
      <c r="GPP445" s="5"/>
      <c r="GPQ445" s="5"/>
      <c r="GPR445" s="5"/>
      <c r="GPS445" s="5"/>
      <c r="GPT445" s="5"/>
      <c r="GPU445" s="5"/>
      <c r="GPV445" s="5"/>
      <c r="GPW445" s="5"/>
      <c r="GPX445" s="5"/>
      <c r="GPY445" s="5"/>
      <c r="GPZ445" s="5"/>
      <c r="GQA445" s="5"/>
      <c r="GQB445" s="5"/>
      <c r="GQC445" s="5"/>
      <c r="GQD445" s="5"/>
      <c r="GQE445" s="5"/>
      <c r="GQF445" s="5"/>
      <c r="GQG445" s="5"/>
      <c r="GQH445" s="5"/>
      <c r="GQI445" s="5"/>
      <c r="GQJ445" s="5"/>
      <c r="GQK445" s="5"/>
      <c r="GQL445" s="5"/>
      <c r="GQM445" s="5"/>
      <c r="GQN445" s="5"/>
      <c r="GQO445" s="5"/>
      <c r="GQP445" s="5"/>
      <c r="GQQ445" s="5"/>
      <c r="GQR445" s="5"/>
      <c r="GQS445" s="5"/>
      <c r="GQT445" s="5"/>
      <c r="GQU445" s="5"/>
      <c r="GQV445" s="5"/>
      <c r="GQW445" s="5"/>
      <c r="GQX445" s="5"/>
      <c r="GQY445" s="5"/>
      <c r="GQZ445" s="5"/>
      <c r="GRA445" s="5"/>
      <c r="GRB445" s="5"/>
      <c r="GRC445" s="5"/>
      <c r="GRD445" s="5"/>
      <c r="GRE445" s="5"/>
      <c r="GRF445" s="5"/>
      <c r="GRG445" s="5"/>
      <c r="GRH445" s="5"/>
      <c r="GRI445" s="5"/>
      <c r="GRJ445" s="5"/>
      <c r="GRK445" s="5"/>
      <c r="GRL445" s="5"/>
      <c r="GRM445" s="5"/>
      <c r="GRN445" s="5"/>
      <c r="GRO445" s="5"/>
      <c r="GRP445" s="5"/>
      <c r="GRQ445" s="5"/>
      <c r="GRR445" s="5"/>
      <c r="GRS445" s="5"/>
      <c r="GRT445" s="5"/>
      <c r="GRU445" s="5"/>
      <c r="GRV445" s="5"/>
      <c r="GRW445" s="5"/>
      <c r="GRX445" s="5"/>
      <c r="GRY445" s="5"/>
      <c r="GRZ445" s="5"/>
      <c r="GSA445" s="5"/>
      <c r="GSB445" s="5"/>
      <c r="GSC445" s="5"/>
      <c r="GSD445" s="5"/>
      <c r="GSE445" s="5"/>
      <c r="GSF445" s="5"/>
      <c r="GSG445" s="5"/>
      <c r="GSH445" s="5"/>
      <c r="GSI445" s="5"/>
      <c r="GSJ445" s="5"/>
      <c r="GSK445" s="5"/>
      <c r="GSL445" s="5"/>
      <c r="GSM445" s="5"/>
      <c r="GSN445" s="5"/>
      <c r="GSO445" s="5"/>
      <c r="GSP445" s="5"/>
      <c r="GSQ445" s="5"/>
      <c r="GSR445" s="5"/>
      <c r="GSS445" s="5"/>
      <c r="GST445" s="5"/>
      <c r="GSU445" s="5"/>
      <c r="GSV445" s="5"/>
      <c r="GSW445" s="5"/>
      <c r="GSX445" s="5"/>
      <c r="GSY445" s="5"/>
      <c r="GSZ445" s="5"/>
      <c r="GTA445" s="5"/>
      <c r="GTB445" s="5"/>
      <c r="GTC445" s="5"/>
      <c r="GTD445" s="5"/>
      <c r="GTE445" s="5"/>
      <c r="GTF445" s="5"/>
      <c r="GTG445" s="5"/>
      <c r="GTH445" s="5"/>
      <c r="GTI445" s="5"/>
      <c r="GTJ445" s="5"/>
      <c r="GTK445" s="5"/>
      <c r="GTL445" s="5"/>
      <c r="GTM445" s="5"/>
      <c r="GTN445" s="5"/>
      <c r="GTO445" s="5"/>
      <c r="GTP445" s="5"/>
      <c r="GTQ445" s="5"/>
      <c r="GTR445" s="5"/>
      <c r="GTS445" s="5"/>
      <c r="GTT445" s="5"/>
      <c r="GTU445" s="5"/>
      <c r="GTV445" s="5"/>
      <c r="GTW445" s="5"/>
      <c r="GTX445" s="5"/>
      <c r="GTY445" s="5"/>
      <c r="GTZ445" s="5"/>
      <c r="GUA445" s="5"/>
      <c r="GUB445" s="5"/>
      <c r="GUC445" s="5"/>
      <c r="GUD445" s="5"/>
      <c r="GUE445" s="5"/>
      <c r="GUF445" s="5"/>
      <c r="GUG445" s="5"/>
      <c r="GUH445" s="5"/>
      <c r="GUI445" s="5"/>
      <c r="GUJ445" s="5"/>
      <c r="GUK445" s="5"/>
      <c r="GUL445" s="5"/>
      <c r="GUM445" s="5"/>
      <c r="GUN445" s="5"/>
      <c r="GUO445" s="5"/>
      <c r="GUP445" s="5"/>
      <c r="GUQ445" s="5"/>
      <c r="GUR445" s="5"/>
      <c r="GUS445" s="5"/>
      <c r="GUT445" s="5"/>
      <c r="GUU445" s="5"/>
      <c r="GUV445" s="5"/>
      <c r="GUW445" s="5"/>
      <c r="GUX445" s="5"/>
      <c r="GUY445" s="5"/>
      <c r="GUZ445" s="5"/>
      <c r="GVA445" s="5"/>
      <c r="GVB445" s="5"/>
      <c r="GVC445" s="5"/>
      <c r="GVD445" s="5"/>
      <c r="GVE445" s="5"/>
      <c r="GVF445" s="5"/>
      <c r="GVG445" s="5"/>
      <c r="GVH445" s="5"/>
      <c r="GVI445" s="5"/>
      <c r="GVJ445" s="5"/>
      <c r="GVK445" s="5"/>
      <c r="GVL445" s="5"/>
      <c r="GVM445" s="5"/>
      <c r="GVN445" s="5"/>
      <c r="GVO445" s="5"/>
      <c r="GVP445" s="5"/>
      <c r="GVQ445" s="5"/>
      <c r="GVR445" s="5"/>
      <c r="GVS445" s="5"/>
      <c r="GVT445" s="5"/>
      <c r="GVU445" s="5"/>
      <c r="GVV445" s="5"/>
      <c r="GVW445" s="5"/>
      <c r="GVX445" s="5"/>
      <c r="GVY445" s="5"/>
      <c r="GVZ445" s="5"/>
      <c r="GWA445" s="5"/>
      <c r="GWB445" s="5"/>
      <c r="GWC445" s="5"/>
      <c r="GWD445" s="5"/>
      <c r="GWE445" s="5"/>
      <c r="GWF445" s="5"/>
      <c r="GWG445" s="5"/>
      <c r="GWH445" s="5"/>
      <c r="GWI445" s="5"/>
      <c r="GWJ445" s="5"/>
      <c r="GWK445" s="5"/>
      <c r="GWL445" s="5"/>
      <c r="GWM445" s="5"/>
      <c r="GWN445" s="5"/>
      <c r="GWO445" s="5"/>
      <c r="GWP445" s="5"/>
      <c r="GWQ445" s="5"/>
      <c r="GWR445" s="5"/>
      <c r="GWS445" s="5"/>
      <c r="GWT445" s="5"/>
      <c r="GWU445" s="5"/>
      <c r="GWV445" s="5"/>
      <c r="GWW445" s="5"/>
      <c r="GWX445" s="5"/>
      <c r="GWY445" s="5"/>
      <c r="GWZ445" s="5"/>
      <c r="GXA445" s="5"/>
      <c r="GXB445" s="5"/>
      <c r="GXC445" s="5"/>
      <c r="GXD445" s="5"/>
      <c r="GXE445" s="5"/>
      <c r="GXF445" s="5"/>
      <c r="GXG445" s="5"/>
      <c r="GXH445" s="5"/>
      <c r="GXI445" s="5"/>
      <c r="GXJ445" s="5"/>
      <c r="GXK445" s="5"/>
      <c r="GXL445" s="5"/>
      <c r="GXM445" s="5"/>
      <c r="GXN445" s="5"/>
      <c r="GXO445" s="5"/>
      <c r="GXP445" s="5"/>
      <c r="GXQ445" s="5"/>
      <c r="GXR445" s="5"/>
      <c r="GXS445" s="5"/>
      <c r="GXT445" s="5"/>
      <c r="GXU445" s="5"/>
      <c r="GXV445" s="5"/>
      <c r="GXW445" s="5"/>
      <c r="GXX445" s="5"/>
      <c r="GXY445" s="5"/>
      <c r="GXZ445" s="5"/>
      <c r="GYA445" s="5"/>
      <c r="GYB445" s="5"/>
      <c r="GYC445" s="5"/>
      <c r="GYD445" s="5"/>
      <c r="GYE445" s="5"/>
      <c r="GYF445" s="5"/>
      <c r="GYG445" s="5"/>
      <c r="GYH445" s="5"/>
      <c r="GYI445" s="5"/>
      <c r="GYJ445" s="5"/>
      <c r="GYK445" s="5"/>
      <c r="GYL445" s="5"/>
      <c r="GYM445" s="5"/>
      <c r="GYN445" s="5"/>
      <c r="GYO445" s="5"/>
      <c r="GYP445" s="5"/>
      <c r="GYQ445" s="5"/>
      <c r="GYR445" s="5"/>
      <c r="GYS445" s="5"/>
      <c r="GYT445" s="5"/>
      <c r="GYU445" s="5"/>
      <c r="GYV445" s="5"/>
      <c r="GYW445" s="5"/>
      <c r="GYX445" s="5"/>
      <c r="GYY445" s="5"/>
      <c r="GYZ445" s="5"/>
      <c r="GZA445" s="5"/>
      <c r="GZB445" s="5"/>
      <c r="GZC445" s="5"/>
      <c r="GZD445" s="5"/>
      <c r="GZE445" s="5"/>
      <c r="GZF445" s="5"/>
      <c r="GZG445" s="5"/>
      <c r="GZH445" s="5"/>
      <c r="GZI445" s="5"/>
      <c r="GZJ445" s="5"/>
      <c r="GZK445" s="5"/>
      <c r="GZL445" s="5"/>
      <c r="GZM445" s="5"/>
      <c r="GZN445" s="5"/>
      <c r="GZO445" s="5"/>
      <c r="GZP445" s="5"/>
      <c r="GZQ445" s="5"/>
      <c r="GZR445" s="5"/>
      <c r="GZS445" s="5"/>
      <c r="GZT445" s="5"/>
      <c r="GZU445" s="5"/>
      <c r="GZV445" s="5"/>
      <c r="GZW445" s="5"/>
      <c r="GZX445" s="5"/>
      <c r="GZY445" s="5"/>
      <c r="GZZ445" s="5"/>
      <c r="HAA445" s="5"/>
      <c r="HAB445" s="5"/>
      <c r="HAC445" s="5"/>
      <c r="HAD445" s="5"/>
      <c r="HAE445" s="5"/>
      <c r="HAF445" s="5"/>
      <c r="HAG445" s="5"/>
      <c r="HAH445" s="5"/>
      <c r="HAI445" s="5"/>
      <c r="HAJ445" s="5"/>
      <c r="HAK445" s="5"/>
      <c r="HAL445" s="5"/>
      <c r="HAM445" s="5"/>
      <c r="HAN445" s="5"/>
      <c r="HAO445" s="5"/>
      <c r="HAP445" s="5"/>
      <c r="HAQ445" s="5"/>
      <c r="HAR445" s="5"/>
      <c r="HAS445" s="5"/>
      <c r="HAT445" s="5"/>
      <c r="HAU445" s="5"/>
      <c r="HAV445" s="5"/>
      <c r="HAW445" s="5"/>
      <c r="HAX445" s="5"/>
      <c r="HAY445" s="5"/>
      <c r="HAZ445" s="5"/>
      <c r="HBA445" s="5"/>
      <c r="HBB445" s="5"/>
      <c r="HBC445" s="5"/>
      <c r="HBD445" s="5"/>
      <c r="HBE445" s="5"/>
      <c r="HBF445" s="5"/>
      <c r="HBG445" s="5"/>
      <c r="HBH445" s="5"/>
      <c r="HBI445" s="5"/>
      <c r="HBJ445" s="5"/>
      <c r="HBK445" s="5"/>
      <c r="HBL445" s="5"/>
      <c r="HBM445" s="5"/>
      <c r="HBN445" s="5"/>
      <c r="HBO445" s="5"/>
      <c r="HBP445" s="5"/>
      <c r="HBQ445" s="5"/>
      <c r="HBR445" s="5"/>
      <c r="HBS445" s="5"/>
      <c r="HBT445" s="5"/>
      <c r="HBU445" s="5"/>
      <c r="HBV445" s="5"/>
      <c r="HBW445" s="5"/>
      <c r="HBX445" s="5"/>
      <c r="HBY445" s="5"/>
      <c r="HBZ445" s="5"/>
      <c r="HCA445" s="5"/>
      <c r="HCB445" s="5"/>
      <c r="HCC445" s="5"/>
      <c r="HCD445" s="5"/>
      <c r="HCE445" s="5"/>
      <c r="HCF445" s="5"/>
      <c r="HCG445" s="5"/>
      <c r="HCH445" s="5"/>
      <c r="HCI445" s="5"/>
      <c r="HCJ445" s="5"/>
      <c r="HCK445" s="5"/>
      <c r="HCL445" s="5"/>
      <c r="HCM445" s="5"/>
      <c r="HCN445" s="5"/>
      <c r="HCO445" s="5"/>
      <c r="HCP445" s="5"/>
      <c r="HCQ445" s="5"/>
      <c r="HCR445" s="5"/>
      <c r="HCS445" s="5"/>
      <c r="HCT445" s="5"/>
      <c r="HCU445" s="5"/>
      <c r="HCV445" s="5"/>
      <c r="HCW445" s="5"/>
      <c r="HCX445" s="5"/>
      <c r="HCY445" s="5"/>
      <c r="HCZ445" s="5"/>
      <c r="HDA445" s="5"/>
      <c r="HDB445" s="5"/>
      <c r="HDC445" s="5"/>
      <c r="HDD445" s="5"/>
      <c r="HDE445" s="5"/>
      <c r="HDF445" s="5"/>
      <c r="HDG445" s="5"/>
      <c r="HDH445" s="5"/>
      <c r="HDI445" s="5"/>
      <c r="HDJ445" s="5"/>
      <c r="HDK445" s="5"/>
      <c r="HDL445" s="5"/>
      <c r="HDM445" s="5"/>
      <c r="HDN445" s="5"/>
      <c r="HDO445" s="5"/>
      <c r="HDP445" s="5"/>
      <c r="HDQ445" s="5"/>
      <c r="HDR445" s="5"/>
      <c r="HDS445" s="5"/>
      <c r="HDT445" s="5"/>
      <c r="HDU445" s="5"/>
      <c r="HDV445" s="5"/>
      <c r="HDW445" s="5"/>
      <c r="HDX445" s="5"/>
      <c r="HDY445" s="5"/>
      <c r="HDZ445" s="5"/>
      <c r="HEA445" s="5"/>
      <c r="HEB445" s="5"/>
      <c r="HEC445" s="5"/>
      <c r="HED445" s="5"/>
      <c r="HEE445" s="5"/>
      <c r="HEF445" s="5"/>
      <c r="HEG445" s="5"/>
      <c r="HEH445" s="5"/>
      <c r="HEI445" s="5"/>
      <c r="HEJ445" s="5"/>
      <c r="HEK445" s="5"/>
      <c r="HEL445" s="5"/>
      <c r="HEM445" s="5"/>
      <c r="HEN445" s="5"/>
      <c r="HEO445" s="5"/>
      <c r="HEP445" s="5"/>
      <c r="HEQ445" s="5"/>
      <c r="HER445" s="5"/>
      <c r="HES445" s="5"/>
      <c r="HET445" s="5"/>
      <c r="HEU445" s="5"/>
      <c r="HEV445" s="5"/>
      <c r="HEW445" s="5"/>
      <c r="HEX445" s="5"/>
      <c r="HEY445" s="5"/>
      <c r="HEZ445" s="5"/>
      <c r="HFA445" s="5"/>
      <c r="HFB445" s="5"/>
      <c r="HFC445" s="5"/>
      <c r="HFD445" s="5"/>
      <c r="HFE445" s="5"/>
      <c r="HFF445" s="5"/>
      <c r="HFG445" s="5"/>
      <c r="HFH445" s="5"/>
      <c r="HFI445" s="5"/>
      <c r="HFJ445" s="5"/>
      <c r="HFK445" s="5"/>
      <c r="HFL445" s="5"/>
      <c r="HFM445" s="5"/>
      <c r="HFN445" s="5"/>
      <c r="HFO445" s="5"/>
      <c r="HFP445" s="5"/>
      <c r="HFQ445" s="5"/>
      <c r="HFR445" s="5"/>
      <c r="HFS445" s="5"/>
      <c r="HFT445" s="5"/>
      <c r="HFU445" s="5"/>
      <c r="HFV445" s="5"/>
      <c r="HFW445" s="5"/>
      <c r="HFX445" s="5"/>
      <c r="HFY445" s="5"/>
      <c r="HFZ445" s="5"/>
      <c r="HGA445" s="5"/>
      <c r="HGB445" s="5"/>
      <c r="HGC445" s="5"/>
      <c r="HGD445" s="5"/>
      <c r="HGE445" s="5"/>
      <c r="HGF445" s="5"/>
      <c r="HGG445" s="5"/>
      <c r="HGH445" s="5"/>
      <c r="HGI445" s="5"/>
      <c r="HGJ445" s="5"/>
      <c r="HGK445" s="5"/>
      <c r="HGL445" s="5"/>
      <c r="HGM445" s="5"/>
      <c r="HGN445" s="5"/>
      <c r="HGO445" s="5"/>
      <c r="HGP445" s="5"/>
      <c r="HGQ445" s="5"/>
      <c r="HGR445" s="5"/>
      <c r="HGS445" s="5"/>
      <c r="HGT445" s="5"/>
      <c r="HGU445" s="5"/>
      <c r="HGV445" s="5"/>
      <c r="HGW445" s="5"/>
      <c r="HGX445" s="5"/>
      <c r="HGY445" s="5"/>
      <c r="HGZ445" s="5"/>
      <c r="HHA445" s="5"/>
      <c r="HHB445" s="5"/>
      <c r="HHC445" s="5"/>
      <c r="HHD445" s="5"/>
      <c r="HHE445" s="5"/>
      <c r="HHF445" s="5"/>
      <c r="HHG445" s="5"/>
      <c r="HHH445" s="5"/>
      <c r="HHI445" s="5"/>
      <c r="HHJ445" s="5"/>
      <c r="HHK445" s="5"/>
      <c r="HHL445" s="5"/>
      <c r="HHM445" s="5"/>
      <c r="HHN445" s="5"/>
      <c r="HHO445" s="5"/>
      <c r="HHP445" s="5"/>
      <c r="HHQ445" s="5"/>
      <c r="HHR445" s="5"/>
      <c r="HHS445" s="5"/>
      <c r="HHT445" s="5"/>
      <c r="HHU445" s="5"/>
      <c r="HHV445" s="5"/>
      <c r="HHW445" s="5"/>
      <c r="HHX445" s="5"/>
      <c r="HHY445" s="5"/>
      <c r="HHZ445" s="5"/>
      <c r="HIA445" s="5"/>
      <c r="HIB445" s="5"/>
      <c r="HIC445" s="5"/>
      <c r="HID445" s="5"/>
      <c r="HIE445" s="5"/>
      <c r="HIF445" s="5"/>
      <c r="HIG445" s="5"/>
      <c r="HIH445" s="5"/>
      <c r="HII445" s="5"/>
      <c r="HIJ445" s="5"/>
      <c r="HIK445" s="5"/>
      <c r="HIL445" s="5"/>
      <c r="HIM445" s="5"/>
      <c r="HIN445" s="5"/>
      <c r="HIO445" s="5"/>
      <c r="HIP445" s="5"/>
      <c r="HIQ445" s="5"/>
      <c r="HIR445" s="5"/>
      <c r="HIS445" s="5"/>
      <c r="HIT445" s="5"/>
      <c r="HIU445" s="5"/>
      <c r="HIV445" s="5"/>
      <c r="HIW445" s="5"/>
      <c r="HIX445" s="5"/>
      <c r="HIY445" s="5"/>
      <c r="HIZ445" s="5"/>
      <c r="HJA445" s="5"/>
      <c r="HJB445" s="5"/>
      <c r="HJC445" s="5"/>
      <c r="HJD445" s="5"/>
      <c r="HJE445" s="5"/>
      <c r="HJF445" s="5"/>
      <c r="HJG445" s="5"/>
      <c r="HJH445" s="5"/>
      <c r="HJI445" s="5"/>
      <c r="HJJ445" s="5"/>
      <c r="HJK445" s="5"/>
      <c r="HJL445" s="5"/>
      <c r="HJM445" s="5"/>
      <c r="HJN445" s="5"/>
      <c r="HJO445" s="5"/>
      <c r="HJP445" s="5"/>
      <c r="HJQ445" s="5"/>
      <c r="HJR445" s="5"/>
      <c r="HJS445" s="5"/>
      <c r="HJT445" s="5"/>
      <c r="HJU445" s="5"/>
      <c r="HJV445" s="5"/>
      <c r="HJW445" s="5"/>
      <c r="HJX445" s="5"/>
      <c r="HJY445" s="5"/>
      <c r="HJZ445" s="5"/>
      <c r="HKA445" s="5"/>
      <c r="HKB445" s="5"/>
      <c r="HKC445" s="5"/>
      <c r="HKD445" s="5"/>
      <c r="HKE445" s="5"/>
      <c r="HKF445" s="5"/>
      <c r="HKG445" s="5"/>
      <c r="HKH445" s="5"/>
      <c r="HKI445" s="5"/>
      <c r="HKJ445" s="5"/>
      <c r="HKK445" s="5"/>
      <c r="HKL445" s="5"/>
      <c r="HKM445" s="5"/>
      <c r="HKN445" s="5"/>
      <c r="HKO445" s="5"/>
      <c r="HKP445" s="5"/>
      <c r="HKQ445" s="5"/>
      <c r="HKR445" s="5"/>
      <c r="HKS445" s="5"/>
      <c r="HKT445" s="5"/>
      <c r="HKU445" s="5"/>
      <c r="HKV445" s="5"/>
      <c r="HKW445" s="5"/>
      <c r="HKX445" s="5"/>
      <c r="HKY445" s="5"/>
      <c r="HKZ445" s="5"/>
      <c r="HLA445" s="5"/>
      <c r="HLB445" s="5"/>
      <c r="HLC445" s="5"/>
      <c r="HLD445" s="5"/>
      <c r="HLE445" s="5"/>
      <c r="HLF445" s="5"/>
      <c r="HLG445" s="5"/>
      <c r="HLH445" s="5"/>
      <c r="HLI445" s="5"/>
      <c r="HLJ445" s="5"/>
      <c r="HLK445" s="5"/>
      <c r="HLL445" s="5"/>
      <c r="HLM445" s="5"/>
      <c r="HLN445" s="5"/>
      <c r="HLO445" s="5"/>
      <c r="HLP445" s="5"/>
      <c r="HLQ445" s="5"/>
      <c r="HLR445" s="5"/>
      <c r="HLS445" s="5"/>
      <c r="HLT445" s="5"/>
      <c r="HLU445" s="5"/>
      <c r="HLV445" s="5"/>
      <c r="HLW445" s="5"/>
      <c r="HLX445" s="5"/>
      <c r="HLY445" s="5"/>
      <c r="HLZ445" s="5"/>
      <c r="HMA445" s="5"/>
      <c r="HMB445" s="5"/>
      <c r="HMC445" s="5"/>
      <c r="HMD445" s="5"/>
      <c r="HME445" s="5"/>
      <c r="HMF445" s="5"/>
      <c r="HMG445" s="5"/>
      <c r="HMH445" s="5"/>
      <c r="HMI445" s="5"/>
      <c r="HMJ445" s="5"/>
      <c r="HMK445" s="5"/>
      <c r="HML445" s="5"/>
      <c r="HMM445" s="5"/>
      <c r="HMN445" s="5"/>
      <c r="HMO445" s="5"/>
      <c r="HMP445" s="5"/>
      <c r="HMQ445" s="5"/>
      <c r="HMR445" s="5"/>
      <c r="HMS445" s="5"/>
      <c r="HMT445" s="5"/>
      <c r="HMU445" s="5"/>
      <c r="HMV445" s="5"/>
      <c r="HMW445" s="5"/>
      <c r="HMX445" s="5"/>
      <c r="HMY445" s="5"/>
      <c r="HMZ445" s="5"/>
      <c r="HNA445" s="5"/>
      <c r="HNB445" s="5"/>
      <c r="HNC445" s="5"/>
      <c r="HND445" s="5"/>
      <c r="HNE445" s="5"/>
      <c r="HNF445" s="5"/>
      <c r="HNG445" s="5"/>
      <c r="HNH445" s="5"/>
      <c r="HNI445" s="5"/>
      <c r="HNJ445" s="5"/>
      <c r="HNK445" s="5"/>
      <c r="HNL445" s="5"/>
      <c r="HNM445" s="5"/>
      <c r="HNN445" s="5"/>
      <c r="HNO445" s="5"/>
      <c r="HNP445" s="5"/>
      <c r="HNQ445" s="5"/>
      <c r="HNR445" s="5"/>
      <c r="HNS445" s="5"/>
      <c r="HNT445" s="5"/>
      <c r="HNU445" s="5"/>
      <c r="HNV445" s="5"/>
      <c r="HNW445" s="5"/>
      <c r="HNX445" s="5"/>
      <c r="HNY445" s="5"/>
      <c r="HNZ445" s="5"/>
      <c r="HOA445" s="5"/>
      <c r="HOB445" s="5"/>
      <c r="HOC445" s="5"/>
      <c r="HOD445" s="5"/>
      <c r="HOE445" s="5"/>
      <c r="HOF445" s="5"/>
      <c r="HOG445" s="5"/>
      <c r="HOH445" s="5"/>
      <c r="HOI445" s="5"/>
      <c r="HOJ445" s="5"/>
      <c r="HOK445" s="5"/>
      <c r="HOL445" s="5"/>
      <c r="HOM445" s="5"/>
      <c r="HON445" s="5"/>
      <c r="HOO445" s="5"/>
      <c r="HOP445" s="5"/>
      <c r="HOQ445" s="5"/>
      <c r="HOR445" s="5"/>
      <c r="HOS445" s="5"/>
      <c r="HOT445" s="5"/>
      <c r="HOU445" s="5"/>
      <c r="HOV445" s="5"/>
      <c r="HOW445" s="5"/>
      <c r="HOX445" s="5"/>
      <c r="HOY445" s="5"/>
      <c r="HOZ445" s="5"/>
      <c r="HPA445" s="5"/>
      <c r="HPB445" s="5"/>
      <c r="HPC445" s="5"/>
      <c r="HPD445" s="5"/>
      <c r="HPE445" s="5"/>
      <c r="HPF445" s="5"/>
      <c r="HPG445" s="5"/>
      <c r="HPH445" s="5"/>
      <c r="HPI445" s="5"/>
      <c r="HPJ445" s="5"/>
      <c r="HPK445" s="5"/>
      <c r="HPL445" s="5"/>
      <c r="HPM445" s="5"/>
      <c r="HPN445" s="5"/>
      <c r="HPO445" s="5"/>
      <c r="HPP445" s="5"/>
      <c r="HPQ445" s="5"/>
      <c r="HPR445" s="5"/>
      <c r="HPS445" s="5"/>
      <c r="HPT445" s="5"/>
      <c r="HPU445" s="5"/>
      <c r="HPV445" s="5"/>
      <c r="HPW445" s="5"/>
      <c r="HPX445" s="5"/>
      <c r="HPY445" s="5"/>
      <c r="HPZ445" s="5"/>
      <c r="HQA445" s="5"/>
      <c r="HQB445" s="5"/>
      <c r="HQC445" s="5"/>
      <c r="HQD445" s="5"/>
      <c r="HQE445" s="5"/>
      <c r="HQF445" s="5"/>
      <c r="HQG445" s="5"/>
      <c r="HQH445" s="5"/>
      <c r="HQI445" s="5"/>
      <c r="HQJ445" s="5"/>
      <c r="HQK445" s="5"/>
      <c r="HQL445" s="5"/>
      <c r="HQM445" s="5"/>
      <c r="HQN445" s="5"/>
      <c r="HQO445" s="5"/>
      <c r="HQP445" s="5"/>
      <c r="HQQ445" s="5"/>
      <c r="HQR445" s="5"/>
      <c r="HQS445" s="5"/>
      <c r="HQT445" s="5"/>
      <c r="HQU445" s="5"/>
      <c r="HQV445" s="5"/>
      <c r="HQW445" s="5"/>
      <c r="HQX445" s="5"/>
      <c r="HQY445" s="5"/>
      <c r="HQZ445" s="5"/>
      <c r="HRA445" s="5"/>
      <c r="HRB445" s="5"/>
      <c r="HRC445" s="5"/>
      <c r="HRD445" s="5"/>
      <c r="HRE445" s="5"/>
      <c r="HRF445" s="5"/>
      <c r="HRG445" s="5"/>
      <c r="HRH445" s="5"/>
      <c r="HRI445" s="5"/>
      <c r="HRJ445" s="5"/>
      <c r="HRK445" s="5"/>
      <c r="HRL445" s="5"/>
      <c r="HRM445" s="5"/>
      <c r="HRN445" s="5"/>
      <c r="HRO445" s="5"/>
      <c r="HRP445" s="5"/>
      <c r="HRQ445" s="5"/>
      <c r="HRR445" s="5"/>
      <c r="HRS445" s="5"/>
      <c r="HRT445" s="5"/>
      <c r="HRU445" s="5"/>
      <c r="HRV445" s="5"/>
      <c r="HRW445" s="5"/>
      <c r="HRX445" s="5"/>
      <c r="HRY445" s="5"/>
      <c r="HRZ445" s="5"/>
      <c r="HSA445" s="5"/>
      <c r="HSB445" s="5"/>
      <c r="HSC445" s="5"/>
      <c r="HSD445" s="5"/>
      <c r="HSE445" s="5"/>
      <c r="HSF445" s="5"/>
      <c r="HSG445" s="5"/>
      <c r="HSH445" s="5"/>
      <c r="HSI445" s="5"/>
      <c r="HSJ445" s="5"/>
      <c r="HSK445" s="5"/>
      <c r="HSL445" s="5"/>
      <c r="HSM445" s="5"/>
      <c r="HSN445" s="5"/>
      <c r="HSO445" s="5"/>
      <c r="HSP445" s="5"/>
      <c r="HSQ445" s="5"/>
      <c r="HSR445" s="5"/>
      <c r="HSS445" s="5"/>
      <c r="HST445" s="5"/>
      <c r="HSU445" s="5"/>
      <c r="HSV445" s="5"/>
      <c r="HSW445" s="5"/>
      <c r="HSX445" s="5"/>
      <c r="HSY445" s="5"/>
      <c r="HSZ445" s="5"/>
      <c r="HTA445" s="5"/>
      <c r="HTB445" s="5"/>
      <c r="HTC445" s="5"/>
      <c r="HTD445" s="5"/>
      <c r="HTE445" s="5"/>
      <c r="HTF445" s="5"/>
      <c r="HTG445" s="5"/>
      <c r="HTH445" s="5"/>
      <c r="HTI445" s="5"/>
      <c r="HTJ445" s="5"/>
      <c r="HTK445" s="5"/>
      <c r="HTL445" s="5"/>
      <c r="HTM445" s="5"/>
      <c r="HTN445" s="5"/>
      <c r="HTO445" s="5"/>
      <c r="HTP445" s="5"/>
      <c r="HTQ445" s="5"/>
      <c r="HTR445" s="5"/>
      <c r="HTS445" s="5"/>
      <c r="HTT445" s="5"/>
      <c r="HTU445" s="5"/>
      <c r="HTV445" s="5"/>
      <c r="HTW445" s="5"/>
      <c r="HTX445" s="5"/>
      <c r="HTY445" s="5"/>
      <c r="HTZ445" s="5"/>
      <c r="HUA445" s="5"/>
      <c r="HUB445" s="5"/>
      <c r="HUC445" s="5"/>
      <c r="HUD445" s="5"/>
      <c r="HUE445" s="5"/>
      <c r="HUF445" s="5"/>
      <c r="HUG445" s="5"/>
      <c r="HUH445" s="5"/>
      <c r="HUI445" s="5"/>
      <c r="HUJ445" s="5"/>
      <c r="HUK445" s="5"/>
      <c r="HUL445" s="5"/>
      <c r="HUM445" s="5"/>
      <c r="HUN445" s="5"/>
      <c r="HUO445" s="5"/>
      <c r="HUP445" s="5"/>
      <c r="HUQ445" s="5"/>
      <c r="HUR445" s="5"/>
      <c r="HUS445" s="5"/>
      <c r="HUT445" s="5"/>
      <c r="HUU445" s="5"/>
      <c r="HUV445" s="5"/>
      <c r="HUW445" s="5"/>
      <c r="HUX445" s="5"/>
      <c r="HUY445" s="5"/>
      <c r="HUZ445" s="5"/>
      <c r="HVA445" s="5"/>
      <c r="HVB445" s="5"/>
      <c r="HVC445" s="5"/>
      <c r="HVD445" s="5"/>
      <c r="HVE445" s="5"/>
      <c r="HVF445" s="5"/>
      <c r="HVG445" s="5"/>
      <c r="HVH445" s="5"/>
      <c r="HVI445" s="5"/>
      <c r="HVJ445" s="5"/>
      <c r="HVK445" s="5"/>
      <c r="HVL445" s="5"/>
      <c r="HVM445" s="5"/>
      <c r="HVN445" s="5"/>
      <c r="HVO445" s="5"/>
      <c r="HVP445" s="5"/>
      <c r="HVQ445" s="5"/>
      <c r="HVR445" s="5"/>
      <c r="HVS445" s="5"/>
      <c r="HVT445" s="5"/>
      <c r="HVU445" s="5"/>
      <c r="HVV445" s="5"/>
      <c r="HVW445" s="5"/>
      <c r="HVX445" s="5"/>
      <c r="HVY445" s="5"/>
      <c r="HVZ445" s="5"/>
      <c r="HWA445" s="5"/>
      <c r="HWB445" s="5"/>
      <c r="HWC445" s="5"/>
      <c r="HWD445" s="5"/>
      <c r="HWE445" s="5"/>
      <c r="HWF445" s="5"/>
      <c r="HWG445" s="5"/>
      <c r="HWH445" s="5"/>
      <c r="HWI445" s="5"/>
      <c r="HWJ445" s="5"/>
      <c r="HWK445" s="5"/>
      <c r="HWL445" s="5"/>
      <c r="HWM445" s="5"/>
      <c r="HWN445" s="5"/>
      <c r="HWO445" s="5"/>
      <c r="HWP445" s="5"/>
      <c r="HWQ445" s="5"/>
      <c r="HWR445" s="5"/>
      <c r="HWS445" s="5"/>
      <c r="HWT445" s="5"/>
      <c r="HWU445" s="5"/>
      <c r="HWV445" s="5"/>
      <c r="HWW445" s="5"/>
      <c r="HWX445" s="5"/>
      <c r="HWY445" s="5"/>
      <c r="HWZ445" s="5"/>
      <c r="HXA445" s="5"/>
      <c r="HXB445" s="5"/>
      <c r="HXC445" s="5"/>
      <c r="HXD445" s="5"/>
      <c r="HXE445" s="5"/>
      <c r="HXF445" s="5"/>
      <c r="HXG445" s="5"/>
      <c r="HXH445" s="5"/>
      <c r="HXI445" s="5"/>
      <c r="HXJ445" s="5"/>
      <c r="HXK445" s="5"/>
      <c r="HXL445" s="5"/>
      <c r="HXM445" s="5"/>
      <c r="HXN445" s="5"/>
      <c r="HXO445" s="5"/>
      <c r="HXP445" s="5"/>
      <c r="HXQ445" s="5"/>
      <c r="HXR445" s="5"/>
      <c r="HXS445" s="5"/>
      <c r="HXT445" s="5"/>
      <c r="HXU445" s="5"/>
      <c r="HXV445" s="5"/>
      <c r="HXW445" s="5"/>
      <c r="HXX445" s="5"/>
      <c r="HXY445" s="5"/>
      <c r="HXZ445" s="5"/>
      <c r="HYA445" s="5"/>
      <c r="HYB445" s="5"/>
      <c r="HYC445" s="5"/>
      <c r="HYD445" s="5"/>
      <c r="HYE445" s="5"/>
      <c r="HYF445" s="5"/>
      <c r="HYG445" s="5"/>
      <c r="HYH445" s="5"/>
      <c r="HYI445" s="5"/>
      <c r="HYJ445" s="5"/>
      <c r="HYK445" s="5"/>
      <c r="HYL445" s="5"/>
      <c r="HYM445" s="5"/>
      <c r="HYN445" s="5"/>
      <c r="HYO445" s="5"/>
      <c r="HYP445" s="5"/>
      <c r="HYQ445" s="5"/>
      <c r="HYR445" s="5"/>
      <c r="HYS445" s="5"/>
      <c r="HYT445" s="5"/>
      <c r="HYU445" s="5"/>
      <c r="HYV445" s="5"/>
      <c r="HYW445" s="5"/>
      <c r="HYX445" s="5"/>
      <c r="HYY445" s="5"/>
      <c r="HYZ445" s="5"/>
      <c r="HZA445" s="5"/>
      <c r="HZB445" s="5"/>
      <c r="HZC445" s="5"/>
      <c r="HZD445" s="5"/>
      <c r="HZE445" s="5"/>
      <c r="HZF445" s="5"/>
      <c r="HZG445" s="5"/>
      <c r="HZH445" s="5"/>
      <c r="HZI445" s="5"/>
      <c r="HZJ445" s="5"/>
      <c r="HZK445" s="5"/>
      <c r="HZL445" s="5"/>
      <c r="HZM445" s="5"/>
      <c r="HZN445" s="5"/>
      <c r="HZO445" s="5"/>
      <c r="HZP445" s="5"/>
      <c r="HZQ445" s="5"/>
      <c r="HZR445" s="5"/>
      <c r="HZS445" s="5"/>
      <c r="HZT445" s="5"/>
      <c r="HZU445" s="5"/>
      <c r="HZV445" s="5"/>
      <c r="HZW445" s="5"/>
      <c r="HZX445" s="5"/>
      <c r="HZY445" s="5"/>
      <c r="HZZ445" s="5"/>
      <c r="IAA445" s="5"/>
      <c r="IAB445" s="5"/>
      <c r="IAC445" s="5"/>
      <c r="IAD445" s="5"/>
      <c r="IAE445" s="5"/>
      <c r="IAF445" s="5"/>
      <c r="IAG445" s="5"/>
      <c r="IAH445" s="5"/>
      <c r="IAI445" s="5"/>
      <c r="IAJ445" s="5"/>
      <c r="IAK445" s="5"/>
      <c r="IAL445" s="5"/>
      <c r="IAM445" s="5"/>
      <c r="IAN445" s="5"/>
      <c r="IAO445" s="5"/>
      <c r="IAP445" s="5"/>
      <c r="IAQ445" s="5"/>
      <c r="IAR445" s="5"/>
      <c r="IAS445" s="5"/>
      <c r="IAT445" s="5"/>
      <c r="IAU445" s="5"/>
      <c r="IAV445" s="5"/>
      <c r="IAW445" s="5"/>
      <c r="IAX445" s="5"/>
      <c r="IAY445" s="5"/>
      <c r="IAZ445" s="5"/>
      <c r="IBA445" s="5"/>
      <c r="IBB445" s="5"/>
      <c r="IBC445" s="5"/>
      <c r="IBD445" s="5"/>
      <c r="IBE445" s="5"/>
      <c r="IBF445" s="5"/>
      <c r="IBG445" s="5"/>
      <c r="IBH445" s="5"/>
      <c r="IBI445" s="5"/>
      <c r="IBJ445" s="5"/>
      <c r="IBK445" s="5"/>
      <c r="IBL445" s="5"/>
      <c r="IBM445" s="5"/>
      <c r="IBN445" s="5"/>
      <c r="IBO445" s="5"/>
      <c r="IBP445" s="5"/>
      <c r="IBQ445" s="5"/>
      <c r="IBR445" s="5"/>
      <c r="IBS445" s="5"/>
      <c r="IBT445" s="5"/>
      <c r="IBU445" s="5"/>
      <c r="IBV445" s="5"/>
      <c r="IBW445" s="5"/>
      <c r="IBX445" s="5"/>
      <c r="IBY445" s="5"/>
      <c r="IBZ445" s="5"/>
      <c r="ICA445" s="5"/>
      <c r="ICB445" s="5"/>
      <c r="ICC445" s="5"/>
      <c r="ICD445" s="5"/>
      <c r="ICE445" s="5"/>
      <c r="ICF445" s="5"/>
      <c r="ICG445" s="5"/>
      <c r="ICH445" s="5"/>
      <c r="ICI445" s="5"/>
      <c r="ICJ445" s="5"/>
      <c r="ICK445" s="5"/>
      <c r="ICL445" s="5"/>
      <c r="ICM445" s="5"/>
      <c r="ICN445" s="5"/>
      <c r="ICO445" s="5"/>
      <c r="ICP445" s="5"/>
      <c r="ICQ445" s="5"/>
      <c r="ICR445" s="5"/>
      <c r="ICS445" s="5"/>
      <c r="ICT445" s="5"/>
      <c r="ICU445" s="5"/>
      <c r="ICV445" s="5"/>
      <c r="ICW445" s="5"/>
      <c r="ICX445" s="5"/>
      <c r="ICY445" s="5"/>
      <c r="ICZ445" s="5"/>
      <c r="IDA445" s="5"/>
      <c r="IDB445" s="5"/>
      <c r="IDC445" s="5"/>
      <c r="IDD445" s="5"/>
      <c r="IDE445" s="5"/>
      <c r="IDF445" s="5"/>
      <c r="IDG445" s="5"/>
      <c r="IDH445" s="5"/>
      <c r="IDI445" s="5"/>
      <c r="IDJ445" s="5"/>
      <c r="IDK445" s="5"/>
      <c r="IDL445" s="5"/>
      <c r="IDM445" s="5"/>
      <c r="IDN445" s="5"/>
      <c r="IDO445" s="5"/>
      <c r="IDP445" s="5"/>
      <c r="IDQ445" s="5"/>
      <c r="IDR445" s="5"/>
      <c r="IDS445" s="5"/>
      <c r="IDT445" s="5"/>
      <c r="IDU445" s="5"/>
      <c r="IDV445" s="5"/>
      <c r="IDW445" s="5"/>
      <c r="IDX445" s="5"/>
      <c r="IDY445" s="5"/>
      <c r="IDZ445" s="5"/>
      <c r="IEA445" s="5"/>
      <c r="IEB445" s="5"/>
      <c r="IEC445" s="5"/>
      <c r="IED445" s="5"/>
      <c r="IEE445" s="5"/>
      <c r="IEF445" s="5"/>
      <c r="IEG445" s="5"/>
      <c r="IEH445" s="5"/>
      <c r="IEI445" s="5"/>
      <c r="IEJ445" s="5"/>
      <c r="IEK445" s="5"/>
      <c r="IEL445" s="5"/>
      <c r="IEM445" s="5"/>
      <c r="IEN445" s="5"/>
      <c r="IEO445" s="5"/>
      <c r="IEP445" s="5"/>
      <c r="IEQ445" s="5"/>
      <c r="IER445" s="5"/>
      <c r="IES445" s="5"/>
      <c r="IET445" s="5"/>
      <c r="IEU445" s="5"/>
      <c r="IEV445" s="5"/>
      <c r="IEW445" s="5"/>
      <c r="IEX445" s="5"/>
      <c r="IEY445" s="5"/>
      <c r="IEZ445" s="5"/>
      <c r="IFA445" s="5"/>
      <c r="IFB445" s="5"/>
      <c r="IFC445" s="5"/>
      <c r="IFD445" s="5"/>
      <c r="IFE445" s="5"/>
      <c r="IFF445" s="5"/>
      <c r="IFG445" s="5"/>
      <c r="IFH445" s="5"/>
      <c r="IFI445" s="5"/>
      <c r="IFJ445" s="5"/>
      <c r="IFK445" s="5"/>
      <c r="IFL445" s="5"/>
      <c r="IFM445" s="5"/>
      <c r="IFN445" s="5"/>
      <c r="IFO445" s="5"/>
      <c r="IFP445" s="5"/>
      <c r="IFQ445" s="5"/>
      <c r="IFR445" s="5"/>
      <c r="IFS445" s="5"/>
      <c r="IFT445" s="5"/>
      <c r="IFU445" s="5"/>
      <c r="IFV445" s="5"/>
      <c r="IFW445" s="5"/>
      <c r="IFX445" s="5"/>
      <c r="IFY445" s="5"/>
      <c r="IFZ445" s="5"/>
      <c r="IGA445" s="5"/>
      <c r="IGB445" s="5"/>
      <c r="IGC445" s="5"/>
      <c r="IGD445" s="5"/>
      <c r="IGE445" s="5"/>
      <c r="IGF445" s="5"/>
      <c r="IGG445" s="5"/>
      <c r="IGH445" s="5"/>
      <c r="IGI445" s="5"/>
      <c r="IGJ445" s="5"/>
      <c r="IGK445" s="5"/>
      <c r="IGL445" s="5"/>
      <c r="IGM445" s="5"/>
      <c r="IGN445" s="5"/>
      <c r="IGO445" s="5"/>
      <c r="IGP445" s="5"/>
      <c r="IGQ445" s="5"/>
      <c r="IGR445" s="5"/>
      <c r="IGS445" s="5"/>
      <c r="IGT445" s="5"/>
      <c r="IGU445" s="5"/>
      <c r="IGV445" s="5"/>
      <c r="IGW445" s="5"/>
      <c r="IGX445" s="5"/>
      <c r="IGY445" s="5"/>
      <c r="IGZ445" s="5"/>
      <c r="IHA445" s="5"/>
      <c r="IHB445" s="5"/>
      <c r="IHC445" s="5"/>
      <c r="IHD445" s="5"/>
      <c r="IHE445" s="5"/>
      <c r="IHF445" s="5"/>
      <c r="IHG445" s="5"/>
      <c r="IHH445" s="5"/>
      <c r="IHI445" s="5"/>
      <c r="IHJ445" s="5"/>
      <c r="IHK445" s="5"/>
      <c r="IHL445" s="5"/>
      <c r="IHM445" s="5"/>
      <c r="IHN445" s="5"/>
      <c r="IHO445" s="5"/>
      <c r="IHP445" s="5"/>
      <c r="IHQ445" s="5"/>
      <c r="IHR445" s="5"/>
      <c r="IHS445" s="5"/>
      <c r="IHT445" s="5"/>
      <c r="IHU445" s="5"/>
      <c r="IHV445" s="5"/>
      <c r="IHW445" s="5"/>
      <c r="IHX445" s="5"/>
      <c r="IHY445" s="5"/>
      <c r="IHZ445" s="5"/>
      <c r="IIA445" s="5"/>
      <c r="IIB445" s="5"/>
      <c r="IIC445" s="5"/>
      <c r="IID445" s="5"/>
      <c r="IIE445" s="5"/>
      <c r="IIF445" s="5"/>
      <c r="IIG445" s="5"/>
      <c r="IIH445" s="5"/>
      <c r="III445" s="5"/>
      <c r="IIJ445" s="5"/>
      <c r="IIK445" s="5"/>
      <c r="IIL445" s="5"/>
      <c r="IIM445" s="5"/>
      <c r="IIN445" s="5"/>
      <c r="IIO445" s="5"/>
      <c r="IIP445" s="5"/>
      <c r="IIQ445" s="5"/>
      <c r="IIR445" s="5"/>
      <c r="IIS445" s="5"/>
      <c r="IIT445" s="5"/>
      <c r="IIU445" s="5"/>
      <c r="IIV445" s="5"/>
      <c r="IIW445" s="5"/>
      <c r="IIX445" s="5"/>
      <c r="IIY445" s="5"/>
      <c r="IIZ445" s="5"/>
      <c r="IJA445" s="5"/>
      <c r="IJB445" s="5"/>
      <c r="IJC445" s="5"/>
      <c r="IJD445" s="5"/>
      <c r="IJE445" s="5"/>
      <c r="IJF445" s="5"/>
      <c r="IJG445" s="5"/>
      <c r="IJH445" s="5"/>
      <c r="IJI445" s="5"/>
      <c r="IJJ445" s="5"/>
      <c r="IJK445" s="5"/>
      <c r="IJL445" s="5"/>
      <c r="IJM445" s="5"/>
      <c r="IJN445" s="5"/>
      <c r="IJO445" s="5"/>
      <c r="IJP445" s="5"/>
      <c r="IJQ445" s="5"/>
      <c r="IJR445" s="5"/>
      <c r="IJS445" s="5"/>
      <c r="IJT445" s="5"/>
      <c r="IJU445" s="5"/>
      <c r="IJV445" s="5"/>
      <c r="IJW445" s="5"/>
      <c r="IJX445" s="5"/>
      <c r="IJY445" s="5"/>
      <c r="IJZ445" s="5"/>
      <c r="IKA445" s="5"/>
      <c r="IKB445" s="5"/>
      <c r="IKC445" s="5"/>
      <c r="IKD445" s="5"/>
      <c r="IKE445" s="5"/>
      <c r="IKF445" s="5"/>
      <c r="IKG445" s="5"/>
      <c r="IKH445" s="5"/>
      <c r="IKI445" s="5"/>
      <c r="IKJ445" s="5"/>
      <c r="IKK445" s="5"/>
      <c r="IKL445" s="5"/>
      <c r="IKM445" s="5"/>
      <c r="IKN445" s="5"/>
      <c r="IKO445" s="5"/>
      <c r="IKP445" s="5"/>
      <c r="IKQ445" s="5"/>
      <c r="IKR445" s="5"/>
      <c r="IKS445" s="5"/>
      <c r="IKT445" s="5"/>
      <c r="IKU445" s="5"/>
      <c r="IKV445" s="5"/>
      <c r="IKW445" s="5"/>
      <c r="IKX445" s="5"/>
      <c r="IKY445" s="5"/>
      <c r="IKZ445" s="5"/>
      <c r="ILA445" s="5"/>
      <c r="ILB445" s="5"/>
      <c r="ILC445" s="5"/>
      <c r="ILD445" s="5"/>
      <c r="ILE445" s="5"/>
      <c r="ILF445" s="5"/>
      <c r="ILG445" s="5"/>
      <c r="ILH445" s="5"/>
      <c r="ILI445" s="5"/>
      <c r="ILJ445" s="5"/>
      <c r="ILK445" s="5"/>
      <c r="ILL445" s="5"/>
      <c r="ILM445" s="5"/>
      <c r="ILN445" s="5"/>
      <c r="ILO445" s="5"/>
      <c r="ILP445" s="5"/>
      <c r="ILQ445" s="5"/>
      <c r="ILR445" s="5"/>
      <c r="ILS445" s="5"/>
      <c r="ILT445" s="5"/>
      <c r="ILU445" s="5"/>
      <c r="ILV445" s="5"/>
      <c r="ILW445" s="5"/>
      <c r="ILX445" s="5"/>
      <c r="ILY445" s="5"/>
      <c r="ILZ445" s="5"/>
      <c r="IMA445" s="5"/>
      <c r="IMB445" s="5"/>
      <c r="IMC445" s="5"/>
      <c r="IMD445" s="5"/>
      <c r="IME445" s="5"/>
      <c r="IMF445" s="5"/>
      <c r="IMG445" s="5"/>
      <c r="IMH445" s="5"/>
      <c r="IMI445" s="5"/>
      <c r="IMJ445" s="5"/>
      <c r="IMK445" s="5"/>
      <c r="IML445" s="5"/>
      <c r="IMM445" s="5"/>
      <c r="IMN445" s="5"/>
      <c r="IMO445" s="5"/>
      <c r="IMP445" s="5"/>
      <c r="IMQ445" s="5"/>
      <c r="IMR445" s="5"/>
      <c r="IMS445" s="5"/>
      <c r="IMT445" s="5"/>
      <c r="IMU445" s="5"/>
      <c r="IMV445" s="5"/>
      <c r="IMW445" s="5"/>
      <c r="IMX445" s="5"/>
      <c r="IMY445" s="5"/>
      <c r="IMZ445" s="5"/>
      <c r="INA445" s="5"/>
      <c r="INB445" s="5"/>
      <c r="INC445" s="5"/>
      <c r="IND445" s="5"/>
      <c r="INE445" s="5"/>
      <c r="INF445" s="5"/>
      <c r="ING445" s="5"/>
      <c r="INH445" s="5"/>
      <c r="INI445" s="5"/>
      <c r="INJ445" s="5"/>
      <c r="INK445" s="5"/>
      <c r="INL445" s="5"/>
      <c r="INM445" s="5"/>
      <c r="INN445" s="5"/>
      <c r="INO445" s="5"/>
      <c r="INP445" s="5"/>
      <c r="INQ445" s="5"/>
      <c r="INR445" s="5"/>
      <c r="INS445" s="5"/>
      <c r="INT445" s="5"/>
      <c r="INU445" s="5"/>
      <c r="INV445" s="5"/>
      <c r="INW445" s="5"/>
      <c r="INX445" s="5"/>
      <c r="INY445" s="5"/>
      <c r="INZ445" s="5"/>
      <c r="IOA445" s="5"/>
      <c r="IOB445" s="5"/>
      <c r="IOC445" s="5"/>
      <c r="IOD445" s="5"/>
      <c r="IOE445" s="5"/>
      <c r="IOF445" s="5"/>
      <c r="IOG445" s="5"/>
      <c r="IOH445" s="5"/>
      <c r="IOI445" s="5"/>
      <c r="IOJ445" s="5"/>
      <c r="IOK445" s="5"/>
      <c r="IOL445" s="5"/>
      <c r="IOM445" s="5"/>
      <c r="ION445" s="5"/>
      <c r="IOO445" s="5"/>
      <c r="IOP445" s="5"/>
      <c r="IOQ445" s="5"/>
      <c r="IOR445" s="5"/>
      <c r="IOS445" s="5"/>
      <c r="IOT445" s="5"/>
      <c r="IOU445" s="5"/>
      <c r="IOV445" s="5"/>
      <c r="IOW445" s="5"/>
      <c r="IOX445" s="5"/>
      <c r="IOY445" s="5"/>
      <c r="IOZ445" s="5"/>
      <c r="IPA445" s="5"/>
      <c r="IPB445" s="5"/>
      <c r="IPC445" s="5"/>
      <c r="IPD445" s="5"/>
      <c r="IPE445" s="5"/>
      <c r="IPF445" s="5"/>
      <c r="IPG445" s="5"/>
      <c r="IPH445" s="5"/>
      <c r="IPI445" s="5"/>
      <c r="IPJ445" s="5"/>
      <c r="IPK445" s="5"/>
      <c r="IPL445" s="5"/>
      <c r="IPM445" s="5"/>
      <c r="IPN445" s="5"/>
      <c r="IPO445" s="5"/>
      <c r="IPP445" s="5"/>
      <c r="IPQ445" s="5"/>
      <c r="IPR445" s="5"/>
      <c r="IPS445" s="5"/>
      <c r="IPT445" s="5"/>
      <c r="IPU445" s="5"/>
      <c r="IPV445" s="5"/>
      <c r="IPW445" s="5"/>
      <c r="IPX445" s="5"/>
      <c r="IPY445" s="5"/>
      <c r="IPZ445" s="5"/>
      <c r="IQA445" s="5"/>
      <c r="IQB445" s="5"/>
      <c r="IQC445" s="5"/>
      <c r="IQD445" s="5"/>
      <c r="IQE445" s="5"/>
      <c r="IQF445" s="5"/>
      <c r="IQG445" s="5"/>
      <c r="IQH445" s="5"/>
      <c r="IQI445" s="5"/>
      <c r="IQJ445" s="5"/>
      <c r="IQK445" s="5"/>
      <c r="IQL445" s="5"/>
      <c r="IQM445" s="5"/>
      <c r="IQN445" s="5"/>
      <c r="IQO445" s="5"/>
      <c r="IQP445" s="5"/>
      <c r="IQQ445" s="5"/>
      <c r="IQR445" s="5"/>
      <c r="IQS445" s="5"/>
      <c r="IQT445" s="5"/>
      <c r="IQU445" s="5"/>
      <c r="IQV445" s="5"/>
      <c r="IQW445" s="5"/>
      <c r="IQX445" s="5"/>
      <c r="IQY445" s="5"/>
      <c r="IQZ445" s="5"/>
      <c r="IRA445" s="5"/>
      <c r="IRB445" s="5"/>
      <c r="IRC445" s="5"/>
      <c r="IRD445" s="5"/>
      <c r="IRE445" s="5"/>
      <c r="IRF445" s="5"/>
      <c r="IRG445" s="5"/>
      <c r="IRH445" s="5"/>
      <c r="IRI445" s="5"/>
      <c r="IRJ445" s="5"/>
      <c r="IRK445" s="5"/>
      <c r="IRL445" s="5"/>
      <c r="IRM445" s="5"/>
      <c r="IRN445" s="5"/>
      <c r="IRO445" s="5"/>
      <c r="IRP445" s="5"/>
      <c r="IRQ445" s="5"/>
      <c r="IRR445" s="5"/>
      <c r="IRS445" s="5"/>
      <c r="IRT445" s="5"/>
      <c r="IRU445" s="5"/>
      <c r="IRV445" s="5"/>
      <c r="IRW445" s="5"/>
      <c r="IRX445" s="5"/>
      <c r="IRY445" s="5"/>
      <c r="IRZ445" s="5"/>
      <c r="ISA445" s="5"/>
      <c r="ISB445" s="5"/>
      <c r="ISC445" s="5"/>
      <c r="ISD445" s="5"/>
      <c r="ISE445" s="5"/>
      <c r="ISF445" s="5"/>
      <c r="ISG445" s="5"/>
      <c r="ISH445" s="5"/>
      <c r="ISI445" s="5"/>
      <c r="ISJ445" s="5"/>
      <c r="ISK445" s="5"/>
      <c r="ISL445" s="5"/>
      <c r="ISM445" s="5"/>
      <c r="ISN445" s="5"/>
      <c r="ISO445" s="5"/>
      <c r="ISP445" s="5"/>
      <c r="ISQ445" s="5"/>
      <c r="ISR445" s="5"/>
      <c r="ISS445" s="5"/>
      <c r="IST445" s="5"/>
      <c r="ISU445" s="5"/>
      <c r="ISV445" s="5"/>
      <c r="ISW445" s="5"/>
      <c r="ISX445" s="5"/>
      <c r="ISY445" s="5"/>
      <c r="ISZ445" s="5"/>
      <c r="ITA445" s="5"/>
      <c r="ITB445" s="5"/>
      <c r="ITC445" s="5"/>
      <c r="ITD445" s="5"/>
      <c r="ITE445" s="5"/>
      <c r="ITF445" s="5"/>
      <c r="ITG445" s="5"/>
      <c r="ITH445" s="5"/>
      <c r="ITI445" s="5"/>
      <c r="ITJ445" s="5"/>
      <c r="ITK445" s="5"/>
      <c r="ITL445" s="5"/>
      <c r="ITM445" s="5"/>
      <c r="ITN445" s="5"/>
      <c r="ITO445" s="5"/>
      <c r="ITP445" s="5"/>
      <c r="ITQ445" s="5"/>
      <c r="ITR445" s="5"/>
      <c r="ITS445" s="5"/>
      <c r="ITT445" s="5"/>
      <c r="ITU445" s="5"/>
      <c r="ITV445" s="5"/>
      <c r="ITW445" s="5"/>
      <c r="ITX445" s="5"/>
      <c r="ITY445" s="5"/>
      <c r="ITZ445" s="5"/>
      <c r="IUA445" s="5"/>
      <c r="IUB445" s="5"/>
      <c r="IUC445" s="5"/>
      <c r="IUD445" s="5"/>
      <c r="IUE445" s="5"/>
      <c r="IUF445" s="5"/>
      <c r="IUG445" s="5"/>
      <c r="IUH445" s="5"/>
      <c r="IUI445" s="5"/>
      <c r="IUJ445" s="5"/>
      <c r="IUK445" s="5"/>
      <c r="IUL445" s="5"/>
      <c r="IUM445" s="5"/>
      <c r="IUN445" s="5"/>
      <c r="IUO445" s="5"/>
      <c r="IUP445" s="5"/>
      <c r="IUQ445" s="5"/>
      <c r="IUR445" s="5"/>
      <c r="IUS445" s="5"/>
      <c r="IUT445" s="5"/>
      <c r="IUU445" s="5"/>
      <c r="IUV445" s="5"/>
      <c r="IUW445" s="5"/>
      <c r="IUX445" s="5"/>
      <c r="IUY445" s="5"/>
      <c r="IUZ445" s="5"/>
      <c r="IVA445" s="5"/>
      <c r="IVB445" s="5"/>
      <c r="IVC445" s="5"/>
      <c r="IVD445" s="5"/>
      <c r="IVE445" s="5"/>
      <c r="IVF445" s="5"/>
      <c r="IVG445" s="5"/>
      <c r="IVH445" s="5"/>
      <c r="IVI445" s="5"/>
      <c r="IVJ445" s="5"/>
      <c r="IVK445" s="5"/>
      <c r="IVL445" s="5"/>
      <c r="IVM445" s="5"/>
      <c r="IVN445" s="5"/>
      <c r="IVO445" s="5"/>
      <c r="IVP445" s="5"/>
      <c r="IVQ445" s="5"/>
      <c r="IVR445" s="5"/>
      <c r="IVS445" s="5"/>
      <c r="IVT445" s="5"/>
      <c r="IVU445" s="5"/>
      <c r="IVV445" s="5"/>
      <c r="IVW445" s="5"/>
      <c r="IVX445" s="5"/>
      <c r="IVY445" s="5"/>
      <c r="IVZ445" s="5"/>
      <c r="IWA445" s="5"/>
      <c r="IWB445" s="5"/>
      <c r="IWC445" s="5"/>
      <c r="IWD445" s="5"/>
      <c r="IWE445" s="5"/>
      <c r="IWF445" s="5"/>
      <c r="IWG445" s="5"/>
      <c r="IWH445" s="5"/>
      <c r="IWI445" s="5"/>
      <c r="IWJ445" s="5"/>
      <c r="IWK445" s="5"/>
      <c r="IWL445" s="5"/>
      <c r="IWM445" s="5"/>
      <c r="IWN445" s="5"/>
      <c r="IWO445" s="5"/>
      <c r="IWP445" s="5"/>
      <c r="IWQ445" s="5"/>
      <c r="IWR445" s="5"/>
      <c r="IWS445" s="5"/>
      <c r="IWT445" s="5"/>
      <c r="IWU445" s="5"/>
      <c r="IWV445" s="5"/>
      <c r="IWW445" s="5"/>
      <c r="IWX445" s="5"/>
      <c r="IWY445" s="5"/>
      <c r="IWZ445" s="5"/>
      <c r="IXA445" s="5"/>
      <c r="IXB445" s="5"/>
      <c r="IXC445" s="5"/>
      <c r="IXD445" s="5"/>
      <c r="IXE445" s="5"/>
      <c r="IXF445" s="5"/>
      <c r="IXG445" s="5"/>
      <c r="IXH445" s="5"/>
      <c r="IXI445" s="5"/>
      <c r="IXJ445" s="5"/>
      <c r="IXK445" s="5"/>
      <c r="IXL445" s="5"/>
      <c r="IXM445" s="5"/>
      <c r="IXN445" s="5"/>
      <c r="IXO445" s="5"/>
      <c r="IXP445" s="5"/>
      <c r="IXQ445" s="5"/>
      <c r="IXR445" s="5"/>
      <c r="IXS445" s="5"/>
      <c r="IXT445" s="5"/>
      <c r="IXU445" s="5"/>
      <c r="IXV445" s="5"/>
      <c r="IXW445" s="5"/>
      <c r="IXX445" s="5"/>
      <c r="IXY445" s="5"/>
      <c r="IXZ445" s="5"/>
      <c r="IYA445" s="5"/>
      <c r="IYB445" s="5"/>
      <c r="IYC445" s="5"/>
      <c r="IYD445" s="5"/>
      <c r="IYE445" s="5"/>
      <c r="IYF445" s="5"/>
      <c r="IYG445" s="5"/>
      <c r="IYH445" s="5"/>
      <c r="IYI445" s="5"/>
      <c r="IYJ445" s="5"/>
      <c r="IYK445" s="5"/>
      <c r="IYL445" s="5"/>
      <c r="IYM445" s="5"/>
      <c r="IYN445" s="5"/>
      <c r="IYO445" s="5"/>
      <c r="IYP445" s="5"/>
      <c r="IYQ445" s="5"/>
      <c r="IYR445" s="5"/>
      <c r="IYS445" s="5"/>
      <c r="IYT445" s="5"/>
      <c r="IYU445" s="5"/>
      <c r="IYV445" s="5"/>
      <c r="IYW445" s="5"/>
      <c r="IYX445" s="5"/>
      <c r="IYY445" s="5"/>
      <c r="IYZ445" s="5"/>
      <c r="IZA445" s="5"/>
      <c r="IZB445" s="5"/>
      <c r="IZC445" s="5"/>
      <c r="IZD445" s="5"/>
      <c r="IZE445" s="5"/>
      <c r="IZF445" s="5"/>
      <c r="IZG445" s="5"/>
      <c r="IZH445" s="5"/>
      <c r="IZI445" s="5"/>
      <c r="IZJ445" s="5"/>
      <c r="IZK445" s="5"/>
      <c r="IZL445" s="5"/>
      <c r="IZM445" s="5"/>
      <c r="IZN445" s="5"/>
      <c r="IZO445" s="5"/>
      <c r="IZP445" s="5"/>
      <c r="IZQ445" s="5"/>
      <c r="IZR445" s="5"/>
      <c r="IZS445" s="5"/>
      <c r="IZT445" s="5"/>
      <c r="IZU445" s="5"/>
      <c r="IZV445" s="5"/>
      <c r="IZW445" s="5"/>
      <c r="IZX445" s="5"/>
      <c r="IZY445" s="5"/>
      <c r="IZZ445" s="5"/>
      <c r="JAA445" s="5"/>
      <c r="JAB445" s="5"/>
      <c r="JAC445" s="5"/>
      <c r="JAD445" s="5"/>
      <c r="JAE445" s="5"/>
      <c r="JAF445" s="5"/>
      <c r="JAG445" s="5"/>
      <c r="JAH445" s="5"/>
      <c r="JAI445" s="5"/>
      <c r="JAJ445" s="5"/>
      <c r="JAK445" s="5"/>
      <c r="JAL445" s="5"/>
      <c r="JAM445" s="5"/>
      <c r="JAN445" s="5"/>
      <c r="JAO445" s="5"/>
      <c r="JAP445" s="5"/>
      <c r="JAQ445" s="5"/>
      <c r="JAR445" s="5"/>
      <c r="JAS445" s="5"/>
      <c r="JAT445" s="5"/>
      <c r="JAU445" s="5"/>
      <c r="JAV445" s="5"/>
      <c r="JAW445" s="5"/>
      <c r="JAX445" s="5"/>
      <c r="JAY445" s="5"/>
      <c r="JAZ445" s="5"/>
      <c r="JBA445" s="5"/>
      <c r="JBB445" s="5"/>
      <c r="JBC445" s="5"/>
      <c r="JBD445" s="5"/>
      <c r="JBE445" s="5"/>
      <c r="JBF445" s="5"/>
      <c r="JBG445" s="5"/>
      <c r="JBH445" s="5"/>
      <c r="JBI445" s="5"/>
      <c r="JBJ445" s="5"/>
      <c r="JBK445" s="5"/>
      <c r="JBL445" s="5"/>
      <c r="JBM445" s="5"/>
      <c r="JBN445" s="5"/>
      <c r="JBO445" s="5"/>
      <c r="JBP445" s="5"/>
      <c r="JBQ445" s="5"/>
      <c r="JBR445" s="5"/>
      <c r="JBS445" s="5"/>
      <c r="JBT445" s="5"/>
      <c r="JBU445" s="5"/>
      <c r="JBV445" s="5"/>
      <c r="JBW445" s="5"/>
      <c r="JBX445" s="5"/>
      <c r="JBY445" s="5"/>
      <c r="JBZ445" s="5"/>
      <c r="JCA445" s="5"/>
      <c r="JCB445" s="5"/>
      <c r="JCC445" s="5"/>
      <c r="JCD445" s="5"/>
      <c r="JCE445" s="5"/>
      <c r="JCF445" s="5"/>
      <c r="JCG445" s="5"/>
      <c r="JCH445" s="5"/>
      <c r="JCI445" s="5"/>
      <c r="JCJ445" s="5"/>
      <c r="JCK445" s="5"/>
      <c r="JCL445" s="5"/>
      <c r="JCM445" s="5"/>
      <c r="JCN445" s="5"/>
      <c r="JCO445" s="5"/>
      <c r="JCP445" s="5"/>
      <c r="JCQ445" s="5"/>
      <c r="JCR445" s="5"/>
      <c r="JCS445" s="5"/>
      <c r="JCT445" s="5"/>
      <c r="JCU445" s="5"/>
      <c r="JCV445" s="5"/>
      <c r="JCW445" s="5"/>
      <c r="JCX445" s="5"/>
      <c r="JCY445" s="5"/>
      <c r="JCZ445" s="5"/>
      <c r="JDA445" s="5"/>
      <c r="JDB445" s="5"/>
      <c r="JDC445" s="5"/>
      <c r="JDD445" s="5"/>
      <c r="JDE445" s="5"/>
      <c r="JDF445" s="5"/>
      <c r="JDG445" s="5"/>
      <c r="JDH445" s="5"/>
      <c r="JDI445" s="5"/>
      <c r="JDJ445" s="5"/>
      <c r="JDK445" s="5"/>
      <c r="JDL445" s="5"/>
      <c r="JDM445" s="5"/>
      <c r="JDN445" s="5"/>
      <c r="JDO445" s="5"/>
      <c r="JDP445" s="5"/>
      <c r="JDQ445" s="5"/>
      <c r="JDR445" s="5"/>
      <c r="JDS445" s="5"/>
      <c r="JDT445" s="5"/>
      <c r="JDU445" s="5"/>
      <c r="JDV445" s="5"/>
      <c r="JDW445" s="5"/>
      <c r="JDX445" s="5"/>
      <c r="JDY445" s="5"/>
      <c r="JDZ445" s="5"/>
      <c r="JEA445" s="5"/>
      <c r="JEB445" s="5"/>
      <c r="JEC445" s="5"/>
      <c r="JED445" s="5"/>
      <c r="JEE445" s="5"/>
      <c r="JEF445" s="5"/>
      <c r="JEG445" s="5"/>
      <c r="JEH445" s="5"/>
      <c r="JEI445" s="5"/>
      <c r="JEJ445" s="5"/>
      <c r="JEK445" s="5"/>
      <c r="JEL445" s="5"/>
      <c r="JEM445" s="5"/>
      <c r="JEN445" s="5"/>
      <c r="JEO445" s="5"/>
      <c r="JEP445" s="5"/>
      <c r="JEQ445" s="5"/>
      <c r="JER445" s="5"/>
      <c r="JES445" s="5"/>
      <c r="JET445" s="5"/>
      <c r="JEU445" s="5"/>
      <c r="JEV445" s="5"/>
      <c r="JEW445" s="5"/>
      <c r="JEX445" s="5"/>
      <c r="JEY445" s="5"/>
      <c r="JEZ445" s="5"/>
      <c r="JFA445" s="5"/>
      <c r="JFB445" s="5"/>
      <c r="JFC445" s="5"/>
      <c r="JFD445" s="5"/>
      <c r="JFE445" s="5"/>
      <c r="JFF445" s="5"/>
      <c r="JFG445" s="5"/>
      <c r="JFH445" s="5"/>
      <c r="JFI445" s="5"/>
      <c r="JFJ445" s="5"/>
      <c r="JFK445" s="5"/>
      <c r="JFL445" s="5"/>
      <c r="JFM445" s="5"/>
      <c r="JFN445" s="5"/>
      <c r="JFO445" s="5"/>
      <c r="JFP445" s="5"/>
      <c r="JFQ445" s="5"/>
      <c r="JFR445" s="5"/>
      <c r="JFS445" s="5"/>
      <c r="JFT445" s="5"/>
      <c r="JFU445" s="5"/>
      <c r="JFV445" s="5"/>
      <c r="JFW445" s="5"/>
      <c r="JFX445" s="5"/>
      <c r="JFY445" s="5"/>
      <c r="JFZ445" s="5"/>
      <c r="JGA445" s="5"/>
      <c r="JGB445" s="5"/>
      <c r="JGC445" s="5"/>
      <c r="JGD445" s="5"/>
      <c r="JGE445" s="5"/>
      <c r="JGF445" s="5"/>
      <c r="JGG445" s="5"/>
      <c r="JGH445" s="5"/>
      <c r="JGI445" s="5"/>
      <c r="JGJ445" s="5"/>
      <c r="JGK445" s="5"/>
      <c r="JGL445" s="5"/>
      <c r="JGM445" s="5"/>
      <c r="JGN445" s="5"/>
      <c r="JGO445" s="5"/>
      <c r="JGP445" s="5"/>
      <c r="JGQ445" s="5"/>
      <c r="JGR445" s="5"/>
      <c r="JGS445" s="5"/>
      <c r="JGT445" s="5"/>
      <c r="JGU445" s="5"/>
      <c r="JGV445" s="5"/>
      <c r="JGW445" s="5"/>
      <c r="JGX445" s="5"/>
      <c r="JGY445" s="5"/>
      <c r="JGZ445" s="5"/>
      <c r="JHA445" s="5"/>
      <c r="JHB445" s="5"/>
      <c r="JHC445" s="5"/>
      <c r="JHD445" s="5"/>
      <c r="JHE445" s="5"/>
      <c r="JHF445" s="5"/>
      <c r="JHG445" s="5"/>
      <c r="JHH445" s="5"/>
      <c r="JHI445" s="5"/>
      <c r="JHJ445" s="5"/>
      <c r="JHK445" s="5"/>
      <c r="JHL445" s="5"/>
      <c r="JHM445" s="5"/>
      <c r="JHN445" s="5"/>
      <c r="JHO445" s="5"/>
      <c r="JHP445" s="5"/>
      <c r="JHQ445" s="5"/>
      <c r="JHR445" s="5"/>
      <c r="JHS445" s="5"/>
      <c r="JHT445" s="5"/>
      <c r="JHU445" s="5"/>
      <c r="JHV445" s="5"/>
      <c r="JHW445" s="5"/>
      <c r="JHX445" s="5"/>
      <c r="JHY445" s="5"/>
      <c r="JHZ445" s="5"/>
      <c r="JIA445" s="5"/>
      <c r="JIB445" s="5"/>
      <c r="JIC445" s="5"/>
      <c r="JID445" s="5"/>
      <c r="JIE445" s="5"/>
      <c r="JIF445" s="5"/>
      <c r="JIG445" s="5"/>
      <c r="JIH445" s="5"/>
      <c r="JII445" s="5"/>
      <c r="JIJ445" s="5"/>
      <c r="JIK445" s="5"/>
      <c r="JIL445" s="5"/>
      <c r="JIM445" s="5"/>
      <c r="JIN445" s="5"/>
      <c r="JIO445" s="5"/>
      <c r="JIP445" s="5"/>
      <c r="JIQ445" s="5"/>
      <c r="JIR445" s="5"/>
      <c r="JIS445" s="5"/>
      <c r="JIT445" s="5"/>
      <c r="JIU445" s="5"/>
      <c r="JIV445" s="5"/>
      <c r="JIW445" s="5"/>
      <c r="JIX445" s="5"/>
      <c r="JIY445" s="5"/>
      <c r="JIZ445" s="5"/>
      <c r="JJA445" s="5"/>
      <c r="JJB445" s="5"/>
      <c r="JJC445" s="5"/>
      <c r="JJD445" s="5"/>
      <c r="JJE445" s="5"/>
      <c r="JJF445" s="5"/>
      <c r="JJG445" s="5"/>
      <c r="JJH445" s="5"/>
      <c r="JJI445" s="5"/>
      <c r="JJJ445" s="5"/>
      <c r="JJK445" s="5"/>
      <c r="JJL445" s="5"/>
      <c r="JJM445" s="5"/>
      <c r="JJN445" s="5"/>
      <c r="JJO445" s="5"/>
      <c r="JJP445" s="5"/>
      <c r="JJQ445" s="5"/>
      <c r="JJR445" s="5"/>
      <c r="JJS445" s="5"/>
      <c r="JJT445" s="5"/>
      <c r="JJU445" s="5"/>
      <c r="JJV445" s="5"/>
      <c r="JJW445" s="5"/>
      <c r="JJX445" s="5"/>
      <c r="JJY445" s="5"/>
      <c r="JJZ445" s="5"/>
      <c r="JKA445" s="5"/>
      <c r="JKB445" s="5"/>
      <c r="JKC445" s="5"/>
      <c r="JKD445" s="5"/>
      <c r="JKE445" s="5"/>
      <c r="JKF445" s="5"/>
      <c r="JKG445" s="5"/>
      <c r="JKH445" s="5"/>
      <c r="JKI445" s="5"/>
      <c r="JKJ445" s="5"/>
      <c r="JKK445" s="5"/>
      <c r="JKL445" s="5"/>
      <c r="JKM445" s="5"/>
      <c r="JKN445" s="5"/>
      <c r="JKO445" s="5"/>
      <c r="JKP445" s="5"/>
      <c r="JKQ445" s="5"/>
      <c r="JKR445" s="5"/>
      <c r="JKS445" s="5"/>
      <c r="JKT445" s="5"/>
      <c r="JKU445" s="5"/>
      <c r="JKV445" s="5"/>
      <c r="JKW445" s="5"/>
      <c r="JKX445" s="5"/>
      <c r="JKY445" s="5"/>
      <c r="JKZ445" s="5"/>
      <c r="JLA445" s="5"/>
      <c r="JLB445" s="5"/>
      <c r="JLC445" s="5"/>
      <c r="JLD445" s="5"/>
      <c r="JLE445" s="5"/>
      <c r="JLF445" s="5"/>
      <c r="JLG445" s="5"/>
      <c r="JLH445" s="5"/>
      <c r="JLI445" s="5"/>
      <c r="JLJ445" s="5"/>
      <c r="JLK445" s="5"/>
      <c r="JLL445" s="5"/>
      <c r="JLM445" s="5"/>
      <c r="JLN445" s="5"/>
      <c r="JLO445" s="5"/>
      <c r="JLP445" s="5"/>
      <c r="JLQ445" s="5"/>
      <c r="JLR445" s="5"/>
      <c r="JLS445" s="5"/>
      <c r="JLT445" s="5"/>
      <c r="JLU445" s="5"/>
      <c r="JLV445" s="5"/>
      <c r="JLW445" s="5"/>
      <c r="JLX445" s="5"/>
      <c r="JLY445" s="5"/>
      <c r="JLZ445" s="5"/>
      <c r="JMA445" s="5"/>
      <c r="JMB445" s="5"/>
      <c r="JMC445" s="5"/>
      <c r="JMD445" s="5"/>
      <c r="JME445" s="5"/>
      <c r="JMF445" s="5"/>
      <c r="JMG445" s="5"/>
      <c r="JMH445" s="5"/>
      <c r="JMI445" s="5"/>
      <c r="JMJ445" s="5"/>
      <c r="JMK445" s="5"/>
      <c r="JML445" s="5"/>
      <c r="JMM445" s="5"/>
      <c r="JMN445" s="5"/>
      <c r="JMO445" s="5"/>
      <c r="JMP445" s="5"/>
      <c r="JMQ445" s="5"/>
      <c r="JMR445" s="5"/>
      <c r="JMS445" s="5"/>
      <c r="JMT445" s="5"/>
      <c r="JMU445" s="5"/>
      <c r="JMV445" s="5"/>
      <c r="JMW445" s="5"/>
      <c r="JMX445" s="5"/>
      <c r="JMY445" s="5"/>
      <c r="JMZ445" s="5"/>
      <c r="JNA445" s="5"/>
      <c r="JNB445" s="5"/>
      <c r="JNC445" s="5"/>
      <c r="JND445" s="5"/>
      <c r="JNE445" s="5"/>
      <c r="JNF445" s="5"/>
      <c r="JNG445" s="5"/>
      <c r="JNH445" s="5"/>
      <c r="JNI445" s="5"/>
      <c r="JNJ445" s="5"/>
      <c r="JNK445" s="5"/>
      <c r="JNL445" s="5"/>
      <c r="JNM445" s="5"/>
      <c r="JNN445" s="5"/>
      <c r="JNO445" s="5"/>
      <c r="JNP445" s="5"/>
      <c r="JNQ445" s="5"/>
      <c r="JNR445" s="5"/>
      <c r="JNS445" s="5"/>
      <c r="JNT445" s="5"/>
      <c r="JNU445" s="5"/>
      <c r="JNV445" s="5"/>
      <c r="JNW445" s="5"/>
      <c r="JNX445" s="5"/>
      <c r="JNY445" s="5"/>
      <c r="JNZ445" s="5"/>
      <c r="JOA445" s="5"/>
      <c r="JOB445" s="5"/>
      <c r="JOC445" s="5"/>
      <c r="JOD445" s="5"/>
      <c r="JOE445" s="5"/>
      <c r="JOF445" s="5"/>
      <c r="JOG445" s="5"/>
      <c r="JOH445" s="5"/>
      <c r="JOI445" s="5"/>
      <c r="JOJ445" s="5"/>
      <c r="JOK445" s="5"/>
      <c r="JOL445" s="5"/>
      <c r="JOM445" s="5"/>
      <c r="JON445" s="5"/>
      <c r="JOO445" s="5"/>
      <c r="JOP445" s="5"/>
      <c r="JOQ445" s="5"/>
      <c r="JOR445" s="5"/>
      <c r="JOS445" s="5"/>
      <c r="JOT445" s="5"/>
      <c r="JOU445" s="5"/>
      <c r="JOV445" s="5"/>
      <c r="JOW445" s="5"/>
      <c r="JOX445" s="5"/>
      <c r="JOY445" s="5"/>
      <c r="JOZ445" s="5"/>
      <c r="JPA445" s="5"/>
      <c r="JPB445" s="5"/>
      <c r="JPC445" s="5"/>
      <c r="JPD445" s="5"/>
      <c r="JPE445" s="5"/>
      <c r="JPF445" s="5"/>
      <c r="JPG445" s="5"/>
      <c r="JPH445" s="5"/>
      <c r="JPI445" s="5"/>
      <c r="JPJ445" s="5"/>
      <c r="JPK445" s="5"/>
      <c r="JPL445" s="5"/>
      <c r="JPM445" s="5"/>
      <c r="JPN445" s="5"/>
      <c r="JPO445" s="5"/>
      <c r="JPP445" s="5"/>
      <c r="JPQ445" s="5"/>
      <c r="JPR445" s="5"/>
      <c r="JPS445" s="5"/>
      <c r="JPT445" s="5"/>
      <c r="JPU445" s="5"/>
      <c r="JPV445" s="5"/>
      <c r="JPW445" s="5"/>
      <c r="JPX445" s="5"/>
      <c r="JPY445" s="5"/>
      <c r="JPZ445" s="5"/>
      <c r="JQA445" s="5"/>
      <c r="JQB445" s="5"/>
      <c r="JQC445" s="5"/>
      <c r="JQD445" s="5"/>
      <c r="JQE445" s="5"/>
      <c r="JQF445" s="5"/>
      <c r="JQG445" s="5"/>
      <c r="JQH445" s="5"/>
      <c r="JQI445" s="5"/>
      <c r="JQJ445" s="5"/>
      <c r="JQK445" s="5"/>
      <c r="JQL445" s="5"/>
      <c r="JQM445" s="5"/>
      <c r="JQN445" s="5"/>
      <c r="JQO445" s="5"/>
      <c r="JQP445" s="5"/>
      <c r="JQQ445" s="5"/>
      <c r="JQR445" s="5"/>
      <c r="JQS445" s="5"/>
      <c r="JQT445" s="5"/>
      <c r="JQU445" s="5"/>
      <c r="JQV445" s="5"/>
      <c r="JQW445" s="5"/>
      <c r="JQX445" s="5"/>
      <c r="JQY445" s="5"/>
      <c r="JQZ445" s="5"/>
      <c r="JRA445" s="5"/>
      <c r="JRB445" s="5"/>
      <c r="JRC445" s="5"/>
      <c r="JRD445" s="5"/>
      <c r="JRE445" s="5"/>
      <c r="JRF445" s="5"/>
      <c r="JRG445" s="5"/>
      <c r="JRH445" s="5"/>
      <c r="JRI445" s="5"/>
      <c r="JRJ445" s="5"/>
      <c r="JRK445" s="5"/>
      <c r="JRL445" s="5"/>
      <c r="JRM445" s="5"/>
      <c r="JRN445" s="5"/>
      <c r="JRO445" s="5"/>
      <c r="JRP445" s="5"/>
      <c r="JRQ445" s="5"/>
      <c r="JRR445" s="5"/>
      <c r="JRS445" s="5"/>
      <c r="JRT445" s="5"/>
      <c r="JRU445" s="5"/>
      <c r="JRV445" s="5"/>
      <c r="JRW445" s="5"/>
      <c r="JRX445" s="5"/>
      <c r="JRY445" s="5"/>
      <c r="JRZ445" s="5"/>
      <c r="JSA445" s="5"/>
      <c r="JSB445" s="5"/>
      <c r="JSC445" s="5"/>
      <c r="JSD445" s="5"/>
      <c r="JSE445" s="5"/>
      <c r="JSF445" s="5"/>
      <c r="JSG445" s="5"/>
      <c r="JSH445" s="5"/>
      <c r="JSI445" s="5"/>
      <c r="JSJ445" s="5"/>
      <c r="JSK445" s="5"/>
      <c r="JSL445" s="5"/>
      <c r="JSM445" s="5"/>
      <c r="JSN445" s="5"/>
      <c r="JSO445" s="5"/>
      <c r="JSP445" s="5"/>
      <c r="JSQ445" s="5"/>
      <c r="JSR445" s="5"/>
      <c r="JSS445" s="5"/>
      <c r="JST445" s="5"/>
      <c r="JSU445" s="5"/>
      <c r="JSV445" s="5"/>
      <c r="JSW445" s="5"/>
      <c r="JSX445" s="5"/>
      <c r="JSY445" s="5"/>
      <c r="JSZ445" s="5"/>
      <c r="JTA445" s="5"/>
      <c r="JTB445" s="5"/>
      <c r="JTC445" s="5"/>
      <c r="JTD445" s="5"/>
      <c r="JTE445" s="5"/>
      <c r="JTF445" s="5"/>
      <c r="JTG445" s="5"/>
      <c r="JTH445" s="5"/>
      <c r="JTI445" s="5"/>
      <c r="JTJ445" s="5"/>
      <c r="JTK445" s="5"/>
      <c r="JTL445" s="5"/>
      <c r="JTM445" s="5"/>
      <c r="JTN445" s="5"/>
      <c r="JTO445" s="5"/>
      <c r="JTP445" s="5"/>
      <c r="JTQ445" s="5"/>
      <c r="JTR445" s="5"/>
      <c r="JTS445" s="5"/>
      <c r="JTT445" s="5"/>
      <c r="JTU445" s="5"/>
      <c r="JTV445" s="5"/>
      <c r="JTW445" s="5"/>
      <c r="JTX445" s="5"/>
      <c r="JTY445" s="5"/>
      <c r="JTZ445" s="5"/>
      <c r="JUA445" s="5"/>
      <c r="JUB445" s="5"/>
      <c r="JUC445" s="5"/>
      <c r="JUD445" s="5"/>
      <c r="JUE445" s="5"/>
      <c r="JUF445" s="5"/>
      <c r="JUG445" s="5"/>
      <c r="JUH445" s="5"/>
      <c r="JUI445" s="5"/>
      <c r="JUJ445" s="5"/>
      <c r="JUK445" s="5"/>
      <c r="JUL445" s="5"/>
      <c r="JUM445" s="5"/>
      <c r="JUN445" s="5"/>
      <c r="JUO445" s="5"/>
      <c r="JUP445" s="5"/>
      <c r="JUQ445" s="5"/>
      <c r="JUR445" s="5"/>
      <c r="JUS445" s="5"/>
      <c r="JUT445" s="5"/>
      <c r="JUU445" s="5"/>
      <c r="JUV445" s="5"/>
      <c r="JUW445" s="5"/>
      <c r="JUX445" s="5"/>
      <c r="JUY445" s="5"/>
      <c r="JUZ445" s="5"/>
      <c r="JVA445" s="5"/>
      <c r="JVB445" s="5"/>
      <c r="JVC445" s="5"/>
      <c r="JVD445" s="5"/>
      <c r="JVE445" s="5"/>
      <c r="JVF445" s="5"/>
      <c r="JVG445" s="5"/>
      <c r="JVH445" s="5"/>
      <c r="JVI445" s="5"/>
      <c r="JVJ445" s="5"/>
      <c r="JVK445" s="5"/>
      <c r="JVL445" s="5"/>
      <c r="JVM445" s="5"/>
      <c r="JVN445" s="5"/>
      <c r="JVO445" s="5"/>
      <c r="JVP445" s="5"/>
      <c r="JVQ445" s="5"/>
      <c r="JVR445" s="5"/>
      <c r="JVS445" s="5"/>
      <c r="JVT445" s="5"/>
      <c r="JVU445" s="5"/>
      <c r="JVV445" s="5"/>
      <c r="JVW445" s="5"/>
      <c r="JVX445" s="5"/>
      <c r="JVY445" s="5"/>
      <c r="JVZ445" s="5"/>
      <c r="JWA445" s="5"/>
      <c r="JWB445" s="5"/>
      <c r="JWC445" s="5"/>
      <c r="JWD445" s="5"/>
      <c r="JWE445" s="5"/>
      <c r="JWF445" s="5"/>
      <c r="JWG445" s="5"/>
      <c r="JWH445" s="5"/>
      <c r="JWI445" s="5"/>
      <c r="JWJ445" s="5"/>
      <c r="JWK445" s="5"/>
      <c r="JWL445" s="5"/>
      <c r="JWM445" s="5"/>
      <c r="JWN445" s="5"/>
      <c r="JWO445" s="5"/>
      <c r="JWP445" s="5"/>
      <c r="JWQ445" s="5"/>
      <c r="JWR445" s="5"/>
      <c r="JWS445" s="5"/>
      <c r="JWT445" s="5"/>
      <c r="JWU445" s="5"/>
      <c r="JWV445" s="5"/>
      <c r="JWW445" s="5"/>
      <c r="JWX445" s="5"/>
      <c r="JWY445" s="5"/>
      <c r="JWZ445" s="5"/>
      <c r="JXA445" s="5"/>
      <c r="JXB445" s="5"/>
      <c r="JXC445" s="5"/>
      <c r="JXD445" s="5"/>
      <c r="JXE445" s="5"/>
      <c r="JXF445" s="5"/>
      <c r="JXG445" s="5"/>
      <c r="JXH445" s="5"/>
      <c r="JXI445" s="5"/>
      <c r="JXJ445" s="5"/>
      <c r="JXK445" s="5"/>
      <c r="JXL445" s="5"/>
      <c r="JXM445" s="5"/>
      <c r="JXN445" s="5"/>
      <c r="JXO445" s="5"/>
      <c r="JXP445" s="5"/>
      <c r="JXQ445" s="5"/>
      <c r="JXR445" s="5"/>
      <c r="JXS445" s="5"/>
      <c r="JXT445" s="5"/>
      <c r="JXU445" s="5"/>
      <c r="JXV445" s="5"/>
      <c r="JXW445" s="5"/>
      <c r="JXX445" s="5"/>
      <c r="JXY445" s="5"/>
      <c r="JXZ445" s="5"/>
      <c r="JYA445" s="5"/>
      <c r="JYB445" s="5"/>
      <c r="JYC445" s="5"/>
      <c r="JYD445" s="5"/>
      <c r="JYE445" s="5"/>
      <c r="JYF445" s="5"/>
      <c r="JYG445" s="5"/>
      <c r="JYH445" s="5"/>
      <c r="JYI445" s="5"/>
      <c r="JYJ445" s="5"/>
      <c r="JYK445" s="5"/>
      <c r="JYL445" s="5"/>
      <c r="JYM445" s="5"/>
      <c r="JYN445" s="5"/>
      <c r="JYO445" s="5"/>
      <c r="JYP445" s="5"/>
      <c r="JYQ445" s="5"/>
      <c r="JYR445" s="5"/>
      <c r="JYS445" s="5"/>
      <c r="JYT445" s="5"/>
      <c r="JYU445" s="5"/>
      <c r="JYV445" s="5"/>
      <c r="JYW445" s="5"/>
      <c r="JYX445" s="5"/>
      <c r="JYY445" s="5"/>
      <c r="JYZ445" s="5"/>
      <c r="JZA445" s="5"/>
      <c r="JZB445" s="5"/>
      <c r="JZC445" s="5"/>
      <c r="JZD445" s="5"/>
      <c r="JZE445" s="5"/>
      <c r="JZF445" s="5"/>
      <c r="JZG445" s="5"/>
      <c r="JZH445" s="5"/>
      <c r="JZI445" s="5"/>
      <c r="JZJ445" s="5"/>
      <c r="JZK445" s="5"/>
      <c r="JZL445" s="5"/>
      <c r="JZM445" s="5"/>
      <c r="JZN445" s="5"/>
      <c r="JZO445" s="5"/>
      <c r="JZP445" s="5"/>
      <c r="JZQ445" s="5"/>
      <c r="JZR445" s="5"/>
      <c r="JZS445" s="5"/>
      <c r="JZT445" s="5"/>
      <c r="JZU445" s="5"/>
      <c r="JZV445" s="5"/>
      <c r="JZW445" s="5"/>
      <c r="JZX445" s="5"/>
      <c r="JZY445" s="5"/>
      <c r="JZZ445" s="5"/>
      <c r="KAA445" s="5"/>
      <c r="KAB445" s="5"/>
      <c r="KAC445" s="5"/>
      <c r="KAD445" s="5"/>
      <c r="KAE445" s="5"/>
      <c r="KAF445" s="5"/>
      <c r="KAG445" s="5"/>
      <c r="KAH445" s="5"/>
      <c r="KAI445" s="5"/>
      <c r="KAJ445" s="5"/>
      <c r="KAK445" s="5"/>
      <c r="KAL445" s="5"/>
      <c r="KAM445" s="5"/>
      <c r="KAN445" s="5"/>
      <c r="KAO445" s="5"/>
      <c r="KAP445" s="5"/>
      <c r="KAQ445" s="5"/>
      <c r="KAR445" s="5"/>
      <c r="KAS445" s="5"/>
      <c r="KAT445" s="5"/>
      <c r="KAU445" s="5"/>
      <c r="KAV445" s="5"/>
      <c r="KAW445" s="5"/>
      <c r="KAX445" s="5"/>
      <c r="KAY445" s="5"/>
      <c r="KAZ445" s="5"/>
      <c r="KBA445" s="5"/>
      <c r="KBB445" s="5"/>
      <c r="KBC445" s="5"/>
      <c r="KBD445" s="5"/>
      <c r="KBE445" s="5"/>
      <c r="KBF445" s="5"/>
      <c r="KBG445" s="5"/>
      <c r="KBH445" s="5"/>
      <c r="KBI445" s="5"/>
      <c r="KBJ445" s="5"/>
      <c r="KBK445" s="5"/>
      <c r="KBL445" s="5"/>
      <c r="KBM445" s="5"/>
      <c r="KBN445" s="5"/>
      <c r="KBO445" s="5"/>
      <c r="KBP445" s="5"/>
      <c r="KBQ445" s="5"/>
      <c r="KBR445" s="5"/>
      <c r="KBS445" s="5"/>
      <c r="KBT445" s="5"/>
      <c r="KBU445" s="5"/>
      <c r="KBV445" s="5"/>
      <c r="KBW445" s="5"/>
      <c r="KBX445" s="5"/>
      <c r="KBY445" s="5"/>
      <c r="KBZ445" s="5"/>
      <c r="KCA445" s="5"/>
      <c r="KCB445" s="5"/>
      <c r="KCC445" s="5"/>
      <c r="KCD445" s="5"/>
      <c r="KCE445" s="5"/>
      <c r="KCF445" s="5"/>
      <c r="KCG445" s="5"/>
      <c r="KCH445" s="5"/>
      <c r="KCI445" s="5"/>
      <c r="KCJ445" s="5"/>
      <c r="KCK445" s="5"/>
      <c r="KCL445" s="5"/>
      <c r="KCM445" s="5"/>
      <c r="KCN445" s="5"/>
      <c r="KCO445" s="5"/>
      <c r="KCP445" s="5"/>
      <c r="KCQ445" s="5"/>
      <c r="KCR445" s="5"/>
      <c r="KCS445" s="5"/>
      <c r="KCT445" s="5"/>
      <c r="KCU445" s="5"/>
      <c r="KCV445" s="5"/>
      <c r="KCW445" s="5"/>
      <c r="KCX445" s="5"/>
      <c r="KCY445" s="5"/>
      <c r="KCZ445" s="5"/>
      <c r="KDA445" s="5"/>
      <c r="KDB445" s="5"/>
      <c r="KDC445" s="5"/>
      <c r="KDD445" s="5"/>
      <c r="KDE445" s="5"/>
      <c r="KDF445" s="5"/>
      <c r="KDG445" s="5"/>
      <c r="KDH445" s="5"/>
      <c r="KDI445" s="5"/>
      <c r="KDJ445" s="5"/>
      <c r="KDK445" s="5"/>
      <c r="KDL445" s="5"/>
      <c r="KDM445" s="5"/>
      <c r="KDN445" s="5"/>
      <c r="KDO445" s="5"/>
      <c r="KDP445" s="5"/>
      <c r="KDQ445" s="5"/>
      <c r="KDR445" s="5"/>
      <c r="KDS445" s="5"/>
      <c r="KDT445" s="5"/>
      <c r="KDU445" s="5"/>
      <c r="KDV445" s="5"/>
      <c r="KDW445" s="5"/>
      <c r="KDX445" s="5"/>
      <c r="KDY445" s="5"/>
      <c r="KDZ445" s="5"/>
      <c r="KEA445" s="5"/>
      <c r="KEB445" s="5"/>
      <c r="KEC445" s="5"/>
      <c r="KED445" s="5"/>
      <c r="KEE445" s="5"/>
      <c r="KEF445" s="5"/>
      <c r="KEG445" s="5"/>
      <c r="KEH445" s="5"/>
      <c r="KEI445" s="5"/>
      <c r="KEJ445" s="5"/>
      <c r="KEK445" s="5"/>
      <c r="KEL445" s="5"/>
      <c r="KEM445" s="5"/>
      <c r="KEN445" s="5"/>
      <c r="KEO445" s="5"/>
      <c r="KEP445" s="5"/>
      <c r="KEQ445" s="5"/>
      <c r="KER445" s="5"/>
      <c r="KES445" s="5"/>
      <c r="KET445" s="5"/>
      <c r="KEU445" s="5"/>
      <c r="KEV445" s="5"/>
      <c r="KEW445" s="5"/>
      <c r="KEX445" s="5"/>
      <c r="KEY445" s="5"/>
      <c r="KEZ445" s="5"/>
      <c r="KFA445" s="5"/>
      <c r="KFB445" s="5"/>
      <c r="KFC445" s="5"/>
      <c r="KFD445" s="5"/>
      <c r="KFE445" s="5"/>
      <c r="KFF445" s="5"/>
      <c r="KFG445" s="5"/>
      <c r="KFH445" s="5"/>
      <c r="KFI445" s="5"/>
      <c r="KFJ445" s="5"/>
      <c r="KFK445" s="5"/>
      <c r="KFL445" s="5"/>
      <c r="KFM445" s="5"/>
      <c r="KFN445" s="5"/>
      <c r="KFO445" s="5"/>
      <c r="KFP445" s="5"/>
      <c r="KFQ445" s="5"/>
      <c r="KFR445" s="5"/>
      <c r="KFS445" s="5"/>
      <c r="KFT445" s="5"/>
      <c r="KFU445" s="5"/>
      <c r="KFV445" s="5"/>
      <c r="KFW445" s="5"/>
      <c r="KFX445" s="5"/>
      <c r="KFY445" s="5"/>
      <c r="KFZ445" s="5"/>
      <c r="KGA445" s="5"/>
      <c r="KGB445" s="5"/>
      <c r="KGC445" s="5"/>
      <c r="KGD445" s="5"/>
      <c r="KGE445" s="5"/>
      <c r="KGF445" s="5"/>
      <c r="KGG445" s="5"/>
      <c r="KGH445" s="5"/>
      <c r="KGI445" s="5"/>
      <c r="KGJ445" s="5"/>
      <c r="KGK445" s="5"/>
      <c r="KGL445" s="5"/>
      <c r="KGM445" s="5"/>
      <c r="KGN445" s="5"/>
      <c r="KGO445" s="5"/>
      <c r="KGP445" s="5"/>
      <c r="KGQ445" s="5"/>
      <c r="KGR445" s="5"/>
      <c r="KGS445" s="5"/>
      <c r="KGT445" s="5"/>
      <c r="KGU445" s="5"/>
      <c r="KGV445" s="5"/>
      <c r="KGW445" s="5"/>
      <c r="KGX445" s="5"/>
      <c r="KGY445" s="5"/>
      <c r="KGZ445" s="5"/>
      <c r="KHA445" s="5"/>
      <c r="KHB445" s="5"/>
      <c r="KHC445" s="5"/>
      <c r="KHD445" s="5"/>
      <c r="KHE445" s="5"/>
      <c r="KHF445" s="5"/>
      <c r="KHG445" s="5"/>
      <c r="KHH445" s="5"/>
      <c r="KHI445" s="5"/>
      <c r="KHJ445" s="5"/>
      <c r="KHK445" s="5"/>
      <c r="KHL445" s="5"/>
      <c r="KHM445" s="5"/>
      <c r="KHN445" s="5"/>
      <c r="KHO445" s="5"/>
      <c r="KHP445" s="5"/>
      <c r="KHQ445" s="5"/>
      <c r="KHR445" s="5"/>
      <c r="KHS445" s="5"/>
      <c r="KHT445" s="5"/>
      <c r="KHU445" s="5"/>
      <c r="KHV445" s="5"/>
      <c r="KHW445" s="5"/>
      <c r="KHX445" s="5"/>
      <c r="KHY445" s="5"/>
      <c r="KHZ445" s="5"/>
      <c r="KIA445" s="5"/>
      <c r="KIB445" s="5"/>
      <c r="KIC445" s="5"/>
      <c r="KID445" s="5"/>
      <c r="KIE445" s="5"/>
      <c r="KIF445" s="5"/>
      <c r="KIG445" s="5"/>
      <c r="KIH445" s="5"/>
      <c r="KII445" s="5"/>
      <c r="KIJ445" s="5"/>
      <c r="KIK445" s="5"/>
      <c r="KIL445" s="5"/>
      <c r="KIM445" s="5"/>
      <c r="KIN445" s="5"/>
      <c r="KIO445" s="5"/>
      <c r="KIP445" s="5"/>
      <c r="KIQ445" s="5"/>
      <c r="KIR445" s="5"/>
      <c r="KIS445" s="5"/>
      <c r="KIT445" s="5"/>
      <c r="KIU445" s="5"/>
      <c r="KIV445" s="5"/>
      <c r="KIW445" s="5"/>
      <c r="KIX445" s="5"/>
      <c r="KIY445" s="5"/>
      <c r="KIZ445" s="5"/>
      <c r="KJA445" s="5"/>
      <c r="KJB445" s="5"/>
      <c r="KJC445" s="5"/>
      <c r="KJD445" s="5"/>
      <c r="KJE445" s="5"/>
      <c r="KJF445" s="5"/>
      <c r="KJG445" s="5"/>
      <c r="KJH445" s="5"/>
      <c r="KJI445" s="5"/>
      <c r="KJJ445" s="5"/>
      <c r="KJK445" s="5"/>
      <c r="KJL445" s="5"/>
      <c r="KJM445" s="5"/>
      <c r="KJN445" s="5"/>
      <c r="KJO445" s="5"/>
      <c r="KJP445" s="5"/>
      <c r="KJQ445" s="5"/>
      <c r="KJR445" s="5"/>
      <c r="KJS445" s="5"/>
      <c r="KJT445" s="5"/>
      <c r="KJU445" s="5"/>
      <c r="KJV445" s="5"/>
      <c r="KJW445" s="5"/>
      <c r="KJX445" s="5"/>
      <c r="KJY445" s="5"/>
      <c r="KJZ445" s="5"/>
      <c r="KKA445" s="5"/>
      <c r="KKB445" s="5"/>
      <c r="KKC445" s="5"/>
      <c r="KKD445" s="5"/>
      <c r="KKE445" s="5"/>
      <c r="KKF445" s="5"/>
      <c r="KKG445" s="5"/>
      <c r="KKH445" s="5"/>
      <c r="KKI445" s="5"/>
      <c r="KKJ445" s="5"/>
      <c r="KKK445" s="5"/>
      <c r="KKL445" s="5"/>
      <c r="KKM445" s="5"/>
      <c r="KKN445" s="5"/>
      <c r="KKO445" s="5"/>
      <c r="KKP445" s="5"/>
      <c r="KKQ445" s="5"/>
      <c r="KKR445" s="5"/>
      <c r="KKS445" s="5"/>
      <c r="KKT445" s="5"/>
      <c r="KKU445" s="5"/>
      <c r="KKV445" s="5"/>
      <c r="KKW445" s="5"/>
      <c r="KKX445" s="5"/>
      <c r="KKY445" s="5"/>
      <c r="KKZ445" s="5"/>
      <c r="KLA445" s="5"/>
      <c r="KLB445" s="5"/>
      <c r="KLC445" s="5"/>
      <c r="KLD445" s="5"/>
      <c r="KLE445" s="5"/>
      <c r="KLF445" s="5"/>
      <c r="KLG445" s="5"/>
      <c r="KLH445" s="5"/>
      <c r="KLI445" s="5"/>
      <c r="KLJ445" s="5"/>
      <c r="KLK445" s="5"/>
      <c r="KLL445" s="5"/>
      <c r="KLM445" s="5"/>
      <c r="KLN445" s="5"/>
      <c r="KLO445" s="5"/>
      <c r="KLP445" s="5"/>
      <c r="KLQ445" s="5"/>
      <c r="KLR445" s="5"/>
      <c r="KLS445" s="5"/>
      <c r="KLT445" s="5"/>
      <c r="KLU445" s="5"/>
      <c r="KLV445" s="5"/>
      <c r="KLW445" s="5"/>
      <c r="KLX445" s="5"/>
      <c r="KLY445" s="5"/>
      <c r="KLZ445" s="5"/>
      <c r="KMA445" s="5"/>
      <c r="KMB445" s="5"/>
      <c r="KMC445" s="5"/>
      <c r="KMD445" s="5"/>
      <c r="KME445" s="5"/>
      <c r="KMF445" s="5"/>
      <c r="KMG445" s="5"/>
      <c r="KMH445" s="5"/>
      <c r="KMI445" s="5"/>
      <c r="KMJ445" s="5"/>
      <c r="KMK445" s="5"/>
      <c r="KML445" s="5"/>
      <c r="KMM445" s="5"/>
      <c r="KMN445" s="5"/>
      <c r="KMO445" s="5"/>
      <c r="KMP445" s="5"/>
      <c r="KMQ445" s="5"/>
      <c r="KMR445" s="5"/>
      <c r="KMS445" s="5"/>
      <c r="KMT445" s="5"/>
      <c r="KMU445" s="5"/>
      <c r="KMV445" s="5"/>
      <c r="KMW445" s="5"/>
      <c r="KMX445" s="5"/>
      <c r="KMY445" s="5"/>
      <c r="KMZ445" s="5"/>
      <c r="KNA445" s="5"/>
      <c r="KNB445" s="5"/>
      <c r="KNC445" s="5"/>
      <c r="KND445" s="5"/>
      <c r="KNE445" s="5"/>
      <c r="KNF445" s="5"/>
      <c r="KNG445" s="5"/>
      <c r="KNH445" s="5"/>
      <c r="KNI445" s="5"/>
      <c r="KNJ445" s="5"/>
      <c r="KNK445" s="5"/>
      <c r="KNL445" s="5"/>
      <c r="KNM445" s="5"/>
      <c r="KNN445" s="5"/>
      <c r="KNO445" s="5"/>
      <c r="KNP445" s="5"/>
      <c r="KNQ445" s="5"/>
      <c r="KNR445" s="5"/>
      <c r="KNS445" s="5"/>
      <c r="KNT445" s="5"/>
      <c r="KNU445" s="5"/>
      <c r="KNV445" s="5"/>
      <c r="KNW445" s="5"/>
      <c r="KNX445" s="5"/>
      <c r="KNY445" s="5"/>
      <c r="KNZ445" s="5"/>
      <c r="KOA445" s="5"/>
      <c r="KOB445" s="5"/>
      <c r="KOC445" s="5"/>
      <c r="KOD445" s="5"/>
      <c r="KOE445" s="5"/>
      <c r="KOF445" s="5"/>
      <c r="KOG445" s="5"/>
      <c r="KOH445" s="5"/>
      <c r="KOI445" s="5"/>
      <c r="KOJ445" s="5"/>
      <c r="KOK445" s="5"/>
      <c r="KOL445" s="5"/>
      <c r="KOM445" s="5"/>
      <c r="KON445" s="5"/>
      <c r="KOO445" s="5"/>
      <c r="KOP445" s="5"/>
      <c r="KOQ445" s="5"/>
      <c r="KOR445" s="5"/>
      <c r="KOS445" s="5"/>
      <c r="KOT445" s="5"/>
      <c r="KOU445" s="5"/>
      <c r="KOV445" s="5"/>
      <c r="KOW445" s="5"/>
      <c r="KOX445" s="5"/>
      <c r="KOY445" s="5"/>
      <c r="KOZ445" s="5"/>
      <c r="KPA445" s="5"/>
      <c r="KPB445" s="5"/>
      <c r="KPC445" s="5"/>
      <c r="KPD445" s="5"/>
      <c r="KPE445" s="5"/>
      <c r="KPF445" s="5"/>
      <c r="KPG445" s="5"/>
      <c r="KPH445" s="5"/>
      <c r="KPI445" s="5"/>
      <c r="KPJ445" s="5"/>
      <c r="KPK445" s="5"/>
      <c r="KPL445" s="5"/>
      <c r="KPM445" s="5"/>
      <c r="KPN445" s="5"/>
      <c r="KPO445" s="5"/>
      <c r="KPP445" s="5"/>
      <c r="KPQ445" s="5"/>
      <c r="KPR445" s="5"/>
      <c r="KPS445" s="5"/>
      <c r="KPT445" s="5"/>
      <c r="KPU445" s="5"/>
      <c r="KPV445" s="5"/>
      <c r="KPW445" s="5"/>
      <c r="KPX445" s="5"/>
      <c r="KPY445" s="5"/>
      <c r="KPZ445" s="5"/>
      <c r="KQA445" s="5"/>
      <c r="KQB445" s="5"/>
      <c r="KQC445" s="5"/>
      <c r="KQD445" s="5"/>
      <c r="KQE445" s="5"/>
      <c r="KQF445" s="5"/>
      <c r="KQG445" s="5"/>
      <c r="KQH445" s="5"/>
      <c r="KQI445" s="5"/>
      <c r="KQJ445" s="5"/>
      <c r="KQK445" s="5"/>
      <c r="KQL445" s="5"/>
      <c r="KQM445" s="5"/>
      <c r="KQN445" s="5"/>
      <c r="KQO445" s="5"/>
      <c r="KQP445" s="5"/>
      <c r="KQQ445" s="5"/>
      <c r="KQR445" s="5"/>
      <c r="KQS445" s="5"/>
      <c r="KQT445" s="5"/>
      <c r="KQU445" s="5"/>
      <c r="KQV445" s="5"/>
      <c r="KQW445" s="5"/>
      <c r="KQX445" s="5"/>
      <c r="KQY445" s="5"/>
      <c r="KQZ445" s="5"/>
      <c r="KRA445" s="5"/>
      <c r="KRB445" s="5"/>
      <c r="KRC445" s="5"/>
      <c r="KRD445" s="5"/>
      <c r="KRE445" s="5"/>
      <c r="KRF445" s="5"/>
      <c r="KRG445" s="5"/>
      <c r="KRH445" s="5"/>
      <c r="KRI445" s="5"/>
      <c r="KRJ445" s="5"/>
      <c r="KRK445" s="5"/>
      <c r="KRL445" s="5"/>
      <c r="KRM445" s="5"/>
      <c r="KRN445" s="5"/>
      <c r="KRO445" s="5"/>
      <c r="KRP445" s="5"/>
      <c r="KRQ445" s="5"/>
      <c r="KRR445" s="5"/>
      <c r="KRS445" s="5"/>
      <c r="KRT445" s="5"/>
      <c r="KRU445" s="5"/>
      <c r="KRV445" s="5"/>
      <c r="KRW445" s="5"/>
      <c r="KRX445" s="5"/>
      <c r="KRY445" s="5"/>
      <c r="KRZ445" s="5"/>
      <c r="KSA445" s="5"/>
      <c r="KSB445" s="5"/>
      <c r="KSC445" s="5"/>
      <c r="KSD445" s="5"/>
      <c r="KSE445" s="5"/>
      <c r="KSF445" s="5"/>
      <c r="KSG445" s="5"/>
      <c r="KSH445" s="5"/>
      <c r="KSI445" s="5"/>
      <c r="KSJ445" s="5"/>
      <c r="KSK445" s="5"/>
      <c r="KSL445" s="5"/>
      <c r="KSM445" s="5"/>
      <c r="KSN445" s="5"/>
      <c r="KSO445" s="5"/>
      <c r="KSP445" s="5"/>
      <c r="KSQ445" s="5"/>
      <c r="KSR445" s="5"/>
      <c r="KSS445" s="5"/>
      <c r="KST445" s="5"/>
      <c r="KSU445" s="5"/>
      <c r="KSV445" s="5"/>
      <c r="KSW445" s="5"/>
      <c r="KSX445" s="5"/>
      <c r="KSY445" s="5"/>
      <c r="KSZ445" s="5"/>
      <c r="KTA445" s="5"/>
      <c r="KTB445" s="5"/>
      <c r="KTC445" s="5"/>
      <c r="KTD445" s="5"/>
      <c r="KTE445" s="5"/>
      <c r="KTF445" s="5"/>
      <c r="KTG445" s="5"/>
      <c r="KTH445" s="5"/>
      <c r="KTI445" s="5"/>
      <c r="KTJ445" s="5"/>
      <c r="KTK445" s="5"/>
      <c r="KTL445" s="5"/>
      <c r="KTM445" s="5"/>
      <c r="KTN445" s="5"/>
      <c r="KTO445" s="5"/>
      <c r="KTP445" s="5"/>
      <c r="KTQ445" s="5"/>
      <c r="KTR445" s="5"/>
      <c r="KTS445" s="5"/>
      <c r="KTT445" s="5"/>
      <c r="KTU445" s="5"/>
      <c r="KTV445" s="5"/>
      <c r="KTW445" s="5"/>
      <c r="KTX445" s="5"/>
      <c r="KTY445" s="5"/>
      <c r="KTZ445" s="5"/>
      <c r="KUA445" s="5"/>
      <c r="KUB445" s="5"/>
      <c r="KUC445" s="5"/>
      <c r="KUD445" s="5"/>
      <c r="KUE445" s="5"/>
      <c r="KUF445" s="5"/>
      <c r="KUG445" s="5"/>
      <c r="KUH445" s="5"/>
      <c r="KUI445" s="5"/>
      <c r="KUJ445" s="5"/>
      <c r="KUK445" s="5"/>
      <c r="KUL445" s="5"/>
      <c r="KUM445" s="5"/>
      <c r="KUN445" s="5"/>
      <c r="KUO445" s="5"/>
      <c r="KUP445" s="5"/>
      <c r="KUQ445" s="5"/>
      <c r="KUR445" s="5"/>
      <c r="KUS445" s="5"/>
      <c r="KUT445" s="5"/>
      <c r="KUU445" s="5"/>
      <c r="KUV445" s="5"/>
      <c r="KUW445" s="5"/>
      <c r="KUX445" s="5"/>
      <c r="KUY445" s="5"/>
      <c r="KUZ445" s="5"/>
      <c r="KVA445" s="5"/>
      <c r="KVB445" s="5"/>
      <c r="KVC445" s="5"/>
      <c r="KVD445" s="5"/>
      <c r="KVE445" s="5"/>
      <c r="KVF445" s="5"/>
      <c r="KVG445" s="5"/>
      <c r="KVH445" s="5"/>
      <c r="KVI445" s="5"/>
      <c r="KVJ445" s="5"/>
      <c r="KVK445" s="5"/>
      <c r="KVL445" s="5"/>
      <c r="KVM445" s="5"/>
      <c r="KVN445" s="5"/>
      <c r="KVO445" s="5"/>
      <c r="KVP445" s="5"/>
      <c r="KVQ445" s="5"/>
      <c r="KVR445" s="5"/>
      <c r="KVS445" s="5"/>
      <c r="KVT445" s="5"/>
      <c r="KVU445" s="5"/>
      <c r="KVV445" s="5"/>
      <c r="KVW445" s="5"/>
      <c r="KVX445" s="5"/>
      <c r="KVY445" s="5"/>
      <c r="KVZ445" s="5"/>
      <c r="KWA445" s="5"/>
      <c r="KWB445" s="5"/>
      <c r="KWC445" s="5"/>
      <c r="KWD445" s="5"/>
      <c r="KWE445" s="5"/>
      <c r="KWF445" s="5"/>
      <c r="KWG445" s="5"/>
      <c r="KWH445" s="5"/>
      <c r="KWI445" s="5"/>
      <c r="KWJ445" s="5"/>
      <c r="KWK445" s="5"/>
      <c r="KWL445" s="5"/>
      <c r="KWM445" s="5"/>
      <c r="KWN445" s="5"/>
      <c r="KWO445" s="5"/>
      <c r="KWP445" s="5"/>
      <c r="KWQ445" s="5"/>
      <c r="KWR445" s="5"/>
      <c r="KWS445" s="5"/>
      <c r="KWT445" s="5"/>
      <c r="KWU445" s="5"/>
      <c r="KWV445" s="5"/>
      <c r="KWW445" s="5"/>
      <c r="KWX445" s="5"/>
      <c r="KWY445" s="5"/>
      <c r="KWZ445" s="5"/>
      <c r="KXA445" s="5"/>
      <c r="KXB445" s="5"/>
      <c r="KXC445" s="5"/>
      <c r="KXD445" s="5"/>
      <c r="KXE445" s="5"/>
      <c r="KXF445" s="5"/>
      <c r="KXG445" s="5"/>
      <c r="KXH445" s="5"/>
      <c r="KXI445" s="5"/>
      <c r="KXJ445" s="5"/>
      <c r="KXK445" s="5"/>
      <c r="KXL445" s="5"/>
      <c r="KXM445" s="5"/>
      <c r="KXN445" s="5"/>
      <c r="KXO445" s="5"/>
      <c r="KXP445" s="5"/>
      <c r="KXQ445" s="5"/>
      <c r="KXR445" s="5"/>
      <c r="KXS445" s="5"/>
      <c r="KXT445" s="5"/>
      <c r="KXU445" s="5"/>
      <c r="KXV445" s="5"/>
      <c r="KXW445" s="5"/>
      <c r="KXX445" s="5"/>
      <c r="KXY445" s="5"/>
      <c r="KXZ445" s="5"/>
      <c r="KYA445" s="5"/>
      <c r="KYB445" s="5"/>
      <c r="KYC445" s="5"/>
      <c r="KYD445" s="5"/>
      <c r="KYE445" s="5"/>
      <c r="KYF445" s="5"/>
      <c r="KYG445" s="5"/>
      <c r="KYH445" s="5"/>
      <c r="KYI445" s="5"/>
      <c r="KYJ445" s="5"/>
      <c r="KYK445" s="5"/>
      <c r="KYL445" s="5"/>
      <c r="KYM445" s="5"/>
      <c r="KYN445" s="5"/>
      <c r="KYO445" s="5"/>
      <c r="KYP445" s="5"/>
      <c r="KYQ445" s="5"/>
      <c r="KYR445" s="5"/>
      <c r="KYS445" s="5"/>
      <c r="KYT445" s="5"/>
      <c r="KYU445" s="5"/>
      <c r="KYV445" s="5"/>
      <c r="KYW445" s="5"/>
      <c r="KYX445" s="5"/>
      <c r="KYY445" s="5"/>
      <c r="KYZ445" s="5"/>
      <c r="KZA445" s="5"/>
      <c r="KZB445" s="5"/>
      <c r="KZC445" s="5"/>
      <c r="KZD445" s="5"/>
      <c r="KZE445" s="5"/>
      <c r="KZF445" s="5"/>
      <c r="KZG445" s="5"/>
      <c r="KZH445" s="5"/>
      <c r="KZI445" s="5"/>
      <c r="KZJ445" s="5"/>
      <c r="KZK445" s="5"/>
      <c r="KZL445" s="5"/>
      <c r="KZM445" s="5"/>
      <c r="KZN445" s="5"/>
      <c r="KZO445" s="5"/>
      <c r="KZP445" s="5"/>
      <c r="KZQ445" s="5"/>
      <c r="KZR445" s="5"/>
      <c r="KZS445" s="5"/>
      <c r="KZT445" s="5"/>
      <c r="KZU445" s="5"/>
      <c r="KZV445" s="5"/>
      <c r="KZW445" s="5"/>
      <c r="KZX445" s="5"/>
      <c r="KZY445" s="5"/>
      <c r="KZZ445" s="5"/>
      <c r="LAA445" s="5"/>
      <c r="LAB445" s="5"/>
      <c r="LAC445" s="5"/>
      <c r="LAD445" s="5"/>
      <c r="LAE445" s="5"/>
      <c r="LAF445" s="5"/>
      <c r="LAG445" s="5"/>
      <c r="LAH445" s="5"/>
      <c r="LAI445" s="5"/>
      <c r="LAJ445" s="5"/>
      <c r="LAK445" s="5"/>
      <c r="LAL445" s="5"/>
      <c r="LAM445" s="5"/>
      <c r="LAN445" s="5"/>
      <c r="LAO445" s="5"/>
      <c r="LAP445" s="5"/>
      <c r="LAQ445" s="5"/>
      <c r="LAR445" s="5"/>
      <c r="LAS445" s="5"/>
      <c r="LAT445" s="5"/>
      <c r="LAU445" s="5"/>
      <c r="LAV445" s="5"/>
      <c r="LAW445" s="5"/>
      <c r="LAX445" s="5"/>
      <c r="LAY445" s="5"/>
      <c r="LAZ445" s="5"/>
      <c r="LBA445" s="5"/>
      <c r="LBB445" s="5"/>
      <c r="LBC445" s="5"/>
      <c r="LBD445" s="5"/>
      <c r="LBE445" s="5"/>
      <c r="LBF445" s="5"/>
      <c r="LBG445" s="5"/>
      <c r="LBH445" s="5"/>
      <c r="LBI445" s="5"/>
      <c r="LBJ445" s="5"/>
      <c r="LBK445" s="5"/>
      <c r="LBL445" s="5"/>
      <c r="LBM445" s="5"/>
      <c r="LBN445" s="5"/>
      <c r="LBO445" s="5"/>
      <c r="LBP445" s="5"/>
      <c r="LBQ445" s="5"/>
      <c r="LBR445" s="5"/>
      <c r="LBS445" s="5"/>
      <c r="LBT445" s="5"/>
      <c r="LBU445" s="5"/>
      <c r="LBV445" s="5"/>
      <c r="LBW445" s="5"/>
      <c r="LBX445" s="5"/>
      <c r="LBY445" s="5"/>
      <c r="LBZ445" s="5"/>
      <c r="LCA445" s="5"/>
      <c r="LCB445" s="5"/>
      <c r="LCC445" s="5"/>
      <c r="LCD445" s="5"/>
      <c r="LCE445" s="5"/>
      <c r="LCF445" s="5"/>
      <c r="LCG445" s="5"/>
      <c r="LCH445" s="5"/>
      <c r="LCI445" s="5"/>
      <c r="LCJ445" s="5"/>
      <c r="LCK445" s="5"/>
      <c r="LCL445" s="5"/>
      <c r="LCM445" s="5"/>
      <c r="LCN445" s="5"/>
      <c r="LCO445" s="5"/>
      <c r="LCP445" s="5"/>
      <c r="LCQ445" s="5"/>
      <c r="LCR445" s="5"/>
      <c r="LCS445" s="5"/>
      <c r="LCT445" s="5"/>
      <c r="LCU445" s="5"/>
      <c r="LCV445" s="5"/>
      <c r="LCW445" s="5"/>
      <c r="LCX445" s="5"/>
      <c r="LCY445" s="5"/>
      <c r="LCZ445" s="5"/>
      <c r="LDA445" s="5"/>
      <c r="LDB445" s="5"/>
      <c r="LDC445" s="5"/>
      <c r="LDD445" s="5"/>
      <c r="LDE445" s="5"/>
      <c r="LDF445" s="5"/>
      <c r="LDG445" s="5"/>
      <c r="LDH445" s="5"/>
      <c r="LDI445" s="5"/>
      <c r="LDJ445" s="5"/>
      <c r="LDK445" s="5"/>
      <c r="LDL445" s="5"/>
      <c r="LDM445" s="5"/>
      <c r="LDN445" s="5"/>
      <c r="LDO445" s="5"/>
      <c r="LDP445" s="5"/>
      <c r="LDQ445" s="5"/>
      <c r="LDR445" s="5"/>
      <c r="LDS445" s="5"/>
      <c r="LDT445" s="5"/>
      <c r="LDU445" s="5"/>
      <c r="LDV445" s="5"/>
      <c r="LDW445" s="5"/>
      <c r="LDX445" s="5"/>
      <c r="LDY445" s="5"/>
      <c r="LDZ445" s="5"/>
      <c r="LEA445" s="5"/>
      <c r="LEB445" s="5"/>
      <c r="LEC445" s="5"/>
      <c r="LED445" s="5"/>
      <c r="LEE445" s="5"/>
      <c r="LEF445" s="5"/>
      <c r="LEG445" s="5"/>
      <c r="LEH445" s="5"/>
      <c r="LEI445" s="5"/>
      <c r="LEJ445" s="5"/>
      <c r="LEK445" s="5"/>
      <c r="LEL445" s="5"/>
      <c r="LEM445" s="5"/>
      <c r="LEN445" s="5"/>
      <c r="LEO445" s="5"/>
      <c r="LEP445" s="5"/>
      <c r="LEQ445" s="5"/>
      <c r="LER445" s="5"/>
      <c r="LES445" s="5"/>
      <c r="LET445" s="5"/>
      <c r="LEU445" s="5"/>
      <c r="LEV445" s="5"/>
      <c r="LEW445" s="5"/>
      <c r="LEX445" s="5"/>
      <c r="LEY445" s="5"/>
      <c r="LEZ445" s="5"/>
      <c r="LFA445" s="5"/>
      <c r="LFB445" s="5"/>
      <c r="LFC445" s="5"/>
      <c r="LFD445" s="5"/>
      <c r="LFE445" s="5"/>
      <c r="LFF445" s="5"/>
      <c r="LFG445" s="5"/>
      <c r="LFH445" s="5"/>
      <c r="LFI445" s="5"/>
      <c r="LFJ445" s="5"/>
      <c r="LFK445" s="5"/>
      <c r="LFL445" s="5"/>
      <c r="LFM445" s="5"/>
      <c r="LFN445" s="5"/>
      <c r="LFO445" s="5"/>
      <c r="LFP445" s="5"/>
      <c r="LFQ445" s="5"/>
      <c r="LFR445" s="5"/>
      <c r="LFS445" s="5"/>
      <c r="LFT445" s="5"/>
      <c r="LFU445" s="5"/>
      <c r="LFV445" s="5"/>
      <c r="LFW445" s="5"/>
      <c r="LFX445" s="5"/>
      <c r="LFY445" s="5"/>
      <c r="LFZ445" s="5"/>
      <c r="LGA445" s="5"/>
      <c r="LGB445" s="5"/>
      <c r="LGC445" s="5"/>
      <c r="LGD445" s="5"/>
      <c r="LGE445" s="5"/>
      <c r="LGF445" s="5"/>
      <c r="LGG445" s="5"/>
      <c r="LGH445" s="5"/>
      <c r="LGI445" s="5"/>
      <c r="LGJ445" s="5"/>
      <c r="LGK445" s="5"/>
      <c r="LGL445" s="5"/>
      <c r="LGM445" s="5"/>
      <c r="LGN445" s="5"/>
      <c r="LGO445" s="5"/>
      <c r="LGP445" s="5"/>
      <c r="LGQ445" s="5"/>
      <c r="LGR445" s="5"/>
      <c r="LGS445" s="5"/>
      <c r="LGT445" s="5"/>
      <c r="LGU445" s="5"/>
      <c r="LGV445" s="5"/>
      <c r="LGW445" s="5"/>
      <c r="LGX445" s="5"/>
      <c r="LGY445" s="5"/>
      <c r="LGZ445" s="5"/>
      <c r="LHA445" s="5"/>
      <c r="LHB445" s="5"/>
      <c r="LHC445" s="5"/>
      <c r="LHD445" s="5"/>
      <c r="LHE445" s="5"/>
      <c r="LHF445" s="5"/>
      <c r="LHG445" s="5"/>
      <c r="LHH445" s="5"/>
      <c r="LHI445" s="5"/>
      <c r="LHJ445" s="5"/>
      <c r="LHK445" s="5"/>
      <c r="LHL445" s="5"/>
      <c r="LHM445" s="5"/>
      <c r="LHN445" s="5"/>
      <c r="LHO445" s="5"/>
      <c r="LHP445" s="5"/>
      <c r="LHQ445" s="5"/>
      <c r="LHR445" s="5"/>
      <c r="LHS445" s="5"/>
      <c r="LHT445" s="5"/>
      <c r="LHU445" s="5"/>
      <c r="LHV445" s="5"/>
      <c r="LHW445" s="5"/>
      <c r="LHX445" s="5"/>
      <c r="LHY445" s="5"/>
      <c r="LHZ445" s="5"/>
      <c r="LIA445" s="5"/>
      <c r="LIB445" s="5"/>
      <c r="LIC445" s="5"/>
      <c r="LID445" s="5"/>
      <c r="LIE445" s="5"/>
      <c r="LIF445" s="5"/>
      <c r="LIG445" s="5"/>
      <c r="LIH445" s="5"/>
      <c r="LII445" s="5"/>
      <c r="LIJ445" s="5"/>
      <c r="LIK445" s="5"/>
      <c r="LIL445" s="5"/>
      <c r="LIM445" s="5"/>
      <c r="LIN445" s="5"/>
      <c r="LIO445" s="5"/>
      <c r="LIP445" s="5"/>
      <c r="LIQ445" s="5"/>
      <c r="LIR445" s="5"/>
      <c r="LIS445" s="5"/>
      <c r="LIT445" s="5"/>
      <c r="LIU445" s="5"/>
      <c r="LIV445" s="5"/>
      <c r="LIW445" s="5"/>
      <c r="LIX445" s="5"/>
      <c r="LIY445" s="5"/>
      <c r="LIZ445" s="5"/>
      <c r="LJA445" s="5"/>
      <c r="LJB445" s="5"/>
      <c r="LJC445" s="5"/>
      <c r="LJD445" s="5"/>
      <c r="LJE445" s="5"/>
      <c r="LJF445" s="5"/>
      <c r="LJG445" s="5"/>
      <c r="LJH445" s="5"/>
      <c r="LJI445" s="5"/>
      <c r="LJJ445" s="5"/>
      <c r="LJK445" s="5"/>
      <c r="LJL445" s="5"/>
      <c r="LJM445" s="5"/>
      <c r="LJN445" s="5"/>
      <c r="LJO445" s="5"/>
      <c r="LJP445" s="5"/>
      <c r="LJQ445" s="5"/>
      <c r="LJR445" s="5"/>
      <c r="LJS445" s="5"/>
      <c r="LJT445" s="5"/>
      <c r="LJU445" s="5"/>
      <c r="LJV445" s="5"/>
      <c r="LJW445" s="5"/>
      <c r="LJX445" s="5"/>
      <c r="LJY445" s="5"/>
      <c r="LJZ445" s="5"/>
      <c r="LKA445" s="5"/>
      <c r="LKB445" s="5"/>
      <c r="LKC445" s="5"/>
      <c r="LKD445" s="5"/>
      <c r="LKE445" s="5"/>
      <c r="LKF445" s="5"/>
      <c r="LKG445" s="5"/>
      <c r="LKH445" s="5"/>
      <c r="LKI445" s="5"/>
      <c r="LKJ445" s="5"/>
      <c r="LKK445" s="5"/>
      <c r="LKL445" s="5"/>
      <c r="LKM445" s="5"/>
      <c r="LKN445" s="5"/>
      <c r="LKO445" s="5"/>
      <c r="LKP445" s="5"/>
      <c r="LKQ445" s="5"/>
      <c r="LKR445" s="5"/>
      <c r="LKS445" s="5"/>
      <c r="LKT445" s="5"/>
      <c r="LKU445" s="5"/>
      <c r="LKV445" s="5"/>
      <c r="LKW445" s="5"/>
      <c r="LKX445" s="5"/>
      <c r="LKY445" s="5"/>
      <c r="LKZ445" s="5"/>
      <c r="LLA445" s="5"/>
      <c r="LLB445" s="5"/>
      <c r="LLC445" s="5"/>
      <c r="LLD445" s="5"/>
      <c r="LLE445" s="5"/>
      <c r="LLF445" s="5"/>
      <c r="LLG445" s="5"/>
      <c r="LLH445" s="5"/>
      <c r="LLI445" s="5"/>
      <c r="LLJ445" s="5"/>
      <c r="LLK445" s="5"/>
      <c r="LLL445" s="5"/>
      <c r="LLM445" s="5"/>
      <c r="LLN445" s="5"/>
      <c r="LLO445" s="5"/>
      <c r="LLP445" s="5"/>
      <c r="LLQ445" s="5"/>
      <c r="LLR445" s="5"/>
      <c r="LLS445" s="5"/>
      <c r="LLT445" s="5"/>
      <c r="LLU445" s="5"/>
      <c r="LLV445" s="5"/>
      <c r="LLW445" s="5"/>
      <c r="LLX445" s="5"/>
      <c r="LLY445" s="5"/>
      <c r="LLZ445" s="5"/>
      <c r="LMA445" s="5"/>
      <c r="LMB445" s="5"/>
      <c r="LMC445" s="5"/>
      <c r="LMD445" s="5"/>
      <c r="LME445" s="5"/>
      <c r="LMF445" s="5"/>
      <c r="LMG445" s="5"/>
      <c r="LMH445" s="5"/>
      <c r="LMI445" s="5"/>
      <c r="LMJ445" s="5"/>
      <c r="LMK445" s="5"/>
      <c r="LML445" s="5"/>
      <c r="LMM445" s="5"/>
      <c r="LMN445" s="5"/>
      <c r="LMO445" s="5"/>
      <c r="LMP445" s="5"/>
      <c r="LMQ445" s="5"/>
      <c r="LMR445" s="5"/>
      <c r="LMS445" s="5"/>
      <c r="LMT445" s="5"/>
      <c r="LMU445" s="5"/>
      <c r="LMV445" s="5"/>
      <c r="LMW445" s="5"/>
      <c r="LMX445" s="5"/>
      <c r="LMY445" s="5"/>
      <c r="LMZ445" s="5"/>
      <c r="LNA445" s="5"/>
      <c r="LNB445" s="5"/>
      <c r="LNC445" s="5"/>
      <c r="LND445" s="5"/>
      <c r="LNE445" s="5"/>
      <c r="LNF445" s="5"/>
      <c r="LNG445" s="5"/>
      <c r="LNH445" s="5"/>
      <c r="LNI445" s="5"/>
      <c r="LNJ445" s="5"/>
      <c r="LNK445" s="5"/>
      <c r="LNL445" s="5"/>
      <c r="LNM445" s="5"/>
      <c r="LNN445" s="5"/>
      <c r="LNO445" s="5"/>
      <c r="LNP445" s="5"/>
      <c r="LNQ445" s="5"/>
      <c r="LNR445" s="5"/>
      <c r="LNS445" s="5"/>
      <c r="LNT445" s="5"/>
      <c r="LNU445" s="5"/>
      <c r="LNV445" s="5"/>
      <c r="LNW445" s="5"/>
      <c r="LNX445" s="5"/>
      <c r="LNY445" s="5"/>
      <c r="LNZ445" s="5"/>
      <c r="LOA445" s="5"/>
      <c r="LOB445" s="5"/>
      <c r="LOC445" s="5"/>
      <c r="LOD445" s="5"/>
      <c r="LOE445" s="5"/>
      <c r="LOF445" s="5"/>
      <c r="LOG445" s="5"/>
      <c r="LOH445" s="5"/>
      <c r="LOI445" s="5"/>
      <c r="LOJ445" s="5"/>
      <c r="LOK445" s="5"/>
      <c r="LOL445" s="5"/>
      <c r="LOM445" s="5"/>
      <c r="LON445" s="5"/>
      <c r="LOO445" s="5"/>
      <c r="LOP445" s="5"/>
      <c r="LOQ445" s="5"/>
      <c r="LOR445" s="5"/>
      <c r="LOS445" s="5"/>
      <c r="LOT445" s="5"/>
      <c r="LOU445" s="5"/>
      <c r="LOV445" s="5"/>
      <c r="LOW445" s="5"/>
      <c r="LOX445" s="5"/>
      <c r="LOY445" s="5"/>
      <c r="LOZ445" s="5"/>
      <c r="LPA445" s="5"/>
      <c r="LPB445" s="5"/>
      <c r="LPC445" s="5"/>
      <c r="LPD445" s="5"/>
      <c r="LPE445" s="5"/>
      <c r="LPF445" s="5"/>
      <c r="LPG445" s="5"/>
      <c r="LPH445" s="5"/>
      <c r="LPI445" s="5"/>
      <c r="LPJ445" s="5"/>
      <c r="LPK445" s="5"/>
      <c r="LPL445" s="5"/>
      <c r="LPM445" s="5"/>
      <c r="LPN445" s="5"/>
      <c r="LPO445" s="5"/>
      <c r="LPP445" s="5"/>
      <c r="LPQ445" s="5"/>
      <c r="LPR445" s="5"/>
      <c r="LPS445" s="5"/>
      <c r="LPT445" s="5"/>
      <c r="LPU445" s="5"/>
      <c r="LPV445" s="5"/>
      <c r="LPW445" s="5"/>
      <c r="LPX445" s="5"/>
      <c r="LPY445" s="5"/>
      <c r="LPZ445" s="5"/>
      <c r="LQA445" s="5"/>
      <c r="LQB445" s="5"/>
      <c r="LQC445" s="5"/>
      <c r="LQD445" s="5"/>
      <c r="LQE445" s="5"/>
      <c r="LQF445" s="5"/>
      <c r="LQG445" s="5"/>
      <c r="LQH445" s="5"/>
      <c r="LQI445" s="5"/>
      <c r="LQJ445" s="5"/>
      <c r="LQK445" s="5"/>
      <c r="LQL445" s="5"/>
      <c r="LQM445" s="5"/>
      <c r="LQN445" s="5"/>
      <c r="LQO445" s="5"/>
      <c r="LQP445" s="5"/>
      <c r="LQQ445" s="5"/>
      <c r="LQR445" s="5"/>
      <c r="LQS445" s="5"/>
      <c r="LQT445" s="5"/>
      <c r="LQU445" s="5"/>
      <c r="LQV445" s="5"/>
      <c r="LQW445" s="5"/>
      <c r="LQX445" s="5"/>
      <c r="LQY445" s="5"/>
      <c r="LQZ445" s="5"/>
      <c r="LRA445" s="5"/>
      <c r="LRB445" s="5"/>
      <c r="LRC445" s="5"/>
      <c r="LRD445" s="5"/>
      <c r="LRE445" s="5"/>
      <c r="LRF445" s="5"/>
      <c r="LRG445" s="5"/>
      <c r="LRH445" s="5"/>
      <c r="LRI445" s="5"/>
      <c r="LRJ445" s="5"/>
      <c r="LRK445" s="5"/>
      <c r="LRL445" s="5"/>
      <c r="LRM445" s="5"/>
      <c r="LRN445" s="5"/>
      <c r="LRO445" s="5"/>
      <c r="LRP445" s="5"/>
      <c r="LRQ445" s="5"/>
      <c r="LRR445" s="5"/>
      <c r="LRS445" s="5"/>
      <c r="LRT445" s="5"/>
      <c r="LRU445" s="5"/>
      <c r="LRV445" s="5"/>
      <c r="LRW445" s="5"/>
      <c r="LRX445" s="5"/>
      <c r="LRY445" s="5"/>
      <c r="LRZ445" s="5"/>
      <c r="LSA445" s="5"/>
      <c r="LSB445" s="5"/>
      <c r="LSC445" s="5"/>
      <c r="LSD445" s="5"/>
      <c r="LSE445" s="5"/>
      <c r="LSF445" s="5"/>
      <c r="LSG445" s="5"/>
      <c r="LSH445" s="5"/>
      <c r="LSI445" s="5"/>
      <c r="LSJ445" s="5"/>
      <c r="LSK445" s="5"/>
      <c r="LSL445" s="5"/>
      <c r="LSM445" s="5"/>
      <c r="LSN445" s="5"/>
      <c r="LSO445" s="5"/>
      <c r="LSP445" s="5"/>
      <c r="LSQ445" s="5"/>
      <c r="LSR445" s="5"/>
      <c r="LSS445" s="5"/>
      <c r="LST445" s="5"/>
      <c r="LSU445" s="5"/>
      <c r="LSV445" s="5"/>
      <c r="LSW445" s="5"/>
      <c r="LSX445" s="5"/>
      <c r="LSY445" s="5"/>
      <c r="LSZ445" s="5"/>
      <c r="LTA445" s="5"/>
      <c r="LTB445" s="5"/>
      <c r="LTC445" s="5"/>
      <c r="LTD445" s="5"/>
      <c r="LTE445" s="5"/>
      <c r="LTF445" s="5"/>
      <c r="LTG445" s="5"/>
      <c r="LTH445" s="5"/>
      <c r="LTI445" s="5"/>
      <c r="LTJ445" s="5"/>
      <c r="LTK445" s="5"/>
      <c r="LTL445" s="5"/>
      <c r="LTM445" s="5"/>
      <c r="LTN445" s="5"/>
      <c r="LTO445" s="5"/>
      <c r="LTP445" s="5"/>
      <c r="LTQ445" s="5"/>
      <c r="LTR445" s="5"/>
      <c r="LTS445" s="5"/>
      <c r="LTT445" s="5"/>
      <c r="LTU445" s="5"/>
      <c r="LTV445" s="5"/>
      <c r="LTW445" s="5"/>
      <c r="LTX445" s="5"/>
      <c r="LTY445" s="5"/>
      <c r="LTZ445" s="5"/>
      <c r="LUA445" s="5"/>
      <c r="LUB445" s="5"/>
      <c r="LUC445" s="5"/>
      <c r="LUD445" s="5"/>
      <c r="LUE445" s="5"/>
      <c r="LUF445" s="5"/>
      <c r="LUG445" s="5"/>
      <c r="LUH445" s="5"/>
      <c r="LUI445" s="5"/>
      <c r="LUJ445" s="5"/>
      <c r="LUK445" s="5"/>
      <c r="LUL445" s="5"/>
      <c r="LUM445" s="5"/>
      <c r="LUN445" s="5"/>
      <c r="LUO445" s="5"/>
      <c r="LUP445" s="5"/>
      <c r="LUQ445" s="5"/>
      <c r="LUR445" s="5"/>
      <c r="LUS445" s="5"/>
      <c r="LUT445" s="5"/>
      <c r="LUU445" s="5"/>
      <c r="LUV445" s="5"/>
      <c r="LUW445" s="5"/>
      <c r="LUX445" s="5"/>
      <c r="LUY445" s="5"/>
      <c r="LUZ445" s="5"/>
      <c r="LVA445" s="5"/>
      <c r="LVB445" s="5"/>
      <c r="LVC445" s="5"/>
      <c r="LVD445" s="5"/>
      <c r="LVE445" s="5"/>
      <c r="LVF445" s="5"/>
      <c r="LVG445" s="5"/>
      <c r="LVH445" s="5"/>
      <c r="LVI445" s="5"/>
      <c r="LVJ445" s="5"/>
      <c r="LVK445" s="5"/>
      <c r="LVL445" s="5"/>
      <c r="LVM445" s="5"/>
      <c r="LVN445" s="5"/>
      <c r="LVO445" s="5"/>
      <c r="LVP445" s="5"/>
      <c r="LVQ445" s="5"/>
      <c r="LVR445" s="5"/>
      <c r="LVS445" s="5"/>
      <c r="LVT445" s="5"/>
      <c r="LVU445" s="5"/>
      <c r="LVV445" s="5"/>
      <c r="LVW445" s="5"/>
      <c r="LVX445" s="5"/>
      <c r="LVY445" s="5"/>
      <c r="LVZ445" s="5"/>
      <c r="LWA445" s="5"/>
      <c r="LWB445" s="5"/>
      <c r="LWC445" s="5"/>
      <c r="LWD445" s="5"/>
      <c r="LWE445" s="5"/>
      <c r="LWF445" s="5"/>
      <c r="LWG445" s="5"/>
      <c r="LWH445" s="5"/>
      <c r="LWI445" s="5"/>
      <c r="LWJ445" s="5"/>
      <c r="LWK445" s="5"/>
      <c r="LWL445" s="5"/>
      <c r="LWM445" s="5"/>
      <c r="LWN445" s="5"/>
      <c r="LWO445" s="5"/>
      <c r="LWP445" s="5"/>
      <c r="LWQ445" s="5"/>
      <c r="LWR445" s="5"/>
      <c r="LWS445" s="5"/>
      <c r="LWT445" s="5"/>
      <c r="LWU445" s="5"/>
      <c r="LWV445" s="5"/>
      <c r="LWW445" s="5"/>
      <c r="LWX445" s="5"/>
      <c r="LWY445" s="5"/>
      <c r="LWZ445" s="5"/>
      <c r="LXA445" s="5"/>
      <c r="LXB445" s="5"/>
      <c r="LXC445" s="5"/>
      <c r="LXD445" s="5"/>
      <c r="LXE445" s="5"/>
      <c r="LXF445" s="5"/>
      <c r="LXG445" s="5"/>
      <c r="LXH445" s="5"/>
      <c r="LXI445" s="5"/>
      <c r="LXJ445" s="5"/>
      <c r="LXK445" s="5"/>
      <c r="LXL445" s="5"/>
      <c r="LXM445" s="5"/>
      <c r="LXN445" s="5"/>
      <c r="LXO445" s="5"/>
      <c r="LXP445" s="5"/>
      <c r="LXQ445" s="5"/>
      <c r="LXR445" s="5"/>
      <c r="LXS445" s="5"/>
      <c r="LXT445" s="5"/>
      <c r="LXU445" s="5"/>
      <c r="LXV445" s="5"/>
      <c r="LXW445" s="5"/>
      <c r="LXX445" s="5"/>
      <c r="LXY445" s="5"/>
      <c r="LXZ445" s="5"/>
      <c r="LYA445" s="5"/>
      <c r="LYB445" s="5"/>
      <c r="LYC445" s="5"/>
      <c r="LYD445" s="5"/>
      <c r="LYE445" s="5"/>
      <c r="LYF445" s="5"/>
      <c r="LYG445" s="5"/>
      <c r="LYH445" s="5"/>
      <c r="LYI445" s="5"/>
      <c r="LYJ445" s="5"/>
      <c r="LYK445" s="5"/>
      <c r="LYL445" s="5"/>
      <c r="LYM445" s="5"/>
      <c r="LYN445" s="5"/>
      <c r="LYO445" s="5"/>
      <c r="LYP445" s="5"/>
      <c r="LYQ445" s="5"/>
      <c r="LYR445" s="5"/>
      <c r="LYS445" s="5"/>
      <c r="LYT445" s="5"/>
      <c r="LYU445" s="5"/>
      <c r="LYV445" s="5"/>
      <c r="LYW445" s="5"/>
      <c r="LYX445" s="5"/>
      <c r="LYY445" s="5"/>
      <c r="LYZ445" s="5"/>
      <c r="LZA445" s="5"/>
      <c r="LZB445" s="5"/>
      <c r="LZC445" s="5"/>
      <c r="LZD445" s="5"/>
      <c r="LZE445" s="5"/>
      <c r="LZF445" s="5"/>
      <c r="LZG445" s="5"/>
      <c r="LZH445" s="5"/>
      <c r="LZI445" s="5"/>
      <c r="LZJ445" s="5"/>
      <c r="LZK445" s="5"/>
      <c r="LZL445" s="5"/>
      <c r="LZM445" s="5"/>
      <c r="LZN445" s="5"/>
      <c r="LZO445" s="5"/>
      <c r="LZP445" s="5"/>
      <c r="LZQ445" s="5"/>
      <c r="LZR445" s="5"/>
      <c r="LZS445" s="5"/>
      <c r="LZT445" s="5"/>
      <c r="LZU445" s="5"/>
      <c r="LZV445" s="5"/>
      <c r="LZW445" s="5"/>
      <c r="LZX445" s="5"/>
      <c r="LZY445" s="5"/>
      <c r="LZZ445" s="5"/>
      <c r="MAA445" s="5"/>
      <c r="MAB445" s="5"/>
      <c r="MAC445" s="5"/>
      <c r="MAD445" s="5"/>
      <c r="MAE445" s="5"/>
      <c r="MAF445" s="5"/>
      <c r="MAG445" s="5"/>
      <c r="MAH445" s="5"/>
      <c r="MAI445" s="5"/>
      <c r="MAJ445" s="5"/>
      <c r="MAK445" s="5"/>
      <c r="MAL445" s="5"/>
      <c r="MAM445" s="5"/>
      <c r="MAN445" s="5"/>
      <c r="MAO445" s="5"/>
      <c r="MAP445" s="5"/>
      <c r="MAQ445" s="5"/>
      <c r="MAR445" s="5"/>
      <c r="MAS445" s="5"/>
      <c r="MAT445" s="5"/>
      <c r="MAU445" s="5"/>
      <c r="MAV445" s="5"/>
      <c r="MAW445" s="5"/>
      <c r="MAX445" s="5"/>
      <c r="MAY445" s="5"/>
      <c r="MAZ445" s="5"/>
      <c r="MBA445" s="5"/>
      <c r="MBB445" s="5"/>
      <c r="MBC445" s="5"/>
      <c r="MBD445" s="5"/>
      <c r="MBE445" s="5"/>
      <c r="MBF445" s="5"/>
      <c r="MBG445" s="5"/>
      <c r="MBH445" s="5"/>
      <c r="MBI445" s="5"/>
      <c r="MBJ445" s="5"/>
      <c r="MBK445" s="5"/>
      <c r="MBL445" s="5"/>
      <c r="MBM445" s="5"/>
      <c r="MBN445" s="5"/>
      <c r="MBO445" s="5"/>
      <c r="MBP445" s="5"/>
      <c r="MBQ445" s="5"/>
      <c r="MBR445" s="5"/>
      <c r="MBS445" s="5"/>
      <c r="MBT445" s="5"/>
      <c r="MBU445" s="5"/>
      <c r="MBV445" s="5"/>
      <c r="MBW445" s="5"/>
      <c r="MBX445" s="5"/>
      <c r="MBY445" s="5"/>
      <c r="MBZ445" s="5"/>
      <c r="MCA445" s="5"/>
      <c r="MCB445" s="5"/>
      <c r="MCC445" s="5"/>
      <c r="MCD445" s="5"/>
      <c r="MCE445" s="5"/>
      <c r="MCF445" s="5"/>
      <c r="MCG445" s="5"/>
      <c r="MCH445" s="5"/>
      <c r="MCI445" s="5"/>
      <c r="MCJ445" s="5"/>
      <c r="MCK445" s="5"/>
      <c r="MCL445" s="5"/>
      <c r="MCM445" s="5"/>
      <c r="MCN445" s="5"/>
      <c r="MCO445" s="5"/>
      <c r="MCP445" s="5"/>
      <c r="MCQ445" s="5"/>
      <c r="MCR445" s="5"/>
      <c r="MCS445" s="5"/>
      <c r="MCT445" s="5"/>
      <c r="MCU445" s="5"/>
      <c r="MCV445" s="5"/>
      <c r="MCW445" s="5"/>
      <c r="MCX445" s="5"/>
      <c r="MCY445" s="5"/>
      <c r="MCZ445" s="5"/>
      <c r="MDA445" s="5"/>
      <c r="MDB445" s="5"/>
      <c r="MDC445" s="5"/>
      <c r="MDD445" s="5"/>
      <c r="MDE445" s="5"/>
      <c r="MDF445" s="5"/>
      <c r="MDG445" s="5"/>
      <c r="MDH445" s="5"/>
      <c r="MDI445" s="5"/>
      <c r="MDJ445" s="5"/>
      <c r="MDK445" s="5"/>
      <c r="MDL445" s="5"/>
      <c r="MDM445" s="5"/>
      <c r="MDN445" s="5"/>
      <c r="MDO445" s="5"/>
      <c r="MDP445" s="5"/>
      <c r="MDQ445" s="5"/>
      <c r="MDR445" s="5"/>
      <c r="MDS445" s="5"/>
      <c r="MDT445" s="5"/>
      <c r="MDU445" s="5"/>
      <c r="MDV445" s="5"/>
      <c r="MDW445" s="5"/>
      <c r="MDX445" s="5"/>
      <c r="MDY445" s="5"/>
      <c r="MDZ445" s="5"/>
      <c r="MEA445" s="5"/>
      <c r="MEB445" s="5"/>
      <c r="MEC445" s="5"/>
      <c r="MED445" s="5"/>
      <c r="MEE445" s="5"/>
      <c r="MEF445" s="5"/>
      <c r="MEG445" s="5"/>
      <c r="MEH445" s="5"/>
      <c r="MEI445" s="5"/>
      <c r="MEJ445" s="5"/>
      <c r="MEK445" s="5"/>
      <c r="MEL445" s="5"/>
      <c r="MEM445" s="5"/>
      <c r="MEN445" s="5"/>
      <c r="MEO445" s="5"/>
      <c r="MEP445" s="5"/>
      <c r="MEQ445" s="5"/>
      <c r="MER445" s="5"/>
      <c r="MES445" s="5"/>
      <c r="MET445" s="5"/>
      <c r="MEU445" s="5"/>
      <c r="MEV445" s="5"/>
      <c r="MEW445" s="5"/>
      <c r="MEX445" s="5"/>
      <c r="MEY445" s="5"/>
      <c r="MEZ445" s="5"/>
      <c r="MFA445" s="5"/>
      <c r="MFB445" s="5"/>
      <c r="MFC445" s="5"/>
      <c r="MFD445" s="5"/>
      <c r="MFE445" s="5"/>
      <c r="MFF445" s="5"/>
      <c r="MFG445" s="5"/>
      <c r="MFH445" s="5"/>
      <c r="MFI445" s="5"/>
      <c r="MFJ445" s="5"/>
      <c r="MFK445" s="5"/>
      <c r="MFL445" s="5"/>
      <c r="MFM445" s="5"/>
      <c r="MFN445" s="5"/>
      <c r="MFO445" s="5"/>
      <c r="MFP445" s="5"/>
      <c r="MFQ445" s="5"/>
      <c r="MFR445" s="5"/>
      <c r="MFS445" s="5"/>
      <c r="MFT445" s="5"/>
      <c r="MFU445" s="5"/>
      <c r="MFV445" s="5"/>
      <c r="MFW445" s="5"/>
      <c r="MFX445" s="5"/>
      <c r="MFY445" s="5"/>
      <c r="MFZ445" s="5"/>
      <c r="MGA445" s="5"/>
      <c r="MGB445" s="5"/>
      <c r="MGC445" s="5"/>
      <c r="MGD445" s="5"/>
      <c r="MGE445" s="5"/>
      <c r="MGF445" s="5"/>
      <c r="MGG445" s="5"/>
      <c r="MGH445" s="5"/>
      <c r="MGI445" s="5"/>
      <c r="MGJ445" s="5"/>
      <c r="MGK445" s="5"/>
      <c r="MGL445" s="5"/>
      <c r="MGM445" s="5"/>
      <c r="MGN445" s="5"/>
      <c r="MGO445" s="5"/>
      <c r="MGP445" s="5"/>
      <c r="MGQ445" s="5"/>
      <c r="MGR445" s="5"/>
      <c r="MGS445" s="5"/>
      <c r="MGT445" s="5"/>
      <c r="MGU445" s="5"/>
      <c r="MGV445" s="5"/>
      <c r="MGW445" s="5"/>
      <c r="MGX445" s="5"/>
      <c r="MGY445" s="5"/>
      <c r="MGZ445" s="5"/>
      <c r="MHA445" s="5"/>
      <c r="MHB445" s="5"/>
      <c r="MHC445" s="5"/>
      <c r="MHD445" s="5"/>
      <c r="MHE445" s="5"/>
      <c r="MHF445" s="5"/>
      <c r="MHG445" s="5"/>
      <c r="MHH445" s="5"/>
      <c r="MHI445" s="5"/>
      <c r="MHJ445" s="5"/>
      <c r="MHK445" s="5"/>
      <c r="MHL445" s="5"/>
      <c r="MHM445" s="5"/>
      <c r="MHN445" s="5"/>
      <c r="MHO445" s="5"/>
      <c r="MHP445" s="5"/>
      <c r="MHQ445" s="5"/>
      <c r="MHR445" s="5"/>
      <c r="MHS445" s="5"/>
      <c r="MHT445" s="5"/>
      <c r="MHU445" s="5"/>
      <c r="MHV445" s="5"/>
      <c r="MHW445" s="5"/>
      <c r="MHX445" s="5"/>
      <c r="MHY445" s="5"/>
      <c r="MHZ445" s="5"/>
      <c r="MIA445" s="5"/>
      <c r="MIB445" s="5"/>
      <c r="MIC445" s="5"/>
      <c r="MID445" s="5"/>
      <c r="MIE445" s="5"/>
      <c r="MIF445" s="5"/>
      <c r="MIG445" s="5"/>
      <c r="MIH445" s="5"/>
      <c r="MII445" s="5"/>
      <c r="MIJ445" s="5"/>
      <c r="MIK445" s="5"/>
      <c r="MIL445" s="5"/>
      <c r="MIM445" s="5"/>
      <c r="MIN445" s="5"/>
      <c r="MIO445" s="5"/>
      <c r="MIP445" s="5"/>
      <c r="MIQ445" s="5"/>
      <c r="MIR445" s="5"/>
      <c r="MIS445" s="5"/>
      <c r="MIT445" s="5"/>
      <c r="MIU445" s="5"/>
      <c r="MIV445" s="5"/>
      <c r="MIW445" s="5"/>
      <c r="MIX445" s="5"/>
      <c r="MIY445" s="5"/>
      <c r="MIZ445" s="5"/>
      <c r="MJA445" s="5"/>
      <c r="MJB445" s="5"/>
      <c r="MJC445" s="5"/>
      <c r="MJD445" s="5"/>
      <c r="MJE445" s="5"/>
      <c r="MJF445" s="5"/>
      <c r="MJG445" s="5"/>
      <c r="MJH445" s="5"/>
      <c r="MJI445" s="5"/>
      <c r="MJJ445" s="5"/>
      <c r="MJK445" s="5"/>
      <c r="MJL445" s="5"/>
      <c r="MJM445" s="5"/>
      <c r="MJN445" s="5"/>
      <c r="MJO445" s="5"/>
      <c r="MJP445" s="5"/>
      <c r="MJQ445" s="5"/>
      <c r="MJR445" s="5"/>
      <c r="MJS445" s="5"/>
      <c r="MJT445" s="5"/>
      <c r="MJU445" s="5"/>
      <c r="MJV445" s="5"/>
      <c r="MJW445" s="5"/>
      <c r="MJX445" s="5"/>
      <c r="MJY445" s="5"/>
      <c r="MJZ445" s="5"/>
      <c r="MKA445" s="5"/>
      <c r="MKB445" s="5"/>
      <c r="MKC445" s="5"/>
      <c r="MKD445" s="5"/>
      <c r="MKE445" s="5"/>
      <c r="MKF445" s="5"/>
      <c r="MKG445" s="5"/>
      <c r="MKH445" s="5"/>
      <c r="MKI445" s="5"/>
      <c r="MKJ445" s="5"/>
      <c r="MKK445" s="5"/>
      <c r="MKL445" s="5"/>
      <c r="MKM445" s="5"/>
      <c r="MKN445" s="5"/>
      <c r="MKO445" s="5"/>
      <c r="MKP445" s="5"/>
      <c r="MKQ445" s="5"/>
      <c r="MKR445" s="5"/>
      <c r="MKS445" s="5"/>
      <c r="MKT445" s="5"/>
      <c r="MKU445" s="5"/>
      <c r="MKV445" s="5"/>
      <c r="MKW445" s="5"/>
      <c r="MKX445" s="5"/>
      <c r="MKY445" s="5"/>
      <c r="MKZ445" s="5"/>
      <c r="MLA445" s="5"/>
      <c r="MLB445" s="5"/>
      <c r="MLC445" s="5"/>
      <c r="MLD445" s="5"/>
      <c r="MLE445" s="5"/>
      <c r="MLF445" s="5"/>
      <c r="MLG445" s="5"/>
      <c r="MLH445" s="5"/>
      <c r="MLI445" s="5"/>
      <c r="MLJ445" s="5"/>
      <c r="MLK445" s="5"/>
      <c r="MLL445" s="5"/>
      <c r="MLM445" s="5"/>
      <c r="MLN445" s="5"/>
      <c r="MLO445" s="5"/>
      <c r="MLP445" s="5"/>
      <c r="MLQ445" s="5"/>
      <c r="MLR445" s="5"/>
      <c r="MLS445" s="5"/>
      <c r="MLT445" s="5"/>
      <c r="MLU445" s="5"/>
      <c r="MLV445" s="5"/>
      <c r="MLW445" s="5"/>
      <c r="MLX445" s="5"/>
      <c r="MLY445" s="5"/>
      <c r="MLZ445" s="5"/>
      <c r="MMA445" s="5"/>
      <c r="MMB445" s="5"/>
      <c r="MMC445" s="5"/>
      <c r="MMD445" s="5"/>
      <c r="MME445" s="5"/>
      <c r="MMF445" s="5"/>
      <c r="MMG445" s="5"/>
      <c r="MMH445" s="5"/>
      <c r="MMI445" s="5"/>
      <c r="MMJ445" s="5"/>
      <c r="MMK445" s="5"/>
      <c r="MML445" s="5"/>
      <c r="MMM445" s="5"/>
      <c r="MMN445" s="5"/>
      <c r="MMO445" s="5"/>
      <c r="MMP445" s="5"/>
      <c r="MMQ445" s="5"/>
      <c r="MMR445" s="5"/>
      <c r="MMS445" s="5"/>
      <c r="MMT445" s="5"/>
      <c r="MMU445" s="5"/>
      <c r="MMV445" s="5"/>
      <c r="MMW445" s="5"/>
      <c r="MMX445" s="5"/>
      <c r="MMY445" s="5"/>
      <c r="MMZ445" s="5"/>
      <c r="MNA445" s="5"/>
      <c r="MNB445" s="5"/>
      <c r="MNC445" s="5"/>
      <c r="MND445" s="5"/>
      <c r="MNE445" s="5"/>
      <c r="MNF445" s="5"/>
      <c r="MNG445" s="5"/>
      <c r="MNH445" s="5"/>
      <c r="MNI445" s="5"/>
      <c r="MNJ445" s="5"/>
      <c r="MNK445" s="5"/>
      <c r="MNL445" s="5"/>
      <c r="MNM445" s="5"/>
      <c r="MNN445" s="5"/>
      <c r="MNO445" s="5"/>
      <c r="MNP445" s="5"/>
      <c r="MNQ445" s="5"/>
      <c r="MNR445" s="5"/>
      <c r="MNS445" s="5"/>
      <c r="MNT445" s="5"/>
      <c r="MNU445" s="5"/>
      <c r="MNV445" s="5"/>
      <c r="MNW445" s="5"/>
      <c r="MNX445" s="5"/>
      <c r="MNY445" s="5"/>
      <c r="MNZ445" s="5"/>
      <c r="MOA445" s="5"/>
      <c r="MOB445" s="5"/>
      <c r="MOC445" s="5"/>
      <c r="MOD445" s="5"/>
      <c r="MOE445" s="5"/>
      <c r="MOF445" s="5"/>
      <c r="MOG445" s="5"/>
      <c r="MOH445" s="5"/>
      <c r="MOI445" s="5"/>
      <c r="MOJ445" s="5"/>
      <c r="MOK445" s="5"/>
      <c r="MOL445" s="5"/>
      <c r="MOM445" s="5"/>
      <c r="MON445" s="5"/>
      <c r="MOO445" s="5"/>
      <c r="MOP445" s="5"/>
      <c r="MOQ445" s="5"/>
      <c r="MOR445" s="5"/>
      <c r="MOS445" s="5"/>
      <c r="MOT445" s="5"/>
      <c r="MOU445" s="5"/>
      <c r="MOV445" s="5"/>
      <c r="MOW445" s="5"/>
      <c r="MOX445" s="5"/>
      <c r="MOY445" s="5"/>
      <c r="MOZ445" s="5"/>
      <c r="MPA445" s="5"/>
      <c r="MPB445" s="5"/>
      <c r="MPC445" s="5"/>
      <c r="MPD445" s="5"/>
      <c r="MPE445" s="5"/>
      <c r="MPF445" s="5"/>
      <c r="MPG445" s="5"/>
      <c r="MPH445" s="5"/>
      <c r="MPI445" s="5"/>
      <c r="MPJ445" s="5"/>
      <c r="MPK445" s="5"/>
      <c r="MPL445" s="5"/>
      <c r="MPM445" s="5"/>
      <c r="MPN445" s="5"/>
      <c r="MPO445" s="5"/>
      <c r="MPP445" s="5"/>
      <c r="MPQ445" s="5"/>
      <c r="MPR445" s="5"/>
      <c r="MPS445" s="5"/>
      <c r="MPT445" s="5"/>
      <c r="MPU445" s="5"/>
      <c r="MPV445" s="5"/>
      <c r="MPW445" s="5"/>
      <c r="MPX445" s="5"/>
      <c r="MPY445" s="5"/>
      <c r="MPZ445" s="5"/>
      <c r="MQA445" s="5"/>
      <c r="MQB445" s="5"/>
      <c r="MQC445" s="5"/>
      <c r="MQD445" s="5"/>
      <c r="MQE445" s="5"/>
      <c r="MQF445" s="5"/>
      <c r="MQG445" s="5"/>
      <c r="MQH445" s="5"/>
      <c r="MQI445" s="5"/>
      <c r="MQJ445" s="5"/>
      <c r="MQK445" s="5"/>
      <c r="MQL445" s="5"/>
      <c r="MQM445" s="5"/>
      <c r="MQN445" s="5"/>
      <c r="MQO445" s="5"/>
      <c r="MQP445" s="5"/>
      <c r="MQQ445" s="5"/>
      <c r="MQR445" s="5"/>
      <c r="MQS445" s="5"/>
      <c r="MQT445" s="5"/>
      <c r="MQU445" s="5"/>
      <c r="MQV445" s="5"/>
      <c r="MQW445" s="5"/>
      <c r="MQX445" s="5"/>
      <c r="MQY445" s="5"/>
      <c r="MQZ445" s="5"/>
      <c r="MRA445" s="5"/>
      <c r="MRB445" s="5"/>
      <c r="MRC445" s="5"/>
      <c r="MRD445" s="5"/>
      <c r="MRE445" s="5"/>
      <c r="MRF445" s="5"/>
      <c r="MRG445" s="5"/>
      <c r="MRH445" s="5"/>
      <c r="MRI445" s="5"/>
      <c r="MRJ445" s="5"/>
      <c r="MRK445" s="5"/>
      <c r="MRL445" s="5"/>
      <c r="MRM445" s="5"/>
      <c r="MRN445" s="5"/>
      <c r="MRO445" s="5"/>
      <c r="MRP445" s="5"/>
      <c r="MRQ445" s="5"/>
      <c r="MRR445" s="5"/>
      <c r="MRS445" s="5"/>
      <c r="MRT445" s="5"/>
      <c r="MRU445" s="5"/>
      <c r="MRV445" s="5"/>
      <c r="MRW445" s="5"/>
      <c r="MRX445" s="5"/>
      <c r="MRY445" s="5"/>
      <c r="MRZ445" s="5"/>
      <c r="MSA445" s="5"/>
      <c r="MSB445" s="5"/>
      <c r="MSC445" s="5"/>
      <c r="MSD445" s="5"/>
      <c r="MSE445" s="5"/>
      <c r="MSF445" s="5"/>
      <c r="MSG445" s="5"/>
      <c r="MSH445" s="5"/>
      <c r="MSI445" s="5"/>
      <c r="MSJ445" s="5"/>
      <c r="MSK445" s="5"/>
      <c r="MSL445" s="5"/>
      <c r="MSM445" s="5"/>
      <c r="MSN445" s="5"/>
      <c r="MSO445" s="5"/>
      <c r="MSP445" s="5"/>
      <c r="MSQ445" s="5"/>
      <c r="MSR445" s="5"/>
      <c r="MSS445" s="5"/>
      <c r="MST445" s="5"/>
      <c r="MSU445" s="5"/>
      <c r="MSV445" s="5"/>
      <c r="MSW445" s="5"/>
      <c r="MSX445" s="5"/>
      <c r="MSY445" s="5"/>
      <c r="MSZ445" s="5"/>
      <c r="MTA445" s="5"/>
      <c r="MTB445" s="5"/>
      <c r="MTC445" s="5"/>
      <c r="MTD445" s="5"/>
      <c r="MTE445" s="5"/>
      <c r="MTF445" s="5"/>
      <c r="MTG445" s="5"/>
      <c r="MTH445" s="5"/>
      <c r="MTI445" s="5"/>
      <c r="MTJ445" s="5"/>
      <c r="MTK445" s="5"/>
      <c r="MTL445" s="5"/>
      <c r="MTM445" s="5"/>
      <c r="MTN445" s="5"/>
      <c r="MTO445" s="5"/>
      <c r="MTP445" s="5"/>
      <c r="MTQ445" s="5"/>
      <c r="MTR445" s="5"/>
      <c r="MTS445" s="5"/>
      <c r="MTT445" s="5"/>
      <c r="MTU445" s="5"/>
      <c r="MTV445" s="5"/>
      <c r="MTW445" s="5"/>
      <c r="MTX445" s="5"/>
      <c r="MTY445" s="5"/>
      <c r="MTZ445" s="5"/>
      <c r="MUA445" s="5"/>
      <c r="MUB445" s="5"/>
      <c r="MUC445" s="5"/>
      <c r="MUD445" s="5"/>
      <c r="MUE445" s="5"/>
      <c r="MUF445" s="5"/>
      <c r="MUG445" s="5"/>
      <c r="MUH445" s="5"/>
      <c r="MUI445" s="5"/>
      <c r="MUJ445" s="5"/>
      <c r="MUK445" s="5"/>
      <c r="MUL445" s="5"/>
      <c r="MUM445" s="5"/>
      <c r="MUN445" s="5"/>
      <c r="MUO445" s="5"/>
      <c r="MUP445" s="5"/>
      <c r="MUQ445" s="5"/>
      <c r="MUR445" s="5"/>
      <c r="MUS445" s="5"/>
      <c r="MUT445" s="5"/>
      <c r="MUU445" s="5"/>
      <c r="MUV445" s="5"/>
      <c r="MUW445" s="5"/>
      <c r="MUX445" s="5"/>
      <c r="MUY445" s="5"/>
      <c r="MUZ445" s="5"/>
      <c r="MVA445" s="5"/>
      <c r="MVB445" s="5"/>
      <c r="MVC445" s="5"/>
      <c r="MVD445" s="5"/>
      <c r="MVE445" s="5"/>
      <c r="MVF445" s="5"/>
      <c r="MVG445" s="5"/>
      <c r="MVH445" s="5"/>
      <c r="MVI445" s="5"/>
      <c r="MVJ445" s="5"/>
      <c r="MVK445" s="5"/>
      <c r="MVL445" s="5"/>
      <c r="MVM445" s="5"/>
      <c r="MVN445" s="5"/>
      <c r="MVO445" s="5"/>
      <c r="MVP445" s="5"/>
      <c r="MVQ445" s="5"/>
      <c r="MVR445" s="5"/>
      <c r="MVS445" s="5"/>
      <c r="MVT445" s="5"/>
      <c r="MVU445" s="5"/>
      <c r="MVV445" s="5"/>
      <c r="MVW445" s="5"/>
      <c r="MVX445" s="5"/>
      <c r="MVY445" s="5"/>
      <c r="MVZ445" s="5"/>
      <c r="MWA445" s="5"/>
      <c r="MWB445" s="5"/>
      <c r="MWC445" s="5"/>
      <c r="MWD445" s="5"/>
      <c r="MWE445" s="5"/>
      <c r="MWF445" s="5"/>
      <c r="MWG445" s="5"/>
      <c r="MWH445" s="5"/>
      <c r="MWI445" s="5"/>
      <c r="MWJ445" s="5"/>
      <c r="MWK445" s="5"/>
      <c r="MWL445" s="5"/>
      <c r="MWM445" s="5"/>
      <c r="MWN445" s="5"/>
      <c r="MWO445" s="5"/>
      <c r="MWP445" s="5"/>
      <c r="MWQ445" s="5"/>
      <c r="MWR445" s="5"/>
      <c r="MWS445" s="5"/>
      <c r="MWT445" s="5"/>
      <c r="MWU445" s="5"/>
      <c r="MWV445" s="5"/>
      <c r="MWW445" s="5"/>
      <c r="MWX445" s="5"/>
      <c r="MWY445" s="5"/>
      <c r="MWZ445" s="5"/>
      <c r="MXA445" s="5"/>
      <c r="MXB445" s="5"/>
      <c r="MXC445" s="5"/>
      <c r="MXD445" s="5"/>
      <c r="MXE445" s="5"/>
      <c r="MXF445" s="5"/>
      <c r="MXG445" s="5"/>
      <c r="MXH445" s="5"/>
      <c r="MXI445" s="5"/>
      <c r="MXJ445" s="5"/>
      <c r="MXK445" s="5"/>
      <c r="MXL445" s="5"/>
      <c r="MXM445" s="5"/>
      <c r="MXN445" s="5"/>
      <c r="MXO445" s="5"/>
      <c r="MXP445" s="5"/>
      <c r="MXQ445" s="5"/>
      <c r="MXR445" s="5"/>
      <c r="MXS445" s="5"/>
      <c r="MXT445" s="5"/>
      <c r="MXU445" s="5"/>
      <c r="MXV445" s="5"/>
      <c r="MXW445" s="5"/>
      <c r="MXX445" s="5"/>
      <c r="MXY445" s="5"/>
      <c r="MXZ445" s="5"/>
      <c r="MYA445" s="5"/>
      <c r="MYB445" s="5"/>
      <c r="MYC445" s="5"/>
      <c r="MYD445" s="5"/>
      <c r="MYE445" s="5"/>
      <c r="MYF445" s="5"/>
      <c r="MYG445" s="5"/>
      <c r="MYH445" s="5"/>
      <c r="MYI445" s="5"/>
      <c r="MYJ445" s="5"/>
      <c r="MYK445" s="5"/>
      <c r="MYL445" s="5"/>
      <c r="MYM445" s="5"/>
      <c r="MYN445" s="5"/>
      <c r="MYO445" s="5"/>
      <c r="MYP445" s="5"/>
      <c r="MYQ445" s="5"/>
      <c r="MYR445" s="5"/>
      <c r="MYS445" s="5"/>
      <c r="MYT445" s="5"/>
      <c r="MYU445" s="5"/>
      <c r="MYV445" s="5"/>
      <c r="MYW445" s="5"/>
      <c r="MYX445" s="5"/>
      <c r="MYY445" s="5"/>
      <c r="MYZ445" s="5"/>
      <c r="MZA445" s="5"/>
      <c r="MZB445" s="5"/>
      <c r="MZC445" s="5"/>
      <c r="MZD445" s="5"/>
      <c r="MZE445" s="5"/>
      <c r="MZF445" s="5"/>
      <c r="MZG445" s="5"/>
      <c r="MZH445" s="5"/>
      <c r="MZI445" s="5"/>
      <c r="MZJ445" s="5"/>
      <c r="MZK445" s="5"/>
      <c r="MZL445" s="5"/>
      <c r="MZM445" s="5"/>
      <c r="MZN445" s="5"/>
      <c r="MZO445" s="5"/>
      <c r="MZP445" s="5"/>
      <c r="MZQ445" s="5"/>
      <c r="MZR445" s="5"/>
      <c r="MZS445" s="5"/>
      <c r="MZT445" s="5"/>
      <c r="MZU445" s="5"/>
      <c r="MZV445" s="5"/>
      <c r="MZW445" s="5"/>
      <c r="MZX445" s="5"/>
      <c r="MZY445" s="5"/>
      <c r="MZZ445" s="5"/>
      <c r="NAA445" s="5"/>
      <c r="NAB445" s="5"/>
      <c r="NAC445" s="5"/>
      <c r="NAD445" s="5"/>
      <c r="NAE445" s="5"/>
      <c r="NAF445" s="5"/>
      <c r="NAG445" s="5"/>
      <c r="NAH445" s="5"/>
      <c r="NAI445" s="5"/>
      <c r="NAJ445" s="5"/>
      <c r="NAK445" s="5"/>
      <c r="NAL445" s="5"/>
      <c r="NAM445" s="5"/>
      <c r="NAN445" s="5"/>
      <c r="NAO445" s="5"/>
      <c r="NAP445" s="5"/>
      <c r="NAQ445" s="5"/>
      <c r="NAR445" s="5"/>
      <c r="NAS445" s="5"/>
      <c r="NAT445" s="5"/>
      <c r="NAU445" s="5"/>
      <c r="NAV445" s="5"/>
      <c r="NAW445" s="5"/>
      <c r="NAX445" s="5"/>
      <c r="NAY445" s="5"/>
      <c r="NAZ445" s="5"/>
      <c r="NBA445" s="5"/>
      <c r="NBB445" s="5"/>
      <c r="NBC445" s="5"/>
      <c r="NBD445" s="5"/>
      <c r="NBE445" s="5"/>
      <c r="NBF445" s="5"/>
      <c r="NBG445" s="5"/>
      <c r="NBH445" s="5"/>
      <c r="NBI445" s="5"/>
      <c r="NBJ445" s="5"/>
      <c r="NBK445" s="5"/>
      <c r="NBL445" s="5"/>
      <c r="NBM445" s="5"/>
      <c r="NBN445" s="5"/>
      <c r="NBO445" s="5"/>
      <c r="NBP445" s="5"/>
      <c r="NBQ445" s="5"/>
      <c r="NBR445" s="5"/>
      <c r="NBS445" s="5"/>
      <c r="NBT445" s="5"/>
      <c r="NBU445" s="5"/>
      <c r="NBV445" s="5"/>
      <c r="NBW445" s="5"/>
      <c r="NBX445" s="5"/>
      <c r="NBY445" s="5"/>
      <c r="NBZ445" s="5"/>
      <c r="NCA445" s="5"/>
      <c r="NCB445" s="5"/>
      <c r="NCC445" s="5"/>
      <c r="NCD445" s="5"/>
      <c r="NCE445" s="5"/>
      <c r="NCF445" s="5"/>
      <c r="NCG445" s="5"/>
      <c r="NCH445" s="5"/>
      <c r="NCI445" s="5"/>
      <c r="NCJ445" s="5"/>
      <c r="NCK445" s="5"/>
      <c r="NCL445" s="5"/>
      <c r="NCM445" s="5"/>
      <c r="NCN445" s="5"/>
      <c r="NCO445" s="5"/>
      <c r="NCP445" s="5"/>
      <c r="NCQ445" s="5"/>
      <c r="NCR445" s="5"/>
      <c r="NCS445" s="5"/>
      <c r="NCT445" s="5"/>
      <c r="NCU445" s="5"/>
      <c r="NCV445" s="5"/>
      <c r="NCW445" s="5"/>
      <c r="NCX445" s="5"/>
      <c r="NCY445" s="5"/>
      <c r="NCZ445" s="5"/>
      <c r="NDA445" s="5"/>
      <c r="NDB445" s="5"/>
      <c r="NDC445" s="5"/>
      <c r="NDD445" s="5"/>
      <c r="NDE445" s="5"/>
      <c r="NDF445" s="5"/>
      <c r="NDG445" s="5"/>
      <c r="NDH445" s="5"/>
      <c r="NDI445" s="5"/>
      <c r="NDJ445" s="5"/>
      <c r="NDK445" s="5"/>
      <c r="NDL445" s="5"/>
      <c r="NDM445" s="5"/>
      <c r="NDN445" s="5"/>
      <c r="NDO445" s="5"/>
      <c r="NDP445" s="5"/>
      <c r="NDQ445" s="5"/>
      <c r="NDR445" s="5"/>
      <c r="NDS445" s="5"/>
      <c r="NDT445" s="5"/>
      <c r="NDU445" s="5"/>
      <c r="NDV445" s="5"/>
      <c r="NDW445" s="5"/>
      <c r="NDX445" s="5"/>
      <c r="NDY445" s="5"/>
      <c r="NDZ445" s="5"/>
      <c r="NEA445" s="5"/>
      <c r="NEB445" s="5"/>
      <c r="NEC445" s="5"/>
      <c r="NED445" s="5"/>
      <c r="NEE445" s="5"/>
      <c r="NEF445" s="5"/>
      <c r="NEG445" s="5"/>
      <c r="NEH445" s="5"/>
      <c r="NEI445" s="5"/>
      <c r="NEJ445" s="5"/>
      <c r="NEK445" s="5"/>
      <c r="NEL445" s="5"/>
      <c r="NEM445" s="5"/>
      <c r="NEN445" s="5"/>
      <c r="NEO445" s="5"/>
      <c r="NEP445" s="5"/>
      <c r="NEQ445" s="5"/>
      <c r="NER445" s="5"/>
      <c r="NES445" s="5"/>
      <c r="NET445" s="5"/>
      <c r="NEU445" s="5"/>
      <c r="NEV445" s="5"/>
      <c r="NEW445" s="5"/>
      <c r="NEX445" s="5"/>
      <c r="NEY445" s="5"/>
      <c r="NEZ445" s="5"/>
      <c r="NFA445" s="5"/>
      <c r="NFB445" s="5"/>
      <c r="NFC445" s="5"/>
      <c r="NFD445" s="5"/>
      <c r="NFE445" s="5"/>
      <c r="NFF445" s="5"/>
      <c r="NFG445" s="5"/>
      <c r="NFH445" s="5"/>
      <c r="NFI445" s="5"/>
      <c r="NFJ445" s="5"/>
      <c r="NFK445" s="5"/>
      <c r="NFL445" s="5"/>
      <c r="NFM445" s="5"/>
      <c r="NFN445" s="5"/>
      <c r="NFO445" s="5"/>
      <c r="NFP445" s="5"/>
      <c r="NFQ445" s="5"/>
      <c r="NFR445" s="5"/>
      <c r="NFS445" s="5"/>
      <c r="NFT445" s="5"/>
      <c r="NFU445" s="5"/>
      <c r="NFV445" s="5"/>
      <c r="NFW445" s="5"/>
      <c r="NFX445" s="5"/>
      <c r="NFY445" s="5"/>
      <c r="NFZ445" s="5"/>
      <c r="NGA445" s="5"/>
      <c r="NGB445" s="5"/>
      <c r="NGC445" s="5"/>
      <c r="NGD445" s="5"/>
      <c r="NGE445" s="5"/>
      <c r="NGF445" s="5"/>
      <c r="NGG445" s="5"/>
      <c r="NGH445" s="5"/>
      <c r="NGI445" s="5"/>
      <c r="NGJ445" s="5"/>
      <c r="NGK445" s="5"/>
      <c r="NGL445" s="5"/>
      <c r="NGM445" s="5"/>
      <c r="NGN445" s="5"/>
      <c r="NGO445" s="5"/>
      <c r="NGP445" s="5"/>
      <c r="NGQ445" s="5"/>
      <c r="NGR445" s="5"/>
      <c r="NGS445" s="5"/>
      <c r="NGT445" s="5"/>
      <c r="NGU445" s="5"/>
      <c r="NGV445" s="5"/>
      <c r="NGW445" s="5"/>
      <c r="NGX445" s="5"/>
      <c r="NGY445" s="5"/>
      <c r="NGZ445" s="5"/>
      <c r="NHA445" s="5"/>
      <c r="NHB445" s="5"/>
      <c r="NHC445" s="5"/>
      <c r="NHD445" s="5"/>
      <c r="NHE445" s="5"/>
      <c r="NHF445" s="5"/>
      <c r="NHG445" s="5"/>
      <c r="NHH445" s="5"/>
      <c r="NHI445" s="5"/>
      <c r="NHJ445" s="5"/>
      <c r="NHK445" s="5"/>
      <c r="NHL445" s="5"/>
      <c r="NHM445" s="5"/>
      <c r="NHN445" s="5"/>
      <c r="NHO445" s="5"/>
      <c r="NHP445" s="5"/>
      <c r="NHQ445" s="5"/>
      <c r="NHR445" s="5"/>
      <c r="NHS445" s="5"/>
      <c r="NHT445" s="5"/>
      <c r="NHU445" s="5"/>
      <c r="NHV445" s="5"/>
      <c r="NHW445" s="5"/>
      <c r="NHX445" s="5"/>
      <c r="NHY445" s="5"/>
      <c r="NHZ445" s="5"/>
      <c r="NIA445" s="5"/>
      <c r="NIB445" s="5"/>
      <c r="NIC445" s="5"/>
      <c r="NID445" s="5"/>
      <c r="NIE445" s="5"/>
      <c r="NIF445" s="5"/>
      <c r="NIG445" s="5"/>
      <c r="NIH445" s="5"/>
      <c r="NII445" s="5"/>
      <c r="NIJ445" s="5"/>
      <c r="NIK445" s="5"/>
      <c r="NIL445" s="5"/>
      <c r="NIM445" s="5"/>
      <c r="NIN445" s="5"/>
      <c r="NIO445" s="5"/>
      <c r="NIP445" s="5"/>
      <c r="NIQ445" s="5"/>
      <c r="NIR445" s="5"/>
      <c r="NIS445" s="5"/>
      <c r="NIT445" s="5"/>
      <c r="NIU445" s="5"/>
      <c r="NIV445" s="5"/>
      <c r="NIW445" s="5"/>
      <c r="NIX445" s="5"/>
      <c r="NIY445" s="5"/>
      <c r="NIZ445" s="5"/>
      <c r="NJA445" s="5"/>
      <c r="NJB445" s="5"/>
      <c r="NJC445" s="5"/>
      <c r="NJD445" s="5"/>
      <c r="NJE445" s="5"/>
      <c r="NJF445" s="5"/>
      <c r="NJG445" s="5"/>
      <c r="NJH445" s="5"/>
      <c r="NJI445" s="5"/>
      <c r="NJJ445" s="5"/>
      <c r="NJK445" s="5"/>
      <c r="NJL445" s="5"/>
      <c r="NJM445" s="5"/>
      <c r="NJN445" s="5"/>
      <c r="NJO445" s="5"/>
      <c r="NJP445" s="5"/>
      <c r="NJQ445" s="5"/>
      <c r="NJR445" s="5"/>
      <c r="NJS445" s="5"/>
      <c r="NJT445" s="5"/>
      <c r="NJU445" s="5"/>
      <c r="NJV445" s="5"/>
      <c r="NJW445" s="5"/>
      <c r="NJX445" s="5"/>
      <c r="NJY445" s="5"/>
      <c r="NJZ445" s="5"/>
      <c r="NKA445" s="5"/>
      <c r="NKB445" s="5"/>
      <c r="NKC445" s="5"/>
      <c r="NKD445" s="5"/>
      <c r="NKE445" s="5"/>
      <c r="NKF445" s="5"/>
      <c r="NKG445" s="5"/>
      <c r="NKH445" s="5"/>
      <c r="NKI445" s="5"/>
      <c r="NKJ445" s="5"/>
      <c r="NKK445" s="5"/>
      <c r="NKL445" s="5"/>
      <c r="NKM445" s="5"/>
      <c r="NKN445" s="5"/>
      <c r="NKO445" s="5"/>
      <c r="NKP445" s="5"/>
      <c r="NKQ445" s="5"/>
      <c r="NKR445" s="5"/>
      <c r="NKS445" s="5"/>
      <c r="NKT445" s="5"/>
      <c r="NKU445" s="5"/>
      <c r="NKV445" s="5"/>
      <c r="NKW445" s="5"/>
      <c r="NKX445" s="5"/>
      <c r="NKY445" s="5"/>
      <c r="NKZ445" s="5"/>
      <c r="NLA445" s="5"/>
      <c r="NLB445" s="5"/>
      <c r="NLC445" s="5"/>
      <c r="NLD445" s="5"/>
      <c r="NLE445" s="5"/>
      <c r="NLF445" s="5"/>
      <c r="NLG445" s="5"/>
      <c r="NLH445" s="5"/>
      <c r="NLI445" s="5"/>
      <c r="NLJ445" s="5"/>
      <c r="NLK445" s="5"/>
      <c r="NLL445" s="5"/>
      <c r="NLM445" s="5"/>
      <c r="NLN445" s="5"/>
      <c r="NLO445" s="5"/>
      <c r="NLP445" s="5"/>
      <c r="NLQ445" s="5"/>
      <c r="NLR445" s="5"/>
      <c r="NLS445" s="5"/>
      <c r="NLT445" s="5"/>
      <c r="NLU445" s="5"/>
      <c r="NLV445" s="5"/>
      <c r="NLW445" s="5"/>
      <c r="NLX445" s="5"/>
      <c r="NLY445" s="5"/>
      <c r="NLZ445" s="5"/>
      <c r="NMA445" s="5"/>
      <c r="NMB445" s="5"/>
      <c r="NMC445" s="5"/>
      <c r="NMD445" s="5"/>
      <c r="NME445" s="5"/>
      <c r="NMF445" s="5"/>
      <c r="NMG445" s="5"/>
      <c r="NMH445" s="5"/>
      <c r="NMI445" s="5"/>
      <c r="NMJ445" s="5"/>
      <c r="NMK445" s="5"/>
      <c r="NML445" s="5"/>
      <c r="NMM445" s="5"/>
      <c r="NMN445" s="5"/>
      <c r="NMO445" s="5"/>
      <c r="NMP445" s="5"/>
      <c r="NMQ445" s="5"/>
      <c r="NMR445" s="5"/>
      <c r="NMS445" s="5"/>
      <c r="NMT445" s="5"/>
      <c r="NMU445" s="5"/>
      <c r="NMV445" s="5"/>
      <c r="NMW445" s="5"/>
      <c r="NMX445" s="5"/>
      <c r="NMY445" s="5"/>
      <c r="NMZ445" s="5"/>
      <c r="NNA445" s="5"/>
      <c r="NNB445" s="5"/>
      <c r="NNC445" s="5"/>
      <c r="NND445" s="5"/>
      <c r="NNE445" s="5"/>
      <c r="NNF445" s="5"/>
      <c r="NNG445" s="5"/>
      <c r="NNH445" s="5"/>
      <c r="NNI445" s="5"/>
      <c r="NNJ445" s="5"/>
      <c r="NNK445" s="5"/>
      <c r="NNL445" s="5"/>
      <c r="NNM445" s="5"/>
      <c r="NNN445" s="5"/>
      <c r="NNO445" s="5"/>
      <c r="NNP445" s="5"/>
      <c r="NNQ445" s="5"/>
      <c r="NNR445" s="5"/>
      <c r="NNS445" s="5"/>
      <c r="NNT445" s="5"/>
      <c r="NNU445" s="5"/>
      <c r="NNV445" s="5"/>
      <c r="NNW445" s="5"/>
      <c r="NNX445" s="5"/>
      <c r="NNY445" s="5"/>
      <c r="NNZ445" s="5"/>
      <c r="NOA445" s="5"/>
      <c r="NOB445" s="5"/>
      <c r="NOC445" s="5"/>
      <c r="NOD445" s="5"/>
      <c r="NOE445" s="5"/>
      <c r="NOF445" s="5"/>
      <c r="NOG445" s="5"/>
      <c r="NOH445" s="5"/>
      <c r="NOI445" s="5"/>
      <c r="NOJ445" s="5"/>
      <c r="NOK445" s="5"/>
      <c r="NOL445" s="5"/>
      <c r="NOM445" s="5"/>
      <c r="NON445" s="5"/>
      <c r="NOO445" s="5"/>
      <c r="NOP445" s="5"/>
      <c r="NOQ445" s="5"/>
      <c r="NOR445" s="5"/>
      <c r="NOS445" s="5"/>
      <c r="NOT445" s="5"/>
      <c r="NOU445" s="5"/>
      <c r="NOV445" s="5"/>
      <c r="NOW445" s="5"/>
      <c r="NOX445" s="5"/>
      <c r="NOY445" s="5"/>
      <c r="NOZ445" s="5"/>
      <c r="NPA445" s="5"/>
      <c r="NPB445" s="5"/>
      <c r="NPC445" s="5"/>
      <c r="NPD445" s="5"/>
      <c r="NPE445" s="5"/>
      <c r="NPF445" s="5"/>
      <c r="NPG445" s="5"/>
      <c r="NPH445" s="5"/>
      <c r="NPI445" s="5"/>
      <c r="NPJ445" s="5"/>
      <c r="NPK445" s="5"/>
      <c r="NPL445" s="5"/>
      <c r="NPM445" s="5"/>
      <c r="NPN445" s="5"/>
      <c r="NPO445" s="5"/>
      <c r="NPP445" s="5"/>
      <c r="NPQ445" s="5"/>
      <c r="NPR445" s="5"/>
      <c r="NPS445" s="5"/>
      <c r="NPT445" s="5"/>
      <c r="NPU445" s="5"/>
      <c r="NPV445" s="5"/>
      <c r="NPW445" s="5"/>
      <c r="NPX445" s="5"/>
      <c r="NPY445" s="5"/>
      <c r="NPZ445" s="5"/>
      <c r="NQA445" s="5"/>
      <c r="NQB445" s="5"/>
      <c r="NQC445" s="5"/>
      <c r="NQD445" s="5"/>
      <c r="NQE445" s="5"/>
      <c r="NQF445" s="5"/>
      <c r="NQG445" s="5"/>
      <c r="NQH445" s="5"/>
      <c r="NQI445" s="5"/>
      <c r="NQJ445" s="5"/>
      <c r="NQK445" s="5"/>
      <c r="NQL445" s="5"/>
      <c r="NQM445" s="5"/>
      <c r="NQN445" s="5"/>
      <c r="NQO445" s="5"/>
      <c r="NQP445" s="5"/>
      <c r="NQQ445" s="5"/>
      <c r="NQR445" s="5"/>
      <c r="NQS445" s="5"/>
      <c r="NQT445" s="5"/>
      <c r="NQU445" s="5"/>
      <c r="NQV445" s="5"/>
      <c r="NQW445" s="5"/>
      <c r="NQX445" s="5"/>
      <c r="NQY445" s="5"/>
      <c r="NQZ445" s="5"/>
      <c r="NRA445" s="5"/>
      <c r="NRB445" s="5"/>
      <c r="NRC445" s="5"/>
      <c r="NRD445" s="5"/>
      <c r="NRE445" s="5"/>
      <c r="NRF445" s="5"/>
      <c r="NRG445" s="5"/>
      <c r="NRH445" s="5"/>
      <c r="NRI445" s="5"/>
      <c r="NRJ445" s="5"/>
      <c r="NRK445" s="5"/>
      <c r="NRL445" s="5"/>
      <c r="NRM445" s="5"/>
      <c r="NRN445" s="5"/>
      <c r="NRO445" s="5"/>
      <c r="NRP445" s="5"/>
      <c r="NRQ445" s="5"/>
      <c r="NRR445" s="5"/>
      <c r="NRS445" s="5"/>
      <c r="NRT445" s="5"/>
      <c r="NRU445" s="5"/>
      <c r="NRV445" s="5"/>
      <c r="NRW445" s="5"/>
      <c r="NRX445" s="5"/>
      <c r="NRY445" s="5"/>
      <c r="NRZ445" s="5"/>
      <c r="NSA445" s="5"/>
      <c r="NSB445" s="5"/>
      <c r="NSC445" s="5"/>
      <c r="NSD445" s="5"/>
      <c r="NSE445" s="5"/>
      <c r="NSF445" s="5"/>
      <c r="NSG445" s="5"/>
      <c r="NSH445" s="5"/>
      <c r="NSI445" s="5"/>
      <c r="NSJ445" s="5"/>
      <c r="NSK445" s="5"/>
      <c r="NSL445" s="5"/>
      <c r="NSM445" s="5"/>
      <c r="NSN445" s="5"/>
      <c r="NSO445" s="5"/>
      <c r="NSP445" s="5"/>
      <c r="NSQ445" s="5"/>
      <c r="NSR445" s="5"/>
      <c r="NSS445" s="5"/>
      <c r="NST445" s="5"/>
      <c r="NSU445" s="5"/>
      <c r="NSV445" s="5"/>
      <c r="NSW445" s="5"/>
      <c r="NSX445" s="5"/>
      <c r="NSY445" s="5"/>
      <c r="NSZ445" s="5"/>
      <c r="NTA445" s="5"/>
      <c r="NTB445" s="5"/>
      <c r="NTC445" s="5"/>
      <c r="NTD445" s="5"/>
      <c r="NTE445" s="5"/>
      <c r="NTF445" s="5"/>
      <c r="NTG445" s="5"/>
      <c r="NTH445" s="5"/>
      <c r="NTI445" s="5"/>
      <c r="NTJ445" s="5"/>
      <c r="NTK445" s="5"/>
      <c r="NTL445" s="5"/>
      <c r="NTM445" s="5"/>
      <c r="NTN445" s="5"/>
      <c r="NTO445" s="5"/>
      <c r="NTP445" s="5"/>
      <c r="NTQ445" s="5"/>
      <c r="NTR445" s="5"/>
      <c r="NTS445" s="5"/>
      <c r="NTT445" s="5"/>
      <c r="NTU445" s="5"/>
      <c r="NTV445" s="5"/>
      <c r="NTW445" s="5"/>
      <c r="NTX445" s="5"/>
      <c r="NTY445" s="5"/>
      <c r="NTZ445" s="5"/>
      <c r="NUA445" s="5"/>
      <c r="NUB445" s="5"/>
      <c r="NUC445" s="5"/>
      <c r="NUD445" s="5"/>
      <c r="NUE445" s="5"/>
      <c r="NUF445" s="5"/>
      <c r="NUG445" s="5"/>
      <c r="NUH445" s="5"/>
      <c r="NUI445" s="5"/>
      <c r="NUJ445" s="5"/>
      <c r="NUK445" s="5"/>
      <c r="NUL445" s="5"/>
      <c r="NUM445" s="5"/>
      <c r="NUN445" s="5"/>
      <c r="NUO445" s="5"/>
      <c r="NUP445" s="5"/>
      <c r="NUQ445" s="5"/>
      <c r="NUR445" s="5"/>
      <c r="NUS445" s="5"/>
      <c r="NUT445" s="5"/>
      <c r="NUU445" s="5"/>
      <c r="NUV445" s="5"/>
      <c r="NUW445" s="5"/>
      <c r="NUX445" s="5"/>
      <c r="NUY445" s="5"/>
      <c r="NUZ445" s="5"/>
      <c r="NVA445" s="5"/>
      <c r="NVB445" s="5"/>
      <c r="NVC445" s="5"/>
      <c r="NVD445" s="5"/>
      <c r="NVE445" s="5"/>
      <c r="NVF445" s="5"/>
      <c r="NVG445" s="5"/>
      <c r="NVH445" s="5"/>
      <c r="NVI445" s="5"/>
      <c r="NVJ445" s="5"/>
      <c r="NVK445" s="5"/>
      <c r="NVL445" s="5"/>
      <c r="NVM445" s="5"/>
      <c r="NVN445" s="5"/>
      <c r="NVO445" s="5"/>
      <c r="NVP445" s="5"/>
      <c r="NVQ445" s="5"/>
      <c r="NVR445" s="5"/>
      <c r="NVS445" s="5"/>
      <c r="NVT445" s="5"/>
      <c r="NVU445" s="5"/>
      <c r="NVV445" s="5"/>
      <c r="NVW445" s="5"/>
      <c r="NVX445" s="5"/>
      <c r="NVY445" s="5"/>
      <c r="NVZ445" s="5"/>
      <c r="NWA445" s="5"/>
      <c r="NWB445" s="5"/>
      <c r="NWC445" s="5"/>
      <c r="NWD445" s="5"/>
      <c r="NWE445" s="5"/>
      <c r="NWF445" s="5"/>
      <c r="NWG445" s="5"/>
      <c r="NWH445" s="5"/>
      <c r="NWI445" s="5"/>
      <c r="NWJ445" s="5"/>
      <c r="NWK445" s="5"/>
      <c r="NWL445" s="5"/>
      <c r="NWM445" s="5"/>
      <c r="NWN445" s="5"/>
      <c r="NWO445" s="5"/>
      <c r="NWP445" s="5"/>
      <c r="NWQ445" s="5"/>
      <c r="NWR445" s="5"/>
      <c r="NWS445" s="5"/>
      <c r="NWT445" s="5"/>
      <c r="NWU445" s="5"/>
      <c r="NWV445" s="5"/>
      <c r="NWW445" s="5"/>
      <c r="NWX445" s="5"/>
      <c r="NWY445" s="5"/>
      <c r="NWZ445" s="5"/>
      <c r="NXA445" s="5"/>
      <c r="NXB445" s="5"/>
      <c r="NXC445" s="5"/>
      <c r="NXD445" s="5"/>
      <c r="NXE445" s="5"/>
      <c r="NXF445" s="5"/>
      <c r="NXG445" s="5"/>
      <c r="NXH445" s="5"/>
      <c r="NXI445" s="5"/>
      <c r="NXJ445" s="5"/>
      <c r="NXK445" s="5"/>
      <c r="NXL445" s="5"/>
      <c r="NXM445" s="5"/>
      <c r="NXN445" s="5"/>
      <c r="NXO445" s="5"/>
      <c r="NXP445" s="5"/>
      <c r="NXQ445" s="5"/>
      <c r="NXR445" s="5"/>
      <c r="NXS445" s="5"/>
      <c r="NXT445" s="5"/>
      <c r="NXU445" s="5"/>
      <c r="NXV445" s="5"/>
      <c r="NXW445" s="5"/>
      <c r="NXX445" s="5"/>
      <c r="NXY445" s="5"/>
      <c r="NXZ445" s="5"/>
      <c r="NYA445" s="5"/>
      <c r="NYB445" s="5"/>
      <c r="NYC445" s="5"/>
      <c r="NYD445" s="5"/>
      <c r="NYE445" s="5"/>
      <c r="NYF445" s="5"/>
      <c r="NYG445" s="5"/>
      <c r="NYH445" s="5"/>
      <c r="NYI445" s="5"/>
      <c r="NYJ445" s="5"/>
      <c r="NYK445" s="5"/>
      <c r="NYL445" s="5"/>
      <c r="NYM445" s="5"/>
      <c r="NYN445" s="5"/>
      <c r="NYO445" s="5"/>
      <c r="NYP445" s="5"/>
      <c r="NYQ445" s="5"/>
      <c r="NYR445" s="5"/>
      <c r="NYS445" s="5"/>
      <c r="NYT445" s="5"/>
      <c r="NYU445" s="5"/>
      <c r="NYV445" s="5"/>
      <c r="NYW445" s="5"/>
      <c r="NYX445" s="5"/>
      <c r="NYY445" s="5"/>
      <c r="NYZ445" s="5"/>
      <c r="NZA445" s="5"/>
      <c r="NZB445" s="5"/>
      <c r="NZC445" s="5"/>
      <c r="NZD445" s="5"/>
      <c r="NZE445" s="5"/>
      <c r="NZF445" s="5"/>
      <c r="NZG445" s="5"/>
      <c r="NZH445" s="5"/>
      <c r="NZI445" s="5"/>
      <c r="NZJ445" s="5"/>
      <c r="NZK445" s="5"/>
      <c r="NZL445" s="5"/>
      <c r="NZM445" s="5"/>
      <c r="NZN445" s="5"/>
      <c r="NZO445" s="5"/>
      <c r="NZP445" s="5"/>
      <c r="NZQ445" s="5"/>
      <c r="NZR445" s="5"/>
      <c r="NZS445" s="5"/>
      <c r="NZT445" s="5"/>
      <c r="NZU445" s="5"/>
      <c r="NZV445" s="5"/>
      <c r="NZW445" s="5"/>
      <c r="NZX445" s="5"/>
      <c r="NZY445" s="5"/>
      <c r="NZZ445" s="5"/>
      <c r="OAA445" s="5"/>
      <c r="OAB445" s="5"/>
      <c r="OAC445" s="5"/>
      <c r="OAD445" s="5"/>
      <c r="OAE445" s="5"/>
      <c r="OAF445" s="5"/>
      <c r="OAG445" s="5"/>
      <c r="OAH445" s="5"/>
      <c r="OAI445" s="5"/>
      <c r="OAJ445" s="5"/>
      <c r="OAK445" s="5"/>
      <c r="OAL445" s="5"/>
      <c r="OAM445" s="5"/>
      <c r="OAN445" s="5"/>
      <c r="OAO445" s="5"/>
      <c r="OAP445" s="5"/>
      <c r="OAQ445" s="5"/>
      <c r="OAR445" s="5"/>
      <c r="OAS445" s="5"/>
      <c r="OAT445" s="5"/>
      <c r="OAU445" s="5"/>
      <c r="OAV445" s="5"/>
      <c r="OAW445" s="5"/>
      <c r="OAX445" s="5"/>
      <c r="OAY445" s="5"/>
      <c r="OAZ445" s="5"/>
      <c r="OBA445" s="5"/>
      <c r="OBB445" s="5"/>
      <c r="OBC445" s="5"/>
      <c r="OBD445" s="5"/>
      <c r="OBE445" s="5"/>
      <c r="OBF445" s="5"/>
      <c r="OBG445" s="5"/>
      <c r="OBH445" s="5"/>
      <c r="OBI445" s="5"/>
      <c r="OBJ445" s="5"/>
      <c r="OBK445" s="5"/>
      <c r="OBL445" s="5"/>
      <c r="OBM445" s="5"/>
      <c r="OBN445" s="5"/>
      <c r="OBO445" s="5"/>
      <c r="OBP445" s="5"/>
      <c r="OBQ445" s="5"/>
      <c r="OBR445" s="5"/>
      <c r="OBS445" s="5"/>
      <c r="OBT445" s="5"/>
      <c r="OBU445" s="5"/>
      <c r="OBV445" s="5"/>
      <c r="OBW445" s="5"/>
      <c r="OBX445" s="5"/>
      <c r="OBY445" s="5"/>
      <c r="OBZ445" s="5"/>
      <c r="OCA445" s="5"/>
      <c r="OCB445" s="5"/>
      <c r="OCC445" s="5"/>
      <c r="OCD445" s="5"/>
      <c r="OCE445" s="5"/>
      <c r="OCF445" s="5"/>
      <c r="OCG445" s="5"/>
      <c r="OCH445" s="5"/>
      <c r="OCI445" s="5"/>
      <c r="OCJ445" s="5"/>
      <c r="OCK445" s="5"/>
      <c r="OCL445" s="5"/>
      <c r="OCM445" s="5"/>
      <c r="OCN445" s="5"/>
      <c r="OCO445" s="5"/>
      <c r="OCP445" s="5"/>
      <c r="OCQ445" s="5"/>
      <c r="OCR445" s="5"/>
      <c r="OCS445" s="5"/>
      <c r="OCT445" s="5"/>
      <c r="OCU445" s="5"/>
      <c r="OCV445" s="5"/>
      <c r="OCW445" s="5"/>
      <c r="OCX445" s="5"/>
      <c r="OCY445" s="5"/>
      <c r="OCZ445" s="5"/>
      <c r="ODA445" s="5"/>
      <c r="ODB445" s="5"/>
      <c r="ODC445" s="5"/>
      <c r="ODD445" s="5"/>
      <c r="ODE445" s="5"/>
      <c r="ODF445" s="5"/>
      <c r="ODG445" s="5"/>
      <c r="ODH445" s="5"/>
      <c r="ODI445" s="5"/>
      <c r="ODJ445" s="5"/>
      <c r="ODK445" s="5"/>
      <c r="ODL445" s="5"/>
      <c r="ODM445" s="5"/>
      <c r="ODN445" s="5"/>
      <c r="ODO445" s="5"/>
      <c r="ODP445" s="5"/>
      <c r="ODQ445" s="5"/>
      <c r="ODR445" s="5"/>
      <c r="ODS445" s="5"/>
      <c r="ODT445" s="5"/>
      <c r="ODU445" s="5"/>
      <c r="ODV445" s="5"/>
      <c r="ODW445" s="5"/>
      <c r="ODX445" s="5"/>
      <c r="ODY445" s="5"/>
      <c r="ODZ445" s="5"/>
      <c r="OEA445" s="5"/>
      <c r="OEB445" s="5"/>
      <c r="OEC445" s="5"/>
      <c r="OED445" s="5"/>
      <c r="OEE445" s="5"/>
      <c r="OEF445" s="5"/>
      <c r="OEG445" s="5"/>
      <c r="OEH445" s="5"/>
      <c r="OEI445" s="5"/>
      <c r="OEJ445" s="5"/>
      <c r="OEK445" s="5"/>
      <c r="OEL445" s="5"/>
      <c r="OEM445" s="5"/>
      <c r="OEN445" s="5"/>
      <c r="OEO445" s="5"/>
      <c r="OEP445" s="5"/>
      <c r="OEQ445" s="5"/>
      <c r="OER445" s="5"/>
      <c r="OES445" s="5"/>
      <c r="OET445" s="5"/>
      <c r="OEU445" s="5"/>
      <c r="OEV445" s="5"/>
      <c r="OEW445" s="5"/>
      <c r="OEX445" s="5"/>
      <c r="OEY445" s="5"/>
      <c r="OEZ445" s="5"/>
      <c r="OFA445" s="5"/>
      <c r="OFB445" s="5"/>
      <c r="OFC445" s="5"/>
      <c r="OFD445" s="5"/>
      <c r="OFE445" s="5"/>
      <c r="OFF445" s="5"/>
      <c r="OFG445" s="5"/>
      <c r="OFH445" s="5"/>
      <c r="OFI445" s="5"/>
      <c r="OFJ445" s="5"/>
      <c r="OFK445" s="5"/>
      <c r="OFL445" s="5"/>
      <c r="OFM445" s="5"/>
      <c r="OFN445" s="5"/>
      <c r="OFO445" s="5"/>
      <c r="OFP445" s="5"/>
      <c r="OFQ445" s="5"/>
      <c r="OFR445" s="5"/>
      <c r="OFS445" s="5"/>
      <c r="OFT445" s="5"/>
      <c r="OFU445" s="5"/>
      <c r="OFV445" s="5"/>
      <c r="OFW445" s="5"/>
      <c r="OFX445" s="5"/>
      <c r="OFY445" s="5"/>
      <c r="OFZ445" s="5"/>
      <c r="OGA445" s="5"/>
      <c r="OGB445" s="5"/>
      <c r="OGC445" s="5"/>
      <c r="OGD445" s="5"/>
      <c r="OGE445" s="5"/>
      <c r="OGF445" s="5"/>
      <c r="OGG445" s="5"/>
      <c r="OGH445" s="5"/>
      <c r="OGI445" s="5"/>
      <c r="OGJ445" s="5"/>
      <c r="OGK445" s="5"/>
      <c r="OGL445" s="5"/>
      <c r="OGM445" s="5"/>
      <c r="OGN445" s="5"/>
      <c r="OGO445" s="5"/>
      <c r="OGP445" s="5"/>
      <c r="OGQ445" s="5"/>
      <c r="OGR445" s="5"/>
      <c r="OGS445" s="5"/>
      <c r="OGT445" s="5"/>
      <c r="OGU445" s="5"/>
      <c r="OGV445" s="5"/>
      <c r="OGW445" s="5"/>
      <c r="OGX445" s="5"/>
      <c r="OGY445" s="5"/>
      <c r="OGZ445" s="5"/>
      <c r="OHA445" s="5"/>
      <c r="OHB445" s="5"/>
      <c r="OHC445" s="5"/>
      <c r="OHD445" s="5"/>
      <c r="OHE445" s="5"/>
      <c r="OHF445" s="5"/>
      <c r="OHG445" s="5"/>
      <c r="OHH445" s="5"/>
      <c r="OHI445" s="5"/>
      <c r="OHJ445" s="5"/>
      <c r="OHK445" s="5"/>
      <c r="OHL445" s="5"/>
      <c r="OHM445" s="5"/>
      <c r="OHN445" s="5"/>
      <c r="OHO445" s="5"/>
      <c r="OHP445" s="5"/>
      <c r="OHQ445" s="5"/>
      <c r="OHR445" s="5"/>
      <c r="OHS445" s="5"/>
      <c r="OHT445" s="5"/>
      <c r="OHU445" s="5"/>
      <c r="OHV445" s="5"/>
      <c r="OHW445" s="5"/>
      <c r="OHX445" s="5"/>
      <c r="OHY445" s="5"/>
      <c r="OHZ445" s="5"/>
      <c r="OIA445" s="5"/>
      <c r="OIB445" s="5"/>
      <c r="OIC445" s="5"/>
      <c r="OID445" s="5"/>
      <c r="OIE445" s="5"/>
      <c r="OIF445" s="5"/>
      <c r="OIG445" s="5"/>
      <c r="OIH445" s="5"/>
      <c r="OII445" s="5"/>
      <c r="OIJ445" s="5"/>
      <c r="OIK445" s="5"/>
      <c r="OIL445" s="5"/>
      <c r="OIM445" s="5"/>
      <c r="OIN445" s="5"/>
      <c r="OIO445" s="5"/>
      <c r="OIP445" s="5"/>
      <c r="OIQ445" s="5"/>
      <c r="OIR445" s="5"/>
      <c r="OIS445" s="5"/>
      <c r="OIT445" s="5"/>
      <c r="OIU445" s="5"/>
      <c r="OIV445" s="5"/>
      <c r="OIW445" s="5"/>
      <c r="OIX445" s="5"/>
      <c r="OIY445" s="5"/>
      <c r="OIZ445" s="5"/>
      <c r="OJA445" s="5"/>
      <c r="OJB445" s="5"/>
      <c r="OJC445" s="5"/>
      <c r="OJD445" s="5"/>
      <c r="OJE445" s="5"/>
      <c r="OJF445" s="5"/>
      <c r="OJG445" s="5"/>
      <c r="OJH445" s="5"/>
      <c r="OJI445" s="5"/>
      <c r="OJJ445" s="5"/>
      <c r="OJK445" s="5"/>
      <c r="OJL445" s="5"/>
      <c r="OJM445" s="5"/>
      <c r="OJN445" s="5"/>
      <c r="OJO445" s="5"/>
      <c r="OJP445" s="5"/>
      <c r="OJQ445" s="5"/>
      <c r="OJR445" s="5"/>
      <c r="OJS445" s="5"/>
      <c r="OJT445" s="5"/>
      <c r="OJU445" s="5"/>
      <c r="OJV445" s="5"/>
      <c r="OJW445" s="5"/>
      <c r="OJX445" s="5"/>
      <c r="OJY445" s="5"/>
      <c r="OJZ445" s="5"/>
      <c r="OKA445" s="5"/>
      <c r="OKB445" s="5"/>
      <c r="OKC445" s="5"/>
      <c r="OKD445" s="5"/>
      <c r="OKE445" s="5"/>
      <c r="OKF445" s="5"/>
      <c r="OKG445" s="5"/>
      <c r="OKH445" s="5"/>
      <c r="OKI445" s="5"/>
      <c r="OKJ445" s="5"/>
      <c r="OKK445" s="5"/>
      <c r="OKL445" s="5"/>
      <c r="OKM445" s="5"/>
      <c r="OKN445" s="5"/>
      <c r="OKO445" s="5"/>
      <c r="OKP445" s="5"/>
      <c r="OKQ445" s="5"/>
      <c r="OKR445" s="5"/>
      <c r="OKS445" s="5"/>
      <c r="OKT445" s="5"/>
      <c r="OKU445" s="5"/>
      <c r="OKV445" s="5"/>
      <c r="OKW445" s="5"/>
      <c r="OKX445" s="5"/>
      <c r="OKY445" s="5"/>
      <c r="OKZ445" s="5"/>
      <c r="OLA445" s="5"/>
      <c r="OLB445" s="5"/>
      <c r="OLC445" s="5"/>
      <c r="OLD445" s="5"/>
      <c r="OLE445" s="5"/>
      <c r="OLF445" s="5"/>
      <c r="OLG445" s="5"/>
      <c r="OLH445" s="5"/>
      <c r="OLI445" s="5"/>
      <c r="OLJ445" s="5"/>
      <c r="OLK445" s="5"/>
      <c r="OLL445" s="5"/>
      <c r="OLM445" s="5"/>
      <c r="OLN445" s="5"/>
      <c r="OLO445" s="5"/>
      <c r="OLP445" s="5"/>
      <c r="OLQ445" s="5"/>
      <c r="OLR445" s="5"/>
      <c r="OLS445" s="5"/>
      <c r="OLT445" s="5"/>
      <c r="OLU445" s="5"/>
      <c r="OLV445" s="5"/>
      <c r="OLW445" s="5"/>
      <c r="OLX445" s="5"/>
      <c r="OLY445" s="5"/>
      <c r="OLZ445" s="5"/>
      <c r="OMA445" s="5"/>
      <c r="OMB445" s="5"/>
      <c r="OMC445" s="5"/>
      <c r="OMD445" s="5"/>
      <c r="OME445" s="5"/>
      <c r="OMF445" s="5"/>
      <c r="OMG445" s="5"/>
      <c r="OMH445" s="5"/>
      <c r="OMI445" s="5"/>
      <c r="OMJ445" s="5"/>
      <c r="OMK445" s="5"/>
      <c r="OML445" s="5"/>
      <c r="OMM445" s="5"/>
      <c r="OMN445" s="5"/>
      <c r="OMO445" s="5"/>
      <c r="OMP445" s="5"/>
      <c r="OMQ445" s="5"/>
      <c r="OMR445" s="5"/>
      <c r="OMS445" s="5"/>
      <c r="OMT445" s="5"/>
      <c r="OMU445" s="5"/>
      <c r="OMV445" s="5"/>
      <c r="OMW445" s="5"/>
      <c r="OMX445" s="5"/>
      <c r="OMY445" s="5"/>
      <c r="OMZ445" s="5"/>
      <c r="ONA445" s="5"/>
      <c r="ONB445" s="5"/>
      <c r="ONC445" s="5"/>
      <c r="OND445" s="5"/>
      <c r="ONE445" s="5"/>
      <c r="ONF445" s="5"/>
      <c r="ONG445" s="5"/>
      <c r="ONH445" s="5"/>
      <c r="ONI445" s="5"/>
      <c r="ONJ445" s="5"/>
      <c r="ONK445" s="5"/>
      <c r="ONL445" s="5"/>
      <c r="ONM445" s="5"/>
      <c r="ONN445" s="5"/>
      <c r="ONO445" s="5"/>
      <c r="ONP445" s="5"/>
      <c r="ONQ445" s="5"/>
      <c r="ONR445" s="5"/>
      <c r="ONS445" s="5"/>
      <c r="ONT445" s="5"/>
      <c r="ONU445" s="5"/>
      <c r="ONV445" s="5"/>
      <c r="ONW445" s="5"/>
      <c r="ONX445" s="5"/>
      <c r="ONY445" s="5"/>
      <c r="ONZ445" s="5"/>
      <c r="OOA445" s="5"/>
      <c r="OOB445" s="5"/>
      <c r="OOC445" s="5"/>
      <c r="OOD445" s="5"/>
      <c r="OOE445" s="5"/>
      <c r="OOF445" s="5"/>
      <c r="OOG445" s="5"/>
      <c r="OOH445" s="5"/>
      <c r="OOI445" s="5"/>
      <c r="OOJ445" s="5"/>
      <c r="OOK445" s="5"/>
      <c r="OOL445" s="5"/>
      <c r="OOM445" s="5"/>
      <c r="OON445" s="5"/>
      <c r="OOO445" s="5"/>
      <c r="OOP445" s="5"/>
      <c r="OOQ445" s="5"/>
      <c r="OOR445" s="5"/>
      <c r="OOS445" s="5"/>
      <c r="OOT445" s="5"/>
      <c r="OOU445" s="5"/>
      <c r="OOV445" s="5"/>
      <c r="OOW445" s="5"/>
      <c r="OOX445" s="5"/>
      <c r="OOY445" s="5"/>
      <c r="OOZ445" s="5"/>
      <c r="OPA445" s="5"/>
      <c r="OPB445" s="5"/>
      <c r="OPC445" s="5"/>
      <c r="OPD445" s="5"/>
      <c r="OPE445" s="5"/>
      <c r="OPF445" s="5"/>
      <c r="OPG445" s="5"/>
      <c r="OPH445" s="5"/>
      <c r="OPI445" s="5"/>
      <c r="OPJ445" s="5"/>
      <c r="OPK445" s="5"/>
      <c r="OPL445" s="5"/>
      <c r="OPM445" s="5"/>
      <c r="OPN445" s="5"/>
      <c r="OPO445" s="5"/>
      <c r="OPP445" s="5"/>
      <c r="OPQ445" s="5"/>
      <c r="OPR445" s="5"/>
      <c r="OPS445" s="5"/>
      <c r="OPT445" s="5"/>
      <c r="OPU445" s="5"/>
      <c r="OPV445" s="5"/>
      <c r="OPW445" s="5"/>
      <c r="OPX445" s="5"/>
      <c r="OPY445" s="5"/>
      <c r="OPZ445" s="5"/>
      <c r="OQA445" s="5"/>
      <c r="OQB445" s="5"/>
      <c r="OQC445" s="5"/>
      <c r="OQD445" s="5"/>
      <c r="OQE445" s="5"/>
      <c r="OQF445" s="5"/>
      <c r="OQG445" s="5"/>
      <c r="OQH445" s="5"/>
      <c r="OQI445" s="5"/>
      <c r="OQJ445" s="5"/>
      <c r="OQK445" s="5"/>
      <c r="OQL445" s="5"/>
      <c r="OQM445" s="5"/>
      <c r="OQN445" s="5"/>
      <c r="OQO445" s="5"/>
      <c r="OQP445" s="5"/>
      <c r="OQQ445" s="5"/>
      <c r="OQR445" s="5"/>
      <c r="OQS445" s="5"/>
      <c r="OQT445" s="5"/>
      <c r="OQU445" s="5"/>
      <c r="OQV445" s="5"/>
      <c r="OQW445" s="5"/>
      <c r="OQX445" s="5"/>
      <c r="OQY445" s="5"/>
      <c r="OQZ445" s="5"/>
      <c r="ORA445" s="5"/>
      <c r="ORB445" s="5"/>
      <c r="ORC445" s="5"/>
      <c r="ORD445" s="5"/>
      <c r="ORE445" s="5"/>
      <c r="ORF445" s="5"/>
      <c r="ORG445" s="5"/>
      <c r="ORH445" s="5"/>
      <c r="ORI445" s="5"/>
      <c r="ORJ445" s="5"/>
      <c r="ORK445" s="5"/>
      <c r="ORL445" s="5"/>
      <c r="ORM445" s="5"/>
      <c r="ORN445" s="5"/>
      <c r="ORO445" s="5"/>
      <c r="ORP445" s="5"/>
      <c r="ORQ445" s="5"/>
      <c r="ORR445" s="5"/>
      <c r="ORS445" s="5"/>
      <c r="ORT445" s="5"/>
      <c r="ORU445" s="5"/>
      <c r="ORV445" s="5"/>
      <c r="ORW445" s="5"/>
      <c r="ORX445" s="5"/>
      <c r="ORY445" s="5"/>
      <c r="ORZ445" s="5"/>
      <c r="OSA445" s="5"/>
      <c r="OSB445" s="5"/>
      <c r="OSC445" s="5"/>
      <c r="OSD445" s="5"/>
      <c r="OSE445" s="5"/>
      <c r="OSF445" s="5"/>
      <c r="OSG445" s="5"/>
      <c r="OSH445" s="5"/>
      <c r="OSI445" s="5"/>
      <c r="OSJ445" s="5"/>
      <c r="OSK445" s="5"/>
      <c r="OSL445" s="5"/>
      <c r="OSM445" s="5"/>
      <c r="OSN445" s="5"/>
      <c r="OSO445" s="5"/>
      <c r="OSP445" s="5"/>
      <c r="OSQ445" s="5"/>
      <c r="OSR445" s="5"/>
      <c r="OSS445" s="5"/>
      <c r="OST445" s="5"/>
      <c r="OSU445" s="5"/>
      <c r="OSV445" s="5"/>
      <c r="OSW445" s="5"/>
      <c r="OSX445" s="5"/>
      <c r="OSY445" s="5"/>
      <c r="OSZ445" s="5"/>
      <c r="OTA445" s="5"/>
      <c r="OTB445" s="5"/>
      <c r="OTC445" s="5"/>
      <c r="OTD445" s="5"/>
      <c r="OTE445" s="5"/>
      <c r="OTF445" s="5"/>
      <c r="OTG445" s="5"/>
      <c r="OTH445" s="5"/>
      <c r="OTI445" s="5"/>
      <c r="OTJ445" s="5"/>
      <c r="OTK445" s="5"/>
      <c r="OTL445" s="5"/>
      <c r="OTM445" s="5"/>
      <c r="OTN445" s="5"/>
      <c r="OTO445" s="5"/>
      <c r="OTP445" s="5"/>
      <c r="OTQ445" s="5"/>
      <c r="OTR445" s="5"/>
      <c r="OTS445" s="5"/>
      <c r="OTT445" s="5"/>
      <c r="OTU445" s="5"/>
      <c r="OTV445" s="5"/>
      <c r="OTW445" s="5"/>
      <c r="OTX445" s="5"/>
      <c r="OTY445" s="5"/>
      <c r="OTZ445" s="5"/>
      <c r="OUA445" s="5"/>
      <c r="OUB445" s="5"/>
      <c r="OUC445" s="5"/>
      <c r="OUD445" s="5"/>
      <c r="OUE445" s="5"/>
      <c r="OUF445" s="5"/>
      <c r="OUG445" s="5"/>
      <c r="OUH445" s="5"/>
      <c r="OUI445" s="5"/>
      <c r="OUJ445" s="5"/>
      <c r="OUK445" s="5"/>
      <c r="OUL445" s="5"/>
      <c r="OUM445" s="5"/>
      <c r="OUN445" s="5"/>
      <c r="OUO445" s="5"/>
      <c r="OUP445" s="5"/>
      <c r="OUQ445" s="5"/>
      <c r="OUR445" s="5"/>
      <c r="OUS445" s="5"/>
      <c r="OUT445" s="5"/>
      <c r="OUU445" s="5"/>
      <c r="OUV445" s="5"/>
      <c r="OUW445" s="5"/>
      <c r="OUX445" s="5"/>
      <c r="OUY445" s="5"/>
      <c r="OUZ445" s="5"/>
      <c r="OVA445" s="5"/>
      <c r="OVB445" s="5"/>
      <c r="OVC445" s="5"/>
      <c r="OVD445" s="5"/>
      <c r="OVE445" s="5"/>
      <c r="OVF445" s="5"/>
      <c r="OVG445" s="5"/>
      <c r="OVH445" s="5"/>
      <c r="OVI445" s="5"/>
      <c r="OVJ445" s="5"/>
      <c r="OVK445" s="5"/>
      <c r="OVL445" s="5"/>
      <c r="OVM445" s="5"/>
      <c r="OVN445" s="5"/>
      <c r="OVO445" s="5"/>
      <c r="OVP445" s="5"/>
      <c r="OVQ445" s="5"/>
      <c r="OVR445" s="5"/>
      <c r="OVS445" s="5"/>
      <c r="OVT445" s="5"/>
      <c r="OVU445" s="5"/>
      <c r="OVV445" s="5"/>
      <c r="OVW445" s="5"/>
      <c r="OVX445" s="5"/>
      <c r="OVY445" s="5"/>
      <c r="OVZ445" s="5"/>
      <c r="OWA445" s="5"/>
      <c r="OWB445" s="5"/>
      <c r="OWC445" s="5"/>
      <c r="OWD445" s="5"/>
      <c r="OWE445" s="5"/>
      <c r="OWF445" s="5"/>
      <c r="OWG445" s="5"/>
      <c r="OWH445" s="5"/>
      <c r="OWI445" s="5"/>
      <c r="OWJ445" s="5"/>
      <c r="OWK445" s="5"/>
      <c r="OWL445" s="5"/>
      <c r="OWM445" s="5"/>
      <c r="OWN445" s="5"/>
      <c r="OWO445" s="5"/>
      <c r="OWP445" s="5"/>
      <c r="OWQ445" s="5"/>
      <c r="OWR445" s="5"/>
      <c r="OWS445" s="5"/>
      <c r="OWT445" s="5"/>
      <c r="OWU445" s="5"/>
      <c r="OWV445" s="5"/>
      <c r="OWW445" s="5"/>
      <c r="OWX445" s="5"/>
      <c r="OWY445" s="5"/>
      <c r="OWZ445" s="5"/>
      <c r="OXA445" s="5"/>
      <c r="OXB445" s="5"/>
      <c r="OXC445" s="5"/>
      <c r="OXD445" s="5"/>
      <c r="OXE445" s="5"/>
      <c r="OXF445" s="5"/>
      <c r="OXG445" s="5"/>
      <c r="OXH445" s="5"/>
      <c r="OXI445" s="5"/>
      <c r="OXJ445" s="5"/>
      <c r="OXK445" s="5"/>
      <c r="OXL445" s="5"/>
      <c r="OXM445" s="5"/>
      <c r="OXN445" s="5"/>
      <c r="OXO445" s="5"/>
      <c r="OXP445" s="5"/>
      <c r="OXQ445" s="5"/>
      <c r="OXR445" s="5"/>
      <c r="OXS445" s="5"/>
      <c r="OXT445" s="5"/>
      <c r="OXU445" s="5"/>
      <c r="OXV445" s="5"/>
      <c r="OXW445" s="5"/>
      <c r="OXX445" s="5"/>
      <c r="OXY445" s="5"/>
      <c r="OXZ445" s="5"/>
      <c r="OYA445" s="5"/>
      <c r="OYB445" s="5"/>
      <c r="OYC445" s="5"/>
      <c r="OYD445" s="5"/>
      <c r="OYE445" s="5"/>
      <c r="OYF445" s="5"/>
      <c r="OYG445" s="5"/>
      <c r="OYH445" s="5"/>
      <c r="OYI445" s="5"/>
      <c r="OYJ445" s="5"/>
      <c r="OYK445" s="5"/>
      <c r="OYL445" s="5"/>
      <c r="OYM445" s="5"/>
      <c r="OYN445" s="5"/>
      <c r="OYO445" s="5"/>
      <c r="OYP445" s="5"/>
      <c r="OYQ445" s="5"/>
      <c r="OYR445" s="5"/>
      <c r="OYS445" s="5"/>
      <c r="OYT445" s="5"/>
      <c r="OYU445" s="5"/>
      <c r="OYV445" s="5"/>
      <c r="OYW445" s="5"/>
      <c r="OYX445" s="5"/>
      <c r="OYY445" s="5"/>
      <c r="OYZ445" s="5"/>
      <c r="OZA445" s="5"/>
      <c r="OZB445" s="5"/>
      <c r="OZC445" s="5"/>
      <c r="OZD445" s="5"/>
      <c r="OZE445" s="5"/>
      <c r="OZF445" s="5"/>
      <c r="OZG445" s="5"/>
      <c r="OZH445" s="5"/>
      <c r="OZI445" s="5"/>
      <c r="OZJ445" s="5"/>
      <c r="OZK445" s="5"/>
      <c r="OZL445" s="5"/>
      <c r="OZM445" s="5"/>
      <c r="OZN445" s="5"/>
      <c r="OZO445" s="5"/>
      <c r="OZP445" s="5"/>
      <c r="OZQ445" s="5"/>
      <c r="OZR445" s="5"/>
      <c r="OZS445" s="5"/>
      <c r="OZT445" s="5"/>
      <c r="OZU445" s="5"/>
      <c r="OZV445" s="5"/>
      <c r="OZW445" s="5"/>
      <c r="OZX445" s="5"/>
      <c r="OZY445" s="5"/>
      <c r="OZZ445" s="5"/>
      <c r="PAA445" s="5"/>
      <c r="PAB445" s="5"/>
      <c r="PAC445" s="5"/>
      <c r="PAD445" s="5"/>
      <c r="PAE445" s="5"/>
      <c r="PAF445" s="5"/>
      <c r="PAG445" s="5"/>
      <c r="PAH445" s="5"/>
      <c r="PAI445" s="5"/>
      <c r="PAJ445" s="5"/>
      <c r="PAK445" s="5"/>
      <c r="PAL445" s="5"/>
      <c r="PAM445" s="5"/>
      <c r="PAN445" s="5"/>
      <c r="PAO445" s="5"/>
      <c r="PAP445" s="5"/>
      <c r="PAQ445" s="5"/>
      <c r="PAR445" s="5"/>
      <c r="PAS445" s="5"/>
      <c r="PAT445" s="5"/>
      <c r="PAU445" s="5"/>
      <c r="PAV445" s="5"/>
      <c r="PAW445" s="5"/>
      <c r="PAX445" s="5"/>
      <c r="PAY445" s="5"/>
      <c r="PAZ445" s="5"/>
      <c r="PBA445" s="5"/>
      <c r="PBB445" s="5"/>
      <c r="PBC445" s="5"/>
      <c r="PBD445" s="5"/>
      <c r="PBE445" s="5"/>
      <c r="PBF445" s="5"/>
      <c r="PBG445" s="5"/>
      <c r="PBH445" s="5"/>
      <c r="PBI445" s="5"/>
      <c r="PBJ445" s="5"/>
      <c r="PBK445" s="5"/>
      <c r="PBL445" s="5"/>
      <c r="PBM445" s="5"/>
      <c r="PBN445" s="5"/>
      <c r="PBO445" s="5"/>
      <c r="PBP445" s="5"/>
      <c r="PBQ445" s="5"/>
      <c r="PBR445" s="5"/>
      <c r="PBS445" s="5"/>
      <c r="PBT445" s="5"/>
      <c r="PBU445" s="5"/>
      <c r="PBV445" s="5"/>
      <c r="PBW445" s="5"/>
      <c r="PBX445" s="5"/>
      <c r="PBY445" s="5"/>
      <c r="PBZ445" s="5"/>
      <c r="PCA445" s="5"/>
      <c r="PCB445" s="5"/>
      <c r="PCC445" s="5"/>
      <c r="PCD445" s="5"/>
      <c r="PCE445" s="5"/>
      <c r="PCF445" s="5"/>
      <c r="PCG445" s="5"/>
      <c r="PCH445" s="5"/>
      <c r="PCI445" s="5"/>
      <c r="PCJ445" s="5"/>
      <c r="PCK445" s="5"/>
      <c r="PCL445" s="5"/>
      <c r="PCM445" s="5"/>
      <c r="PCN445" s="5"/>
      <c r="PCO445" s="5"/>
      <c r="PCP445" s="5"/>
      <c r="PCQ445" s="5"/>
      <c r="PCR445" s="5"/>
      <c r="PCS445" s="5"/>
      <c r="PCT445" s="5"/>
      <c r="PCU445" s="5"/>
      <c r="PCV445" s="5"/>
      <c r="PCW445" s="5"/>
      <c r="PCX445" s="5"/>
      <c r="PCY445" s="5"/>
      <c r="PCZ445" s="5"/>
      <c r="PDA445" s="5"/>
      <c r="PDB445" s="5"/>
      <c r="PDC445" s="5"/>
      <c r="PDD445" s="5"/>
      <c r="PDE445" s="5"/>
      <c r="PDF445" s="5"/>
      <c r="PDG445" s="5"/>
      <c r="PDH445" s="5"/>
      <c r="PDI445" s="5"/>
      <c r="PDJ445" s="5"/>
      <c r="PDK445" s="5"/>
      <c r="PDL445" s="5"/>
      <c r="PDM445" s="5"/>
      <c r="PDN445" s="5"/>
      <c r="PDO445" s="5"/>
      <c r="PDP445" s="5"/>
      <c r="PDQ445" s="5"/>
      <c r="PDR445" s="5"/>
      <c r="PDS445" s="5"/>
      <c r="PDT445" s="5"/>
      <c r="PDU445" s="5"/>
      <c r="PDV445" s="5"/>
      <c r="PDW445" s="5"/>
      <c r="PDX445" s="5"/>
      <c r="PDY445" s="5"/>
      <c r="PDZ445" s="5"/>
      <c r="PEA445" s="5"/>
      <c r="PEB445" s="5"/>
      <c r="PEC445" s="5"/>
      <c r="PED445" s="5"/>
      <c r="PEE445" s="5"/>
      <c r="PEF445" s="5"/>
      <c r="PEG445" s="5"/>
      <c r="PEH445" s="5"/>
      <c r="PEI445" s="5"/>
      <c r="PEJ445" s="5"/>
      <c r="PEK445" s="5"/>
      <c r="PEL445" s="5"/>
      <c r="PEM445" s="5"/>
      <c r="PEN445" s="5"/>
      <c r="PEO445" s="5"/>
      <c r="PEP445" s="5"/>
      <c r="PEQ445" s="5"/>
      <c r="PER445" s="5"/>
      <c r="PES445" s="5"/>
      <c r="PET445" s="5"/>
      <c r="PEU445" s="5"/>
      <c r="PEV445" s="5"/>
      <c r="PEW445" s="5"/>
      <c r="PEX445" s="5"/>
      <c r="PEY445" s="5"/>
      <c r="PEZ445" s="5"/>
      <c r="PFA445" s="5"/>
      <c r="PFB445" s="5"/>
      <c r="PFC445" s="5"/>
      <c r="PFD445" s="5"/>
      <c r="PFE445" s="5"/>
      <c r="PFF445" s="5"/>
      <c r="PFG445" s="5"/>
      <c r="PFH445" s="5"/>
      <c r="PFI445" s="5"/>
      <c r="PFJ445" s="5"/>
      <c r="PFK445" s="5"/>
      <c r="PFL445" s="5"/>
      <c r="PFM445" s="5"/>
      <c r="PFN445" s="5"/>
      <c r="PFO445" s="5"/>
      <c r="PFP445" s="5"/>
      <c r="PFQ445" s="5"/>
      <c r="PFR445" s="5"/>
      <c r="PFS445" s="5"/>
      <c r="PFT445" s="5"/>
      <c r="PFU445" s="5"/>
      <c r="PFV445" s="5"/>
      <c r="PFW445" s="5"/>
      <c r="PFX445" s="5"/>
      <c r="PFY445" s="5"/>
      <c r="PFZ445" s="5"/>
      <c r="PGA445" s="5"/>
      <c r="PGB445" s="5"/>
      <c r="PGC445" s="5"/>
      <c r="PGD445" s="5"/>
      <c r="PGE445" s="5"/>
      <c r="PGF445" s="5"/>
      <c r="PGG445" s="5"/>
      <c r="PGH445" s="5"/>
      <c r="PGI445" s="5"/>
      <c r="PGJ445" s="5"/>
      <c r="PGK445" s="5"/>
      <c r="PGL445" s="5"/>
      <c r="PGM445" s="5"/>
      <c r="PGN445" s="5"/>
      <c r="PGO445" s="5"/>
      <c r="PGP445" s="5"/>
      <c r="PGQ445" s="5"/>
      <c r="PGR445" s="5"/>
      <c r="PGS445" s="5"/>
      <c r="PGT445" s="5"/>
      <c r="PGU445" s="5"/>
      <c r="PGV445" s="5"/>
      <c r="PGW445" s="5"/>
      <c r="PGX445" s="5"/>
      <c r="PGY445" s="5"/>
      <c r="PGZ445" s="5"/>
      <c r="PHA445" s="5"/>
      <c r="PHB445" s="5"/>
      <c r="PHC445" s="5"/>
      <c r="PHD445" s="5"/>
      <c r="PHE445" s="5"/>
      <c r="PHF445" s="5"/>
      <c r="PHG445" s="5"/>
      <c r="PHH445" s="5"/>
      <c r="PHI445" s="5"/>
      <c r="PHJ445" s="5"/>
      <c r="PHK445" s="5"/>
      <c r="PHL445" s="5"/>
      <c r="PHM445" s="5"/>
      <c r="PHN445" s="5"/>
      <c r="PHO445" s="5"/>
      <c r="PHP445" s="5"/>
      <c r="PHQ445" s="5"/>
      <c r="PHR445" s="5"/>
      <c r="PHS445" s="5"/>
      <c r="PHT445" s="5"/>
      <c r="PHU445" s="5"/>
      <c r="PHV445" s="5"/>
      <c r="PHW445" s="5"/>
      <c r="PHX445" s="5"/>
      <c r="PHY445" s="5"/>
      <c r="PHZ445" s="5"/>
      <c r="PIA445" s="5"/>
      <c r="PIB445" s="5"/>
      <c r="PIC445" s="5"/>
      <c r="PID445" s="5"/>
      <c r="PIE445" s="5"/>
      <c r="PIF445" s="5"/>
      <c r="PIG445" s="5"/>
      <c r="PIH445" s="5"/>
      <c r="PII445" s="5"/>
      <c r="PIJ445" s="5"/>
      <c r="PIK445" s="5"/>
      <c r="PIL445" s="5"/>
      <c r="PIM445" s="5"/>
      <c r="PIN445" s="5"/>
      <c r="PIO445" s="5"/>
      <c r="PIP445" s="5"/>
      <c r="PIQ445" s="5"/>
      <c r="PIR445" s="5"/>
      <c r="PIS445" s="5"/>
      <c r="PIT445" s="5"/>
      <c r="PIU445" s="5"/>
      <c r="PIV445" s="5"/>
      <c r="PIW445" s="5"/>
      <c r="PIX445" s="5"/>
      <c r="PIY445" s="5"/>
      <c r="PIZ445" s="5"/>
      <c r="PJA445" s="5"/>
      <c r="PJB445" s="5"/>
      <c r="PJC445" s="5"/>
      <c r="PJD445" s="5"/>
      <c r="PJE445" s="5"/>
      <c r="PJF445" s="5"/>
      <c r="PJG445" s="5"/>
      <c r="PJH445" s="5"/>
      <c r="PJI445" s="5"/>
      <c r="PJJ445" s="5"/>
      <c r="PJK445" s="5"/>
      <c r="PJL445" s="5"/>
      <c r="PJM445" s="5"/>
      <c r="PJN445" s="5"/>
      <c r="PJO445" s="5"/>
      <c r="PJP445" s="5"/>
      <c r="PJQ445" s="5"/>
      <c r="PJR445" s="5"/>
      <c r="PJS445" s="5"/>
      <c r="PJT445" s="5"/>
      <c r="PJU445" s="5"/>
      <c r="PJV445" s="5"/>
      <c r="PJW445" s="5"/>
      <c r="PJX445" s="5"/>
      <c r="PJY445" s="5"/>
      <c r="PJZ445" s="5"/>
      <c r="PKA445" s="5"/>
      <c r="PKB445" s="5"/>
      <c r="PKC445" s="5"/>
      <c r="PKD445" s="5"/>
      <c r="PKE445" s="5"/>
      <c r="PKF445" s="5"/>
      <c r="PKG445" s="5"/>
      <c r="PKH445" s="5"/>
      <c r="PKI445" s="5"/>
      <c r="PKJ445" s="5"/>
      <c r="PKK445" s="5"/>
      <c r="PKL445" s="5"/>
      <c r="PKM445" s="5"/>
      <c r="PKN445" s="5"/>
      <c r="PKO445" s="5"/>
      <c r="PKP445" s="5"/>
      <c r="PKQ445" s="5"/>
      <c r="PKR445" s="5"/>
      <c r="PKS445" s="5"/>
      <c r="PKT445" s="5"/>
      <c r="PKU445" s="5"/>
      <c r="PKV445" s="5"/>
      <c r="PKW445" s="5"/>
      <c r="PKX445" s="5"/>
      <c r="PKY445" s="5"/>
      <c r="PKZ445" s="5"/>
      <c r="PLA445" s="5"/>
      <c r="PLB445" s="5"/>
      <c r="PLC445" s="5"/>
      <c r="PLD445" s="5"/>
      <c r="PLE445" s="5"/>
      <c r="PLF445" s="5"/>
      <c r="PLG445" s="5"/>
      <c r="PLH445" s="5"/>
      <c r="PLI445" s="5"/>
      <c r="PLJ445" s="5"/>
      <c r="PLK445" s="5"/>
      <c r="PLL445" s="5"/>
      <c r="PLM445" s="5"/>
      <c r="PLN445" s="5"/>
      <c r="PLO445" s="5"/>
      <c r="PLP445" s="5"/>
      <c r="PLQ445" s="5"/>
      <c r="PLR445" s="5"/>
      <c r="PLS445" s="5"/>
      <c r="PLT445" s="5"/>
      <c r="PLU445" s="5"/>
      <c r="PLV445" s="5"/>
      <c r="PLW445" s="5"/>
      <c r="PLX445" s="5"/>
      <c r="PLY445" s="5"/>
      <c r="PLZ445" s="5"/>
      <c r="PMA445" s="5"/>
      <c r="PMB445" s="5"/>
      <c r="PMC445" s="5"/>
      <c r="PMD445" s="5"/>
      <c r="PME445" s="5"/>
      <c r="PMF445" s="5"/>
      <c r="PMG445" s="5"/>
      <c r="PMH445" s="5"/>
      <c r="PMI445" s="5"/>
      <c r="PMJ445" s="5"/>
      <c r="PMK445" s="5"/>
      <c r="PML445" s="5"/>
      <c r="PMM445" s="5"/>
      <c r="PMN445" s="5"/>
      <c r="PMO445" s="5"/>
      <c r="PMP445" s="5"/>
      <c r="PMQ445" s="5"/>
      <c r="PMR445" s="5"/>
      <c r="PMS445" s="5"/>
      <c r="PMT445" s="5"/>
      <c r="PMU445" s="5"/>
      <c r="PMV445" s="5"/>
      <c r="PMW445" s="5"/>
      <c r="PMX445" s="5"/>
      <c r="PMY445" s="5"/>
      <c r="PMZ445" s="5"/>
      <c r="PNA445" s="5"/>
      <c r="PNB445" s="5"/>
      <c r="PNC445" s="5"/>
      <c r="PND445" s="5"/>
      <c r="PNE445" s="5"/>
      <c r="PNF445" s="5"/>
      <c r="PNG445" s="5"/>
      <c r="PNH445" s="5"/>
      <c r="PNI445" s="5"/>
      <c r="PNJ445" s="5"/>
      <c r="PNK445" s="5"/>
      <c r="PNL445" s="5"/>
      <c r="PNM445" s="5"/>
      <c r="PNN445" s="5"/>
      <c r="PNO445" s="5"/>
      <c r="PNP445" s="5"/>
      <c r="PNQ445" s="5"/>
      <c r="PNR445" s="5"/>
      <c r="PNS445" s="5"/>
      <c r="PNT445" s="5"/>
      <c r="PNU445" s="5"/>
      <c r="PNV445" s="5"/>
      <c r="PNW445" s="5"/>
      <c r="PNX445" s="5"/>
      <c r="PNY445" s="5"/>
      <c r="PNZ445" s="5"/>
      <c r="POA445" s="5"/>
      <c r="POB445" s="5"/>
      <c r="POC445" s="5"/>
      <c r="POD445" s="5"/>
      <c r="POE445" s="5"/>
      <c r="POF445" s="5"/>
      <c r="POG445" s="5"/>
      <c r="POH445" s="5"/>
      <c r="POI445" s="5"/>
      <c r="POJ445" s="5"/>
      <c r="POK445" s="5"/>
      <c r="POL445" s="5"/>
      <c r="POM445" s="5"/>
      <c r="PON445" s="5"/>
      <c r="POO445" s="5"/>
      <c r="POP445" s="5"/>
      <c r="POQ445" s="5"/>
      <c r="POR445" s="5"/>
      <c r="POS445" s="5"/>
      <c r="POT445" s="5"/>
      <c r="POU445" s="5"/>
      <c r="POV445" s="5"/>
      <c r="POW445" s="5"/>
      <c r="POX445" s="5"/>
      <c r="POY445" s="5"/>
      <c r="POZ445" s="5"/>
      <c r="PPA445" s="5"/>
      <c r="PPB445" s="5"/>
      <c r="PPC445" s="5"/>
      <c r="PPD445" s="5"/>
      <c r="PPE445" s="5"/>
      <c r="PPF445" s="5"/>
      <c r="PPG445" s="5"/>
      <c r="PPH445" s="5"/>
      <c r="PPI445" s="5"/>
      <c r="PPJ445" s="5"/>
      <c r="PPK445" s="5"/>
      <c r="PPL445" s="5"/>
      <c r="PPM445" s="5"/>
      <c r="PPN445" s="5"/>
      <c r="PPO445" s="5"/>
      <c r="PPP445" s="5"/>
      <c r="PPQ445" s="5"/>
      <c r="PPR445" s="5"/>
      <c r="PPS445" s="5"/>
      <c r="PPT445" s="5"/>
      <c r="PPU445" s="5"/>
      <c r="PPV445" s="5"/>
      <c r="PPW445" s="5"/>
      <c r="PPX445" s="5"/>
      <c r="PPY445" s="5"/>
      <c r="PPZ445" s="5"/>
      <c r="PQA445" s="5"/>
      <c r="PQB445" s="5"/>
      <c r="PQC445" s="5"/>
      <c r="PQD445" s="5"/>
      <c r="PQE445" s="5"/>
      <c r="PQF445" s="5"/>
      <c r="PQG445" s="5"/>
      <c r="PQH445" s="5"/>
      <c r="PQI445" s="5"/>
      <c r="PQJ445" s="5"/>
      <c r="PQK445" s="5"/>
      <c r="PQL445" s="5"/>
      <c r="PQM445" s="5"/>
      <c r="PQN445" s="5"/>
      <c r="PQO445" s="5"/>
      <c r="PQP445" s="5"/>
      <c r="PQQ445" s="5"/>
      <c r="PQR445" s="5"/>
      <c r="PQS445" s="5"/>
      <c r="PQT445" s="5"/>
      <c r="PQU445" s="5"/>
      <c r="PQV445" s="5"/>
      <c r="PQW445" s="5"/>
      <c r="PQX445" s="5"/>
      <c r="PQY445" s="5"/>
      <c r="PQZ445" s="5"/>
      <c r="PRA445" s="5"/>
      <c r="PRB445" s="5"/>
      <c r="PRC445" s="5"/>
      <c r="PRD445" s="5"/>
      <c r="PRE445" s="5"/>
      <c r="PRF445" s="5"/>
      <c r="PRG445" s="5"/>
      <c r="PRH445" s="5"/>
      <c r="PRI445" s="5"/>
      <c r="PRJ445" s="5"/>
      <c r="PRK445" s="5"/>
      <c r="PRL445" s="5"/>
      <c r="PRM445" s="5"/>
      <c r="PRN445" s="5"/>
      <c r="PRO445" s="5"/>
      <c r="PRP445" s="5"/>
      <c r="PRQ445" s="5"/>
      <c r="PRR445" s="5"/>
      <c r="PRS445" s="5"/>
      <c r="PRT445" s="5"/>
      <c r="PRU445" s="5"/>
      <c r="PRV445" s="5"/>
      <c r="PRW445" s="5"/>
      <c r="PRX445" s="5"/>
      <c r="PRY445" s="5"/>
      <c r="PRZ445" s="5"/>
      <c r="PSA445" s="5"/>
      <c r="PSB445" s="5"/>
      <c r="PSC445" s="5"/>
      <c r="PSD445" s="5"/>
      <c r="PSE445" s="5"/>
      <c r="PSF445" s="5"/>
      <c r="PSG445" s="5"/>
      <c r="PSH445" s="5"/>
      <c r="PSI445" s="5"/>
      <c r="PSJ445" s="5"/>
      <c r="PSK445" s="5"/>
      <c r="PSL445" s="5"/>
      <c r="PSM445" s="5"/>
      <c r="PSN445" s="5"/>
      <c r="PSO445" s="5"/>
      <c r="PSP445" s="5"/>
      <c r="PSQ445" s="5"/>
      <c r="PSR445" s="5"/>
      <c r="PSS445" s="5"/>
      <c r="PST445" s="5"/>
      <c r="PSU445" s="5"/>
      <c r="PSV445" s="5"/>
      <c r="PSW445" s="5"/>
      <c r="PSX445" s="5"/>
      <c r="PSY445" s="5"/>
      <c r="PSZ445" s="5"/>
      <c r="PTA445" s="5"/>
      <c r="PTB445" s="5"/>
      <c r="PTC445" s="5"/>
      <c r="PTD445" s="5"/>
      <c r="PTE445" s="5"/>
      <c r="PTF445" s="5"/>
      <c r="PTG445" s="5"/>
      <c r="PTH445" s="5"/>
      <c r="PTI445" s="5"/>
      <c r="PTJ445" s="5"/>
      <c r="PTK445" s="5"/>
      <c r="PTL445" s="5"/>
      <c r="PTM445" s="5"/>
      <c r="PTN445" s="5"/>
      <c r="PTO445" s="5"/>
      <c r="PTP445" s="5"/>
      <c r="PTQ445" s="5"/>
      <c r="PTR445" s="5"/>
      <c r="PTS445" s="5"/>
      <c r="PTT445" s="5"/>
      <c r="PTU445" s="5"/>
      <c r="PTV445" s="5"/>
      <c r="PTW445" s="5"/>
      <c r="PTX445" s="5"/>
      <c r="PTY445" s="5"/>
      <c r="PTZ445" s="5"/>
      <c r="PUA445" s="5"/>
      <c r="PUB445" s="5"/>
      <c r="PUC445" s="5"/>
      <c r="PUD445" s="5"/>
      <c r="PUE445" s="5"/>
      <c r="PUF445" s="5"/>
      <c r="PUG445" s="5"/>
      <c r="PUH445" s="5"/>
      <c r="PUI445" s="5"/>
      <c r="PUJ445" s="5"/>
      <c r="PUK445" s="5"/>
      <c r="PUL445" s="5"/>
      <c r="PUM445" s="5"/>
      <c r="PUN445" s="5"/>
      <c r="PUO445" s="5"/>
      <c r="PUP445" s="5"/>
      <c r="PUQ445" s="5"/>
      <c r="PUR445" s="5"/>
      <c r="PUS445" s="5"/>
      <c r="PUT445" s="5"/>
      <c r="PUU445" s="5"/>
      <c r="PUV445" s="5"/>
      <c r="PUW445" s="5"/>
      <c r="PUX445" s="5"/>
      <c r="PUY445" s="5"/>
      <c r="PUZ445" s="5"/>
      <c r="PVA445" s="5"/>
      <c r="PVB445" s="5"/>
      <c r="PVC445" s="5"/>
      <c r="PVD445" s="5"/>
      <c r="PVE445" s="5"/>
      <c r="PVF445" s="5"/>
      <c r="PVG445" s="5"/>
      <c r="PVH445" s="5"/>
      <c r="PVI445" s="5"/>
      <c r="PVJ445" s="5"/>
      <c r="PVK445" s="5"/>
      <c r="PVL445" s="5"/>
      <c r="PVM445" s="5"/>
      <c r="PVN445" s="5"/>
      <c r="PVO445" s="5"/>
      <c r="PVP445" s="5"/>
      <c r="PVQ445" s="5"/>
      <c r="PVR445" s="5"/>
      <c r="PVS445" s="5"/>
      <c r="PVT445" s="5"/>
      <c r="PVU445" s="5"/>
      <c r="PVV445" s="5"/>
      <c r="PVW445" s="5"/>
      <c r="PVX445" s="5"/>
      <c r="PVY445" s="5"/>
      <c r="PVZ445" s="5"/>
      <c r="PWA445" s="5"/>
      <c r="PWB445" s="5"/>
      <c r="PWC445" s="5"/>
      <c r="PWD445" s="5"/>
      <c r="PWE445" s="5"/>
      <c r="PWF445" s="5"/>
      <c r="PWG445" s="5"/>
      <c r="PWH445" s="5"/>
      <c r="PWI445" s="5"/>
      <c r="PWJ445" s="5"/>
      <c r="PWK445" s="5"/>
      <c r="PWL445" s="5"/>
      <c r="PWM445" s="5"/>
      <c r="PWN445" s="5"/>
      <c r="PWO445" s="5"/>
      <c r="PWP445" s="5"/>
      <c r="PWQ445" s="5"/>
      <c r="PWR445" s="5"/>
      <c r="PWS445" s="5"/>
      <c r="PWT445" s="5"/>
      <c r="PWU445" s="5"/>
      <c r="PWV445" s="5"/>
      <c r="PWW445" s="5"/>
      <c r="PWX445" s="5"/>
      <c r="PWY445" s="5"/>
      <c r="PWZ445" s="5"/>
      <c r="PXA445" s="5"/>
      <c r="PXB445" s="5"/>
      <c r="PXC445" s="5"/>
      <c r="PXD445" s="5"/>
      <c r="PXE445" s="5"/>
      <c r="PXF445" s="5"/>
      <c r="PXG445" s="5"/>
      <c r="PXH445" s="5"/>
      <c r="PXI445" s="5"/>
      <c r="PXJ445" s="5"/>
      <c r="PXK445" s="5"/>
      <c r="PXL445" s="5"/>
      <c r="PXM445" s="5"/>
      <c r="PXN445" s="5"/>
      <c r="PXO445" s="5"/>
      <c r="PXP445" s="5"/>
      <c r="PXQ445" s="5"/>
      <c r="PXR445" s="5"/>
      <c r="PXS445" s="5"/>
      <c r="PXT445" s="5"/>
      <c r="PXU445" s="5"/>
      <c r="PXV445" s="5"/>
      <c r="PXW445" s="5"/>
      <c r="PXX445" s="5"/>
      <c r="PXY445" s="5"/>
      <c r="PXZ445" s="5"/>
      <c r="PYA445" s="5"/>
      <c r="PYB445" s="5"/>
      <c r="PYC445" s="5"/>
      <c r="PYD445" s="5"/>
      <c r="PYE445" s="5"/>
      <c r="PYF445" s="5"/>
      <c r="PYG445" s="5"/>
      <c r="PYH445" s="5"/>
      <c r="PYI445" s="5"/>
      <c r="PYJ445" s="5"/>
      <c r="PYK445" s="5"/>
      <c r="PYL445" s="5"/>
      <c r="PYM445" s="5"/>
      <c r="PYN445" s="5"/>
      <c r="PYO445" s="5"/>
      <c r="PYP445" s="5"/>
      <c r="PYQ445" s="5"/>
      <c r="PYR445" s="5"/>
      <c r="PYS445" s="5"/>
      <c r="PYT445" s="5"/>
      <c r="PYU445" s="5"/>
      <c r="PYV445" s="5"/>
      <c r="PYW445" s="5"/>
      <c r="PYX445" s="5"/>
      <c r="PYY445" s="5"/>
      <c r="PYZ445" s="5"/>
      <c r="PZA445" s="5"/>
      <c r="PZB445" s="5"/>
      <c r="PZC445" s="5"/>
      <c r="PZD445" s="5"/>
      <c r="PZE445" s="5"/>
      <c r="PZF445" s="5"/>
      <c r="PZG445" s="5"/>
      <c r="PZH445" s="5"/>
      <c r="PZI445" s="5"/>
      <c r="PZJ445" s="5"/>
      <c r="PZK445" s="5"/>
      <c r="PZL445" s="5"/>
      <c r="PZM445" s="5"/>
      <c r="PZN445" s="5"/>
      <c r="PZO445" s="5"/>
      <c r="PZP445" s="5"/>
      <c r="PZQ445" s="5"/>
      <c r="PZR445" s="5"/>
      <c r="PZS445" s="5"/>
      <c r="PZT445" s="5"/>
      <c r="PZU445" s="5"/>
      <c r="PZV445" s="5"/>
      <c r="PZW445" s="5"/>
      <c r="PZX445" s="5"/>
      <c r="PZY445" s="5"/>
      <c r="PZZ445" s="5"/>
      <c r="QAA445" s="5"/>
      <c r="QAB445" s="5"/>
      <c r="QAC445" s="5"/>
      <c r="QAD445" s="5"/>
      <c r="QAE445" s="5"/>
      <c r="QAF445" s="5"/>
      <c r="QAG445" s="5"/>
      <c r="QAH445" s="5"/>
      <c r="QAI445" s="5"/>
      <c r="QAJ445" s="5"/>
      <c r="QAK445" s="5"/>
      <c r="QAL445" s="5"/>
      <c r="QAM445" s="5"/>
      <c r="QAN445" s="5"/>
      <c r="QAO445" s="5"/>
      <c r="QAP445" s="5"/>
      <c r="QAQ445" s="5"/>
      <c r="QAR445" s="5"/>
      <c r="QAS445" s="5"/>
      <c r="QAT445" s="5"/>
      <c r="QAU445" s="5"/>
      <c r="QAV445" s="5"/>
      <c r="QAW445" s="5"/>
      <c r="QAX445" s="5"/>
      <c r="QAY445" s="5"/>
      <c r="QAZ445" s="5"/>
      <c r="QBA445" s="5"/>
      <c r="QBB445" s="5"/>
      <c r="QBC445" s="5"/>
      <c r="QBD445" s="5"/>
      <c r="QBE445" s="5"/>
      <c r="QBF445" s="5"/>
      <c r="QBG445" s="5"/>
      <c r="QBH445" s="5"/>
      <c r="QBI445" s="5"/>
      <c r="QBJ445" s="5"/>
      <c r="QBK445" s="5"/>
      <c r="QBL445" s="5"/>
      <c r="QBM445" s="5"/>
      <c r="QBN445" s="5"/>
      <c r="QBO445" s="5"/>
      <c r="QBP445" s="5"/>
      <c r="QBQ445" s="5"/>
      <c r="QBR445" s="5"/>
      <c r="QBS445" s="5"/>
      <c r="QBT445" s="5"/>
      <c r="QBU445" s="5"/>
      <c r="QBV445" s="5"/>
      <c r="QBW445" s="5"/>
      <c r="QBX445" s="5"/>
      <c r="QBY445" s="5"/>
      <c r="QBZ445" s="5"/>
      <c r="QCA445" s="5"/>
      <c r="QCB445" s="5"/>
      <c r="QCC445" s="5"/>
      <c r="QCD445" s="5"/>
      <c r="QCE445" s="5"/>
      <c r="QCF445" s="5"/>
      <c r="QCG445" s="5"/>
      <c r="QCH445" s="5"/>
      <c r="QCI445" s="5"/>
      <c r="QCJ445" s="5"/>
      <c r="QCK445" s="5"/>
      <c r="QCL445" s="5"/>
      <c r="QCM445" s="5"/>
      <c r="QCN445" s="5"/>
      <c r="QCO445" s="5"/>
      <c r="QCP445" s="5"/>
      <c r="QCQ445" s="5"/>
      <c r="QCR445" s="5"/>
      <c r="QCS445" s="5"/>
      <c r="QCT445" s="5"/>
      <c r="QCU445" s="5"/>
      <c r="QCV445" s="5"/>
      <c r="QCW445" s="5"/>
      <c r="QCX445" s="5"/>
      <c r="QCY445" s="5"/>
      <c r="QCZ445" s="5"/>
      <c r="QDA445" s="5"/>
      <c r="QDB445" s="5"/>
      <c r="QDC445" s="5"/>
      <c r="QDD445" s="5"/>
      <c r="QDE445" s="5"/>
      <c r="QDF445" s="5"/>
      <c r="QDG445" s="5"/>
      <c r="QDH445" s="5"/>
      <c r="QDI445" s="5"/>
      <c r="QDJ445" s="5"/>
      <c r="QDK445" s="5"/>
      <c r="QDL445" s="5"/>
      <c r="QDM445" s="5"/>
      <c r="QDN445" s="5"/>
      <c r="QDO445" s="5"/>
      <c r="QDP445" s="5"/>
      <c r="QDQ445" s="5"/>
      <c r="QDR445" s="5"/>
      <c r="QDS445" s="5"/>
      <c r="QDT445" s="5"/>
      <c r="QDU445" s="5"/>
      <c r="QDV445" s="5"/>
      <c r="QDW445" s="5"/>
      <c r="QDX445" s="5"/>
      <c r="QDY445" s="5"/>
      <c r="QDZ445" s="5"/>
      <c r="QEA445" s="5"/>
      <c r="QEB445" s="5"/>
      <c r="QEC445" s="5"/>
      <c r="QED445" s="5"/>
      <c r="QEE445" s="5"/>
      <c r="QEF445" s="5"/>
      <c r="QEG445" s="5"/>
      <c r="QEH445" s="5"/>
      <c r="QEI445" s="5"/>
      <c r="QEJ445" s="5"/>
      <c r="QEK445" s="5"/>
      <c r="QEL445" s="5"/>
      <c r="QEM445" s="5"/>
      <c r="QEN445" s="5"/>
      <c r="QEO445" s="5"/>
      <c r="QEP445" s="5"/>
      <c r="QEQ445" s="5"/>
      <c r="QER445" s="5"/>
      <c r="QES445" s="5"/>
      <c r="QET445" s="5"/>
      <c r="QEU445" s="5"/>
      <c r="QEV445" s="5"/>
      <c r="QEW445" s="5"/>
      <c r="QEX445" s="5"/>
      <c r="QEY445" s="5"/>
      <c r="QEZ445" s="5"/>
      <c r="QFA445" s="5"/>
      <c r="QFB445" s="5"/>
      <c r="QFC445" s="5"/>
      <c r="QFD445" s="5"/>
      <c r="QFE445" s="5"/>
      <c r="QFF445" s="5"/>
      <c r="QFG445" s="5"/>
      <c r="QFH445" s="5"/>
      <c r="QFI445" s="5"/>
      <c r="QFJ445" s="5"/>
      <c r="QFK445" s="5"/>
      <c r="QFL445" s="5"/>
      <c r="QFM445" s="5"/>
      <c r="QFN445" s="5"/>
      <c r="QFO445" s="5"/>
      <c r="QFP445" s="5"/>
      <c r="QFQ445" s="5"/>
      <c r="QFR445" s="5"/>
      <c r="QFS445" s="5"/>
      <c r="QFT445" s="5"/>
      <c r="QFU445" s="5"/>
      <c r="QFV445" s="5"/>
      <c r="QFW445" s="5"/>
      <c r="QFX445" s="5"/>
      <c r="QFY445" s="5"/>
      <c r="QFZ445" s="5"/>
      <c r="QGA445" s="5"/>
      <c r="QGB445" s="5"/>
      <c r="QGC445" s="5"/>
      <c r="QGD445" s="5"/>
      <c r="QGE445" s="5"/>
      <c r="QGF445" s="5"/>
      <c r="QGG445" s="5"/>
      <c r="QGH445" s="5"/>
      <c r="QGI445" s="5"/>
      <c r="QGJ445" s="5"/>
      <c r="QGK445" s="5"/>
      <c r="QGL445" s="5"/>
      <c r="QGM445" s="5"/>
      <c r="QGN445" s="5"/>
      <c r="QGO445" s="5"/>
      <c r="QGP445" s="5"/>
      <c r="QGQ445" s="5"/>
      <c r="QGR445" s="5"/>
      <c r="QGS445" s="5"/>
      <c r="QGT445" s="5"/>
      <c r="QGU445" s="5"/>
      <c r="QGV445" s="5"/>
      <c r="QGW445" s="5"/>
      <c r="QGX445" s="5"/>
      <c r="QGY445" s="5"/>
      <c r="QGZ445" s="5"/>
      <c r="QHA445" s="5"/>
      <c r="QHB445" s="5"/>
      <c r="QHC445" s="5"/>
      <c r="QHD445" s="5"/>
      <c r="QHE445" s="5"/>
      <c r="QHF445" s="5"/>
      <c r="QHG445" s="5"/>
      <c r="QHH445" s="5"/>
      <c r="QHI445" s="5"/>
      <c r="QHJ445" s="5"/>
      <c r="QHK445" s="5"/>
      <c r="QHL445" s="5"/>
      <c r="QHM445" s="5"/>
      <c r="QHN445" s="5"/>
      <c r="QHO445" s="5"/>
      <c r="QHP445" s="5"/>
      <c r="QHQ445" s="5"/>
      <c r="QHR445" s="5"/>
      <c r="QHS445" s="5"/>
      <c r="QHT445" s="5"/>
      <c r="QHU445" s="5"/>
      <c r="QHV445" s="5"/>
      <c r="QHW445" s="5"/>
      <c r="QHX445" s="5"/>
      <c r="QHY445" s="5"/>
      <c r="QHZ445" s="5"/>
      <c r="QIA445" s="5"/>
      <c r="QIB445" s="5"/>
      <c r="QIC445" s="5"/>
      <c r="QID445" s="5"/>
      <c r="QIE445" s="5"/>
      <c r="QIF445" s="5"/>
      <c r="QIG445" s="5"/>
      <c r="QIH445" s="5"/>
      <c r="QII445" s="5"/>
      <c r="QIJ445" s="5"/>
      <c r="QIK445" s="5"/>
      <c r="QIL445" s="5"/>
      <c r="QIM445" s="5"/>
      <c r="QIN445" s="5"/>
      <c r="QIO445" s="5"/>
      <c r="QIP445" s="5"/>
      <c r="QIQ445" s="5"/>
      <c r="QIR445" s="5"/>
      <c r="QIS445" s="5"/>
      <c r="QIT445" s="5"/>
      <c r="QIU445" s="5"/>
      <c r="QIV445" s="5"/>
      <c r="QIW445" s="5"/>
      <c r="QIX445" s="5"/>
      <c r="QIY445" s="5"/>
      <c r="QIZ445" s="5"/>
      <c r="QJA445" s="5"/>
      <c r="QJB445" s="5"/>
      <c r="QJC445" s="5"/>
      <c r="QJD445" s="5"/>
      <c r="QJE445" s="5"/>
      <c r="QJF445" s="5"/>
      <c r="QJG445" s="5"/>
      <c r="QJH445" s="5"/>
      <c r="QJI445" s="5"/>
      <c r="QJJ445" s="5"/>
      <c r="QJK445" s="5"/>
      <c r="QJL445" s="5"/>
      <c r="QJM445" s="5"/>
      <c r="QJN445" s="5"/>
      <c r="QJO445" s="5"/>
      <c r="QJP445" s="5"/>
      <c r="QJQ445" s="5"/>
      <c r="QJR445" s="5"/>
      <c r="QJS445" s="5"/>
      <c r="QJT445" s="5"/>
      <c r="QJU445" s="5"/>
      <c r="QJV445" s="5"/>
      <c r="QJW445" s="5"/>
      <c r="QJX445" s="5"/>
      <c r="QJY445" s="5"/>
      <c r="QJZ445" s="5"/>
      <c r="QKA445" s="5"/>
      <c r="QKB445" s="5"/>
      <c r="QKC445" s="5"/>
      <c r="QKD445" s="5"/>
      <c r="QKE445" s="5"/>
      <c r="QKF445" s="5"/>
      <c r="QKG445" s="5"/>
      <c r="QKH445" s="5"/>
      <c r="QKI445" s="5"/>
      <c r="QKJ445" s="5"/>
      <c r="QKK445" s="5"/>
      <c r="QKL445" s="5"/>
      <c r="QKM445" s="5"/>
      <c r="QKN445" s="5"/>
      <c r="QKO445" s="5"/>
      <c r="QKP445" s="5"/>
      <c r="QKQ445" s="5"/>
      <c r="QKR445" s="5"/>
      <c r="QKS445" s="5"/>
      <c r="QKT445" s="5"/>
      <c r="QKU445" s="5"/>
      <c r="QKV445" s="5"/>
      <c r="QKW445" s="5"/>
      <c r="QKX445" s="5"/>
      <c r="QKY445" s="5"/>
      <c r="QKZ445" s="5"/>
      <c r="QLA445" s="5"/>
      <c r="QLB445" s="5"/>
      <c r="QLC445" s="5"/>
      <c r="QLD445" s="5"/>
      <c r="QLE445" s="5"/>
      <c r="QLF445" s="5"/>
      <c r="QLG445" s="5"/>
      <c r="QLH445" s="5"/>
      <c r="QLI445" s="5"/>
      <c r="QLJ445" s="5"/>
      <c r="QLK445" s="5"/>
      <c r="QLL445" s="5"/>
      <c r="QLM445" s="5"/>
      <c r="QLN445" s="5"/>
      <c r="QLO445" s="5"/>
      <c r="QLP445" s="5"/>
      <c r="QLQ445" s="5"/>
      <c r="QLR445" s="5"/>
      <c r="QLS445" s="5"/>
      <c r="QLT445" s="5"/>
      <c r="QLU445" s="5"/>
      <c r="QLV445" s="5"/>
      <c r="QLW445" s="5"/>
      <c r="QLX445" s="5"/>
      <c r="QLY445" s="5"/>
      <c r="QLZ445" s="5"/>
      <c r="QMA445" s="5"/>
      <c r="QMB445" s="5"/>
      <c r="QMC445" s="5"/>
      <c r="QMD445" s="5"/>
      <c r="QME445" s="5"/>
      <c r="QMF445" s="5"/>
      <c r="QMG445" s="5"/>
      <c r="QMH445" s="5"/>
      <c r="QMI445" s="5"/>
      <c r="QMJ445" s="5"/>
      <c r="QMK445" s="5"/>
      <c r="QML445" s="5"/>
      <c r="QMM445" s="5"/>
      <c r="QMN445" s="5"/>
      <c r="QMO445" s="5"/>
      <c r="QMP445" s="5"/>
      <c r="QMQ445" s="5"/>
      <c r="QMR445" s="5"/>
      <c r="QMS445" s="5"/>
      <c r="QMT445" s="5"/>
      <c r="QMU445" s="5"/>
      <c r="QMV445" s="5"/>
      <c r="QMW445" s="5"/>
      <c r="QMX445" s="5"/>
      <c r="QMY445" s="5"/>
      <c r="QMZ445" s="5"/>
      <c r="QNA445" s="5"/>
      <c r="QNB445" s="5"/>
      <c r="QNC445" s="5"/>
      <c r="QND445" s="5"/>
      <c r="QNE445" s="5"/>
      <c r="QNF445" s="5"/>
      <c r="QNG445" s="5"/>
      <c r="QNH445" s="5"/>
      <c r="QNI445" s="5"/>
      <c r="QNJ445" s="5"/>
      <c r="QNK445" s="5"/>
      <c r="QNL445" s="5"/>
      <c r="QNM445" s="5"/>
      <c r="QNN445" s="5"/>
      <c r="QNO445" s="5"/>
      <c r="QNP445" s="5"/>
      <c r="QNQ445" s="5"/>
      <c r="QNR445" s="5"/>
      <c r="QNS445" s="5"/>
      <c r="QNT445" s="5"/>
      <c r="QNU445" s="5"/>
      <c r="QNV445" s="5"/>
      <c r="QNW445" s="5"/>
      <c r="QNX445" s="5"/>
      <c r="QNY445" s="5"/>
      <c r="QNZ445" s="5"/>
      <c r="QOA445" s="5"/>
      <c r="QOB445" s="5"/>
      <c r="QOC445" s="5"/>
      <c r="QOD445" s="5"/>
      <c r="QOE445" s="5"/>
      <c r="QOF445" s="5"/>
      <c r="QOG445" s="5"/>
      <c r="QOH445" s="5"/>
      <c r="QOI445" s="5"/>
      <c r="QOJ445" s="5"/>
      <c r="QOK445" s="5"/>
      <c r="QOL445" s="5"/>
      <c r="QOM445" s="5"/>
      <c r="QON445" s="5"/>
      <c r="QOO445" s="5"/>
      <c r="QOP445" s="5"/>
      <c r="QOQ445" s="5"/>
      <c r="QOR445" s="5"/>
      <c r="QOS445" s="5"/>
      <c r="QOT445" s="5"/>
      <c r="QOU445" s="5"/>
      <c r="QOV445" s="5"/>
      <c r="QOW445" s="5"/>
      <c r="QOX445" s="5"/>
      <c r="QOY445" s="5"/>
      <c r="QOZ445" s="5"/>
      <c r="QPA445" s="5"/>
      <c r="QPB445" s="5"/>
      <c r="QPC445" s="5"/>
      <c r="QPD445" s="5"/>
      <c r="QPE445" s="5"/>
      <c r="QPF445" s="5"/>
      <c r="QPG445" s="5"/>
      <c r="QPH445" s="5"/>
      <c r="QPI445" s="5"/>
      <c r="QPJ445" s="5"/>
      <c r="QPK445" s="5"/>
      <c r="QPL445" s="5"/>
      <c r="QPM445" s="5"/>
      <c r="QPN445" s="5"/>
      <c r="QPO445" s="5"/>
      <c r="QPP445" s="5"/>
      <c r="QPQ445" s="5"/>
      <c r="QPR445" s="5"/>
      <c r="QPS445" s="5"/>
      <c r="QPT445" s="5"/>
      <c r="QPU445" s="5"/>
      <c r="QPV445" s="5"/>
      <c r="QPW445" s="5"/>
      <c r="QPX445" s="5"/>
      <c r="QPY445" s="5"/>
      <c r="QPZ445" s="5"/>
      <c r="QQA445" s="5"/>
      <c r="QQB445" s="5"/>
      <c r="QQC445" s="5"/>
      <c r="QQD445" s="5"/>
      <c r="QQE445" s="5"/>
      <c r="QQF445" s="5"/>
      <c r="QQG445" s="5"/>
      <c r="QQH445" s="5"/>
      <c r="QQI445" s="5"/>
      <c r="QQJ445" s="5"/>
      <c r="QQK445" s="5"/>
      <c r="QQL445" s="5"/>
      <c r="QQM445" s="5"/>
      <c r="QQN445" s="5"/>
      <c r="QQO445" s="5"/>
      <c r="QQP445" s="5"/>
      <c r="QQQ445" s="5"/>
      <c r="QQR445" s="5"/>
      <c r="QQS445" s="5"/>
      <c r="QQT445" s="5"/>
      <c r="QQU445" s="5"/>
      <c r="QQV445" s="5"/>
      <c r="QQW445" s="5"/>
      <c r="QQX445" s="5"/>
      <c r="QQY445" s="5"/>
      <c r="QQZ445" s="5"/>
      <c r="QRA445" s="5"/>
      <c r="QRB445" s="5"/>
      <c r="QRC445" s="5"/>
      <c r="QRD445" s="5"/>
      <c r="QRE445" s="5"/>
      <c r="QRF445" s="5"/>
      <c r="QRG445" s="5"/>
      <c r="QRH445" s="5"/>
      <c r="QRI445" s="5"/>
      <c r="QRJ445" s="5"/>
      <c r="QRK445" s="5"/>
      <c r="QRL445" s="5"/>
      <c r="QRM445" s="5"/>
      <c r="QRN445" s="5"/>
      <c r="QRO445" s="5"/>
      <c r="QRP445" s="5"/>
      <c r="QRQ445" s="5"/>
      <c r="QRR445" s="5"/>
      <c r="QRS445" s="5"/>
      <c r="QRT445" s="5"/>
      <c r="QRU445" s="5"/>
      <c r="QRV445" s="5"/>
      <c r="QRW445" s="5"/>
      <c r="QRX445" s="5"/>
      <c r="QRY445" s="5"/>
      <c r="QRZ445" s="5"/>
      <c r="QSA445" s="5"/>
      <c r="QSB445" s="5"/>
      <c r="QSC445" s="5"/>
      <c r="QSD445" s="5"/>
      <c r="QSE445" s="5"/>
      <c r="QSF445" s="5"/>
      <c r="QSG445" s="5"/>
      <c r="QSH445" s="5"/>
      <c r="QSI445" s="5"/>
      <c r="QSJ445" s="5"/>
      <c r="QSK445" s="5"/>
      <c r="QSL445" s="5"/>
      <c r="QSM445" s="5"/>
      <c r="QSN445" s="5"/>
      <c r="QSO445" s="5"/>
      <c r="QSP445" s="5"/>
      <c r="QSQ445" s="5"/>
      <c r="QSR445" s="5"/>
      <c r="QSS445" s="5"/>
      <c r="QST445" s="5"/>
      <c r="QSU445" s="5"/>
      <c r="QSV445" s="5"/>
      <c r="QSW445" s="5"/>
      <c r="QSX445" s="5"/>
      <c r="QSY445" s="5"/>
      <c r="QSZ445" s="5"/>
      <c r="QTA445" s="5"/>
      <c r="QTB445" s="5"/>
      <c r="QTC445" s="5"/>
      <c r="QTD445" s="5"/>
      <c r="QTE445" s="5"/>
      <c r="QTF445" s="5"/>
      <c r="QTG445" s="5"/>
      <c r="QTH445" s="5"/>
      <c r="QTI445" s="5"/>
      <c r="QTJ445" s="5"/>
      <c r="QTK445" s="5"/>
      <c r="QTL445" s="5"/>
      <c r="QTM445" s="5"/>
      <c r="QTN445" s="5"/>
      <c r="QTO445" s="5"/>
      <c r="QTP445" s="5"/>
      <c r="QTQ445" s="5"/>
      <c r="QTR445" s="5"/>
      <c r="QTS445" s="5"/>
      <c r="QTT445" s="5"/>
      <c r="QTU445" s="5"/>
      <c r="QTV445" s="5"/>
      <c r="QTW445" s="5"/>
      <c r="QTX445" s="5"/>
      <c r="QTY445" s="5"/>
      <c r="QTZ445" s="5"/>
      <c r="QUA445" s="5"/>
      <c r="QUB445" s="5"/>
      <c r="QUC445" s="5"/>
      <c r="QUD445" s="5"/>
      <c r="QUE445" s="5"/>
      <c r="QUF445" s="5"/>
      <c r="QUG445" s="5"/>
      <c r="QUH445" s="5"/>
      <c r="QUI445" s="5"/>
      <c r="QUJ445" s="5"/>
      <c r="QUK445" s="5"/>
      <c r="QUL445" s="5"/>
      <c r="QUM445" s="5"/>
      <c r="QUN445" s="5"/>
      <c r="QUO445" s="5"/>
      <c r="QUP445" s="5"/>
      <c r="QUQ445" s="5"/>
      <c r="QUR445" s="5"/>
      <c r="QUS445" s="5"/>
      <c r="QUT445" s="5"/>
      <c r="QUU445" s="5"/>
      <c r="QUV445" s="5"/>
      <c r="QUW445" s="5"/>
      <c r="QUX445" s="5"/>
      <c r="QUY445" s="5"/>
      <c r="QUZ445" s="5"/>
      <c r="QVA445" s="5"/>
      <c r="QVB445" s="5"/>
      <c r="QVC445" s="5"/>
      <c r="QVD445" s="5"/>
      <c r="QVE445" s="5"/>
      <c r="QVF445" s="5"/>
      <c r="QVG445" s="5"/>
      <c r="QVH445" s="5"/>
      <c r="QVI445" s="5"/>
      <c r="QVJ445" s="5"/>
      <c r="QVK445" s="5"/>
      <c r="QVL445" s="5"/>
      <c r="QVM445" s="5"/>
      <c r="QVN445" s="5"/>
      <c r="QVO445" s="5"/>
      <c r="QVP445" s="5"/>
      <c r="QVQ445" s="5"/>
      <c r="QVR445" s="5"/>
      <c r="QVS445" s="5"/>
      <c r="QVT445" s="5"/>
      <c r="QVU445" s="5"/>
      <c r="QVV445" s="5"/>
      <c r="QVW445" s="5"/>
      <c r="QVX445" s="5"/>
      <c r="QVY445" s="5"/>
      <c r="QVZ445" s="5"/>
      <c r="QWA445" s="5"/>
      <c r="QWB445" s="5"/>
      <c r="QWC445" s="5"/>
      <c r="QWD445" s="5"/>
      <c r="QWE445" s="5"/>
      <c r="QWF445" s="5"/>
      <c r="QWG445" s="5"/>
      <c r="QWH445" s="5"/>
      <c r="QWI445" s="5"/>
      <c r="QWJ445" s="5"/>
      <c r="QWK445" s="5"/>
      <c r="QWL445" s="5"/>
      <c r="QWM445" s="5"/>
      <c r="QWN445" s="5"/>
      <c r="QWO445" s="5"/>
      <c r="QWP445" s="5"/>
      <c r="QWQ445" s="5"/>
      <c r="QWR445" s="5"/>
      <c r="QWS445" s="5"/>
      <c r="QWT445" s="5"/>
      <c r="QWU445" s="5"/>
      <c r="QWV445" s="5"/>
      <c r="QWW445" s="5"/>
      <c r="QWX445" s="5"/>
      <c r="QWY445" s="5"/>
      <c r="QWZ445" s="5"/>
      <c r="QXA445" s="5"/>
      <c r="QXB445" s="5"/>
      <c r="QXC445" s="5"/>
      <c r="QXD445" s="5"/>
      <c r="QXE445" s="5"/>
      <c r="QXF445" s="5"/>
      <c r="QXG445" s="5"/>
      <c r="QXH445" s="5"/>
      <c r="QXI445" s="5"/>
      <c r="QXJ445" s="5"/>
      <c r="QXK445" s="5"/>
      <c r="QXL445" s="5"/>
      <c r="QXM445" s="5"/>
      <c r="QXN445" s="5"/>
      <c r="QXO445" s="5"/>
      <c r="QXP445" s="5"/>
      <c r="QXQ445" s="5"/>
      <c r="QXR445" s="5"/>
      <c r="QXS445" s="5"/>
      <c r="QXT445" s="5"/>
      <c r="QXU445" s="5"/>
      <c r="QXV445" s="5"/>
      <c r="QXW445" s="5"/>
      <c r="QXX445" s="5"/>
      <c r="QXY445" s="5"/>
      <c r="QXZ445" s="5"/>
      <c r="QYA445" s="5"/>
      <c r="QYB445" s="5"/>
      <c r="QYC445" s="5"/>
      <c r="QYD445" s="5"/>
      <c r="QYE445" s="5"/>
      <c r="QYF445" s="5"/>
      <c r="QYG445" s="5"/>
      <c r="QYH445" s="5"/>
      <c r="QYI445" s="5"/>
      <c r="QYJ445" s="5"/>
      <c r="QYK445" s="5"/>
      <c r="QYL445" s="5"/>
      <c r="QYM445" s="5"/>
      <c r="QYN445" s="5"/>
      <c r="QYO445" s="5"/>
      <c r="QYP445" s="5"/>
      <c r="QYQ445" s="5"/>
      <c r="QYR445" s="5"/>
      <c r="QYS445" s="5"/>
      <c r="QYT445" s="5"/>
      <c r="QYU445" s="5"/>
      <c r="QYV445" s="5"/>
      <c r="QYW445" s="5"/>
      <c r="QYX445" s="5"/>
      <c r="QYY445" s="5"/>
      <c r="QYZ445" s="5"/>
      <c r="QZA445" s="5"/>
      <c r="QZB445" s="5"/>
      <c r="QZC445" s="5"/>
      <c r="QZD445" s="5"/>
      <c r="QZE445" s="5"/>
      <c r="QZF445" s="5"/>
      <c r="QZG445" s="5"/>
      <c r="QZH445" s="5"/>
      <c r="QZI445" s="5"/>
      <c r="QZJ445" s="5"/>
      <c r="QZK445" s="5"/>
      <c r="QZL445" s="5"/>
      <c r="QZM445" s="5"/>
      <c r="QZN445" s="5"/>
      <c r="QZO445" s="5"/>
      <c r="QZP445" s="5"/>
      <c r="QZQ445" s="5"/>
      <c r="QZR445" s="5"/>
      <c r="QZS445" s="5"/>
      <c r="QZT445" s="5"/>
      <c r="QZU445" s="5"/>
      <c r="QZV445" s="5"/>
      <c r="QZW445" s="5"/>
      <c r="QZX445" s="5"/>
      <c r="QZY445" s="5"/>
      <c r="QZZ445" s="5"/>
      <c r="RAA445" s="5"/>
      <c r="RAB445" s="5"/>
      <c r="RAC445" s="5"/>
      <c r="RAD445" s="5"/>
      <c r="RAE445" s="5"/>
      <c r="RAF445" s="5"/>
      <c r="RAG445" s="5"/>
      <c r="RAH445" s="5"/>
      <c r="RAI445" s="5"/>
      <c r="RAJ445" s="5"/>
      <c r="RAK445" s="5"/>
      <c r="RAL445" s="5"/>
      <c r="RAM445" s="5"/>
      <c r="RAN445" s="5"/>
      <c r="RAO445" s="5"/>
      <c r="RAP445" s="5"/>
      <c r="RAQ445" s="5"/>
      <c r="RAR445" s="5"/>
      <c r="RAS445" s="5"/>
      <c r="RAT445" s="5"/>
      <c r="RAU445" s="5"/>
      <c r="RAV445" s="5"/>
      <c r="RAW445" s="5"/>
      <c r="RAX445" s="5"/>
      <c r="RAY445" s="5"/>
      <c r="RAZ445" s="5"/>
      <c r="RBA445" s="5"/>
      <c r="RBB445" s="5"/>
      <c r="RBC445" s="5"/>
      <c r="RBD445" s="5"/>
      <c r="RBE445" s="5"/>
      <c r="RBF445" s="5"/>
      <c r="RBG445" s="5"/>
      <c r="RBH445" s="5"/>
      <c r="RBI445" s="5"/>
      <c r="RBJ445" s="5"/>
      <c r="RBK445" s="5"/>
      <c r="RBL445" s="5"/>
      <c r="RBM445" s="5"/>
      <c r="RBN445" s="5"/>
      <c r="RBO445" s="5"/>
      <c r="RBP445" s="5"/>
      <c r="RBQ445" s="5"/>
      <c r="RBR445" s="5"/>
      <c r="RBS445" s="5"/>
      <c r="RBT445" s="5"/>
      <c r="RBU445" s="5"/>
      <c r="RBV445" s="5"/>
      <c r="RBW445" s="5"/>
      <c r="RBX445" s="5"/>
      <c r="RBY445" s="5"/>
      <c r="RBZ445" s="5"/>
      <c r="RCA445" s="5"/>
      <c r="RCB445" s="5"/>
      <c r="RCC445" s="5"/>
      <c r="RCD445" s="5"/>
      <c r="RCE445" s="5"/>
      <c r="RCF445" s="5"/>
      <c r="RCG445" s="5"/>
      <c r="RCH445" s="5"/>
      <c r="RCI445" s="5"/>
      <c r="RCJ445" s="5"/>
      <c r="RCK445" s="5"/>
      <c r="RCL445" s="5"/>
      <c r="RCM445" s="5"/>
      <c r="RCN445" s="5"/>
      <c r="RCO445" s="5"/>
      <c r="RCP445" s="5"/>
      <c r="RCQ445" s="5"/>
      <c r="RCR445" s="5"/>
      <c r="RCS445" s="5"/>
      <c r="RCT445" s="5"/>
      <c r="RCU445" s="5"/>
      <c r="RCV445" s="5"/>
      <c r="RCW445" s="5"/>
      <c r="RCX445" s="5"/>
      <c r="RCY445" s="5"/>
      <c r="RCZ445" s="5"/>
      <c r="RDA445" s="5"/>
      <c r="RDB445" s="5"/>
      <c r="RDC445" s="5"/>
      <c r="RDD445" s="5"/>
      <c r="RDE445" s="5"/>
      <c r="RDF445" s="5"/>
      <c r="RDG445" s="5"/>
      <c r="RDH445" s="5"/>
      <c r="RDI445" s="5"/>
      <c r="RDJ445" s="5"/>
      <c r="RDK445" s="5"/>
      <c r="RDL445" s="5"/>
      <c r="RDM445" s="5"/>
      <c r="RDN445" s="5"/>
      <c r="RDO445" s="5"/>
      <c r="RDP445" s="5"/>
      <c r="RDQ445" s="5"/>
      <c r="RDR445" s="5"/>
      <c r="RDS445" s="5"/>
      <c r="RDT445" s="5"/>
      <c r="RDU445" s="5"/>
      <c r="RDV445" s="5"/>
      <c r="RDW445" s="5"/>
      <c r="RDX445" s="5"/>
      <c r="RDY445" s="5"/>
      <c r="RDZ445" s="5"/>
      <c r="REA445" s="5"/>
      <c r="REB445" s="5"/>
      <c r="REC445" s="5"/>
      <c r="RED445" s="5"/>
      <c r="REE445" s="5"/>
      <c r="REF445" s="5"/>
      <c r="REG445" s="5"/>
      <c r="REH445" s="5"/>
      <c r="REI445" s="5"/>
      <c r="REJ445" s="5"/>
      <c r="REK445" s="5"/>
      <c r="REL445" s="5"/>
      <c r="REM445" s="5"/>
      <c r="REN445" s="5"/>
      <c r="REO445" s="5"/>
      <c r="REP445" s="5"/>
      <c r="REQ445" s="5"/>
      <c r="RER445" s="5"/>
      <c r="RES445" s="5"/>
      <c r="RET445" s="5"/>
      <c r="REU445" s="5"/>
      <c r="REV445" s="5"/>
      <c r="REW445" s="5"/>
      <c r="REX445" s="5"/>
      <c r="REY445" s="5"/>
      <c r="REZ445" s="5"/>
      <c r="RFA445" s="5"/>
      <c r="RFB445" s="5"/>
      <c r="RFC445" s="5"/>
      <c r="RFD445" s="5"/>
      <c r="RFE445" s="5"/>
      <c r="RFF445" s="5"/>
      <c r="RFG445" s="5"/>
      <c r="RFH445" s="5"/>
      <c r="RFI445" s="5"/>
      <c r="RFJ445" s="5"/>
      <c r="RFK445" s="5"/>
      <c r="RFL445" s="5"/>
      <c r="RFM445" s="5"/>
      <c r="RFN445" s="5"/>
      <c r="RFO445" s="5"/>
      <c r="RFP445" s="5"/>
      <c r="RFQ445" s="5"/>
      <c r="RFR445" s="5"/>
      <c r="RFS445" s="5"/>
      <c r="RFT445" s="5"/>
      <c r="RFU445" s="5"/>
      <c r="RFV445" s="5"/>
      <c r="RFW445" s="5"/>
      <c r="RFX445" s="5"/>
      <c r="RFY445" s="5"/>
      <c r="RFZ445" s="5"/>
      <c r="RGA445" s="5"/>
      <c r="RGB445" s="5"/>
      <c r="RGC445" s="5"/>
      <c r="RGD445" s="5"/>
      <c r="RGE445" s="5"/>
      <c r="RGF445" s="5"/>
      <c r="RGG445" s="5"/>
      <c r="RGH445" s="5"/>
      <c r="RGI445" s="5"/>
      <c r="RGJ445" s="5"/>
      <c r="RGK445" s="5"/>
      <c r="RGL445" s="5"/>
      <c r="RGM445" s="5"/>
      <c r="RGN445" s="5"/>
      <c r="RGO445" s="5"/>
      <c r="RGP445" s="5"/>
      <c r="RGQ445" s="5"/>
      <c r="RGR445" s="5"/>
      <c r="RGS445" s="5"/>
      <c r="RGT445" s="5"/>
      <c r="RGU445" s="5"/>
      <c r="RGV445" s="5"/>
      <c r="RGW445" s="5"/>
      <c r="RGX445" s="5"/>
      <c r="RGY445" s="5"/>
      <c r="RGZ445" s="5"/>
      <c r="RHA445" s="5"/>
      <c r="RHB445" s="5"/>
      <c r="RHC445" s="5"/>
      <c r="RHD445" s="5"/>
      <c r="RHE445" s="5"/>
      <c r="RHF445" s="5"/>
      <c r="RHG445" s="5"/>
      <c r="RHH445" s="5"/>
      <c r="RHI445" s="5"/>
      <c r="RHJ445" s="5"/>
      <c r="RHK445" s="5"/>
      <c r="RHL445" s="5"/>
      <c r="RHM445" s="5"/>
      <c r="RHN445" s="5"/>
      <c r="RHO445" s="5"/>
      <c r="RHP445" s="5"/>
      <c r="RHQ445" s="5"/>
      <c r="RHR445" s="5"/>
      <c r="RHS445" s="5"/>
      <c r="RHT445" s="5"/>
      <c r="RHU445" s="5"/>
      <c r="RHV445" s="5"/>
      <c r="RHW445" s="5"/>
      <c r="RHX445" s="5"/>
      <c r="RHY445" s="5"/>
      <c r="RHZ445" s="5"/>
      <c r="RIA445" s="5"/>
      <c r="RIB445" s="5"/>
      <c r="RIC445" s="5"/>
      <c r="RID445" s="5"/>
      <c r="RIE445" s="5"/>
      <c r="RIF445" s="5"/>
      <c r="RIG445" s="5"/>
      <c r="RIH445" s="5"/>
      <c r="RII445" s="5"/>
      <c r="RIJ445" s="5"/>
      <c r="RIK445" s="5"/>
      <c r="RIL445" s="5"/>
      <c r="RIM445" s="5"/>
      <c r="RIN445" s="5"/>
      <c r="RIO445" s="5"/>
      <c r="RIP445" s="5"/>
      <c r="RIQ445" s="5"/>
      <c r="RIR445" s="5"/>
      <c r="RIS445" s="5"/>
      <c r="RIT445" s="5"/>
      <c r="RIU445" s="5"/>
      <c r="RIV445" s="5"/>
      <c r="RIW445" s="5"/>
      <c r="RIX445" s="5"/>
      <c r="RIY445" s="5"/>
      <c r="RIZ445" s="5"/>
      <c r="RJA445" s="5"/>
      <c r="RJB445" s="5"/>
      <c r="RJC445" s="5"/>
      <c r="RJD445" s="5"/>
      <c r="RJE445" s="5"/>
      <c r="RJF445" s="5"/>
      <c r="RJG445" s="5"/>
      <c r="RJH445" s="5"/>
      <c r="RJI445" s="5"/>
      <c r="RJJ445" s="5"/>
      <c r="RJK445" s="5"/>
      <c r="RJL445" s="5"/>
      <c r="RJM445" s="5"/>
      <c r="RJN445" s="5"/>
      <c r="RJO445" s="5"/>
      <c r="RJP445" s="5"/>
      <c r="RJQ445" s="5"/>
      <c r="RJR445" s="5"/>
      <c r="RJS445" s="5"/>
      <c r="RJT445" s="5"/>
      <c r="RJU445" s="5"/>
      <c r="RJV445" s="5"/>
      <c r="RJW445" s="5"/>
      <c r="RJX445" s="5"/>
      <c r="RJY445" s="5"/>
      <c r="RJZ445" s="5"/>
      <c r="RKA445" s="5"/>
      <c r="RKB445" s="5"/>
      <c r="RKC445" s="5"/>
      <c r="RKD445" s="5"/>
      <c r="RKE445" s="5"/>
      <c r="RKF445" s="5"/>
      <c r="RKG445" s="5"/>
      <c r="RKH445" s="5"/>
      <c r="RKI445" s="5"/>
      <c r="RKJ445" s="5"/>
      <c r="RKK445" s="5"/>
      <c r="RKL445" s="5"/>
      <c r="RKM445" s="5"/>
      <c r="RKN445" s="5"/>
      <c r="RKO445" s="5"/>
      <c r="RKP445" s="5"/>
      <c r="RKQ445" s="5"/>
      <c r="RKR445" s="5"/>
      <c r="RKS445" s="5"/>
      <c r="RKT445" s="5"/>
      <c r="RKU445" s="5"/>
      <c r="RKV445" s="5"/>
      <c r="RKW445" s="5"/>
      <c r="RKX445" s="5"/>
      <c r="RKY445" s="5"/>
      <c r="RKZ445" s="5"/>
      <c r="RLA445" s="5"/>
      <c r="RLB445" s="5"/>
      <c r="RLC445" s="5"/>
      <c r="RLD445" s="5"/>
      <c r="RLE445" s="5"/>
      <c r="RLF445" s="5"/>
      <c r="RLG445" s="5"/>
      <c r="RLH445" s="5"/>
      <c r="RLI445" s="5"/>
      <c r="RLJ445" s="5"/>
      <c r="RLK445" s="5"/>
      <c r="RLL445" s="5"/>
      <c r="RLM445" s="5"/>
      <c r="RLN445" s="5"/>
      <c r="RLO445" s="5"/>
      <c r="RLP445" s="5"/>
      <c r="RLQ445" s="5"/>
      <c r="RLR445" s="5"/>
      <c r="RLS445" s="5"/>
      <c r="RLT445" s="5"/>
      <c r="RLU445" s="5"/>
      <c r="RLV445" s="5"/>
      <c r="RLW445" s="5"/>
      <c r="RLX445" s="5"/>
      <c r="RLY445" s="5"/>
      <c r="RLZ445" s="5"/>
      <c r="RMA445" s="5"/>
      <c r="RMB445" s="5"/>
      <c r="RMC445" s="5"/>
      <c r="RMD445" s="5"/>
      <c r="RME445" s="5"/>
      <c r="RMF445" s="5"/>
      <c r="RMG445" s="5"/>
      <c r="RMH445" s="5"/>
      <c r="RMI445" s="5"/>
      <c r="RMJ445" s="5"/>
      <c r="RMK445" s="5"/>
      <c r="RML445" s="5"/>
      <c r="RMM445" s="5"/>
      <c r="RMN445" s="5"/>
      <c r="RMO445" s="5"/>
      <c r="RMP445" s="5"/>
      <c r="RMQ445" s="5"/>
      <c r="RMR445" s="5"/>
      <c r="RMS445" s="5"/>
      <c r="RMT445" s="5"/>
      <c r="RMU445" s="5"/>
      <c r="RMV445" s="5"/>
      <c r="RMW445" s="5"/>
      <c r="RMX445" s="5"/>
      <c r="RMY445" s="5"/>
      <c r="RMZ445" s="5"/>
      <c r="RNA445" s="5"/>
      <c r="RNB445" s="5"/>
      <c r="RNC445" s="5"/>
      <c r="RND445" s="5"/>
      <c r="RNE445" s="5"/>
      <c r="RNF445" s="5"/>
      <c r="RNG445" s="5"/>
      <c r="RNH445" s="5"/>
      <c r="RNI445" s="5"/>
      <c r="RNJ445" s="5"/>
      <c r="RNK445" s="5"/>
      <c r="RNL445" s="5"/>
      <c r="RNM445" s="5"/>
      <c r="RNN445" s="5"/>
      <c r="RNO445" s="5"/>
      <c r="RNP445" s="5"/>
      <c r="RNQ445" s="5"/>
      <c r="RNR445" s="5"/>
      <c r="RNS445" s="5"/>
      <c r="RNT445" s="5"/>
      <c r="RNU445" s="5"/>
      <c r="RNV445" s="5"/>
      <c r="RNW445" s="5"/>
      <c r="RNX445" s="5"/>
      <c r="RNY445" s="5"/>
      <c r="RNZ445" s="5"/>
      <c r="ROA445" s="5"/>
      <c r="ROB445" s="5"/>
      <c r="ROC445" s="5"/>
      <c r="ROD445" s="5"/>
      <c r="ROE445" s="5"/>
      <c r="ROF445" s="5"/>
      <c r="ROG445" s="5"/>
      <c r="ROH445" s="5"/>
      <c r="ROI445" s="5"/>
      <c r="ROJ445" s="5"/>
      <c r="ROK445" s="5"/>
      <c r="ROL445" s="5"/>
      <c r="ROM445" s="5"/>
      <c r="RON445" s="5"/>
      <c r="ROO445" s="5"/>
      <c r="ROP445" s="5"/>
      <c r="ROQ445" s="5"/>
      <c r="ROR445" s="5"/>
      <c r="ROS445" s="5"/>
      <c r="ROT445" s="5"/>
      <c r="ROU445" s="5"/>
      <c r="ROV445" s="5"/>
      <c r="ROW445" s="5"/>
      <c r="ROX445" s="5"/>
      <c r="ROY445" s="5"/>
      <c r="ROZ445" s="5"/>
      <c r="RPA445" s="5"/>
      <c r="RPB445" s="5"/>
      <c r="RPC445" s="5"/>
      <c r="RPD445" s="5"/>
      <c r="RPE445" s="5"/>
      <c r="RPF445" s="5"/>
      <c r="RPG445" s="5"/>
      <c r="RPH445" s="5"/>
      <c r="RPI445" s="5"/>
      <c r="RPJ445" s="5"/>
      <c r="RPK445" s="5"/>
      <c r="RPL445" s="5"/>
      <c r="RPM445" s="5"/>
      <c r="RPN445" s="5"/>
      <c r="RPO445" s="5"/>
      <c r="RPP445" s="5"/>
      <c r="RPQ445" s="5"/>
      <c r="RPR445" s="5"/>
      <c r="RPS445" s="5"/>
      <c r="RPT445" s="5"/>
      <c r="RPU445" s="5"/>
      <c r="RPV445" s="5"/>
      <c r="RPW445" s="5"/>
      <c r="RPX445" s="5"/>
      <c r="RPY445" s="5"/>
      <c r="RPZ445" s="5"/>
      <c r="RQA445" s="5"/>
      <c r="RQB445" s="5"/>
      <c r="RQC445" s="5"/>
      <c r="RQD445" s="5"/>
      <c r="RQE445" s="5"/>
      <c r="RQF445" s="5"/>
      <c r="RQG445" s="5"/>
      <c r="RQH445" s="5"/>
      <c r="RQI445" s="5"/>
      <c r="RQJ445" s="5"/>
      <c r="RQK445" s="5"/>
      <c r="RQL445" s="5"/>
      <c r="RQM445" s="5"/>
      <c r="RQN445" s="5"/>
      <c r="RQO445" s="5"/>
      <c r="RQP445" s="5"/>
      <c r="RQQ445" s="5"/>
      <c r="RQR445" s="5"/>
      <c r="RQS445" s="5"/>
      <c r="RQT445" s="5"/>
      <c r="RQU445" s="5"/>
      <c r="RQV445" s="5"/>
      <c r="RQW445" s="5"/>
      <c r="RQX445" s="5"/>
      <c r="RQY445" s="5"/>
      <c r="RQZ445" s="5"/>
      <c r="RRA445" s="5"/>
      <c r="RRB445" s="5"/>
      <c r="RRC445" s="5"/>
      <c r="RRD445" s="5"/>
      <c r="RRE445" s="5"/>
      <c r="RRF445" s="5"/>
      <c r="RRG445" s="5"/>
      <c r="RRH445" s="5"/>
      <c r="RRI445" s="5"/>
      <c r="RRJ445" s="5"/>
      <c r="RRK445" s="5"/>
      <c r="RRL445" s="5"/>
      <c r="RRM445" s="5"/>
      <c r="RRN445" s="5"/>
      <c r="RRO445" s="5"/>
      <c r="RRP445" s="5"/>
      <c r="RRQ445" s="5"/>
      <c r="RRR445" s="5"/>
      <c r="RRS445" s="5"/>
      <c r="RRT445" s="5"/>
      <c r="RRU445" s="5"/>
      <c r="RRV445" s="5"/>
      <c r="RRW445" s="5"/>
      <c r="RRX445" s="5"/>
      <c r="RRY445" s="5"/>
      <c r="RRZ445" s="5"/>
      <c r="RSA445" s="5"/>
      <c r="RSB445" s="5"/>
      <c r="RSC445" s="5"/>
      <c r="RSD445" s="5"/>
      <c r="RSE445" s="5"/>
      <c r="RSF445" s="5"/>
      <c r="RSG445" s="5"/>
      <c r="RSH445" s="5"/>
      <c r="RSI445" s="5"/>
      <c r="RSJ445" s="5"/>
      <c r="RSK445" s="5"/>
      <c r="RSL445" s="5"/>
      <c r="RSM445" s="5"/>
      <c r="RSN445" s="5"/>
      <c r="RSO445" s="5"/>
      <c r="RSP445" s="5"/>
      <c r="RSQ445" s="5"/>
      <c r="RSR445" s="5"/>
      <c r="RSS445" s="5"/>
      <c r="RST445" s="5"/>
      <c r="RSU445" s="5"/>
      <c r="RSV445" s="5"/>
      <c r="RSW445" s="5"/>
      <c r="RSX445" s="5"/>
      <c r="RSY445" s="5"/>
      <c r="RSZ445" s="5"/>
      <c r="RTA445" s="5"/>
      <c r="RTB445" s="5"/>
      <c r="RTC445" s="5"/>
      <c r="RTD445" s="5"/>
      <c r="RTE445" s="5"/>
      <c r="RTF445" s="5"/>
      <c r="RTG445" s="5"/>
      <c r="RTH445" s="5"/>
      <c r="RTI445" s="5"/>
      <c r="RTJ445" s="5"/>
      <c r="RTK445" s="5"/>
      <c r="RTL445" s="5"/>
      <c r="RTM445" s="5"/>
      <c r="RTN445" s="5"/>
      <c r="RTO445" s="5"/>
      <c r="RTP445" s="5"/>
      <c r="RTQ445" s="5"/>
      <c r="RTR445" s="5"/>
      <c r="RTS445" s="5"/>
      <c r="RTT445" s="5"/>
      <c r="RTU445" s="5"/>
      <c r="RTV445" s="5"/>
      <c r="RTW445" s="5"/>
      <c r="RTX445" s="5"/>
      <c r="RTY445" s="5"/>
      <c r="RTZ445" s="5"/>
      <c r="RUA445" s="5"/>
      <c r="RUB445" s="5"/>
      <c r="RUC445" s="5"/>
      <c r="RUD445" s="5"/>
      <c r="RUE445" s="5"/>
      <c r="RUF445" s="5"/>
      <c r="RUG445" s="5"/>
      <c r="RUH445" s="5"/>
      <c r="RUI445" s="5"/>
      <c r="RUJ445" s="5"/>
      <c r="RUK445" s="5"/>
      <c r="RUL445" s="5"/>
      <c r="RUM445" s="5"/>
      <c r="RUN445" s="5"/>
      <c r="RUO445" s="5"/>
      <c r="RUP445" s="5"/>
      <c r="RUQ445" s="5"/>
      <c r="RUR445" s="5"/>
      <c r="RUS445" s="5"/>
      <c r="RUT445" s="5"/>
      <c r="RUU445" s="5"/>
      <c r="RUV445" s="5"/>
      <c r="RUW445" s="5"/>
      <c r="RUX445" s="5"/>
      <c r="RUY445" s="5"/>
      <c r="RUZ445" s="5"/>
      <c r="RVA445" s="5"/>
      <c r="RVB445" s="5"/>
      <c r="RVC445" s="5"/>
      <c r="RVD445" s="5"/>
      <c r="RVE445" s="5"/>
      <c r="RVF445" s="5"/>
      <c r="RVG445" s="5"/>
      <c r="RVH445" s="5"/>
      <c r="RVI445" s="5"/>
      <c r="RVJ445" s="5"/>
      <c r="RVK445" s="5"/>
      <c r="RVL445" s="5"/>
      <c r="RVM445" s="5"/>
      <c r="RVN445" s="5"/>
      <c r="RVO445" s="5"/>
      <c r="RVP445" s="5"/>
      <c r="RVQ445" s="5"/>
      <c r="RVR445" s="5"/>
      <c r="RVS445" s="5"/>
      <c r="RVT445" s="5"/>
      <c r="RVU445" s="5"/>
      <c r="RVV445" s="5"/>
      <c r="RVW445" s="5"/>
      <c r="RVX445" s="5"/>
      <c r="RVY445" s="5"/>
      <c r="RVZ445" s="5"/>
      <c r="RWA445" s="5"/>
      <c r="RWB445" s="5"/>
      <c r="RWC445" s="5"/>
      <c r="RWD445" s="5"/>
      <c r="RWE445" s="5"/>
      <c r="RWF445" s="5"/>
      <c r="RWG445" s="5"/>
      <c r="RWH445" s="5"/>
      <c r="RWI445" s="5"/>
      <c r="RWJ445" s="5"/>
      <c r="RWK445" s="5"/>
      <c r="RWL445" s="5"/>
      <c r="RWM445" s="5"/>
      <c r="RWN445" s="5"/>
      <c r="RWO445" s="5"/>
      <c r="RWP445" s="5"/>
      <c r="RWQ445" s="5"/>
      <c r="RWR445" s="5"/>
      <c r="RWS445" s="5"/>
      <c r="RWT445" s="5"/>
      <c r="RWU445" s="5"/>
      <c r="RWV445" s="5"/>
      <c r="RWW445" s="5"/>
      <c r="RWX445" s="5"/>
      <c r="RWY445" s="5"/>
      <c r="RWZ445" s="5"/>
      <c r="RXA445" s="5"/>
      <c r="RXB445" s="5"/>
      <c r="RXC445" s="5"/>
      <c r="RXD445" s="5"/>
      <c r="RXE445" s="5"/>
      <c r="RXF445" s="5"/>
      <c r="RXG445" s="5"/>
      <c r="RXH445" s="5"/>
      <c r="RXI445" s="5"/>
      <c r="RXJ445" s="5"/>
      <c r="RXK445" s="5"/>
      <c r="RXL445" s="5"/>
      <c r="RXM445" s="5"/>
      <c r="RXN445" s="5"/>
      <c r="RXO445" s="5"/>
      <c r="RXP445" s="5"/>
      <c r="RXQ445" s="5"/>
      <c r="RXR445" s="5"/>
      <c r="RXS445" s="5"/>
      <c r="RXT445" s="5"/>
      <c r="RXU445" s="5"/>
      <c r="RXV445" s="5"/>
      <c r="RXW445" s="5"/>
      <c r="RXX445" s="5"/>
      <c r="RXY445" s="5"/>
      <c r="RXZ445" s="5"/>
      <c r="RYA445" s="5"/>
      <c r="RYB445" s="5"/>
      <c r="RYC445" s="5"/>
      <c r="RYD445" s="5"/>
      <c r="RYE445" s="5"/>
      <c r="RYF445" s="5"/>
      <c r="RYG445" s="5"/>
      <c r="RYH445" s="5"/>
      <c r="RYI445" s="5"/>
      <c r="RYJ445" s="5"/>
      <c r="RYK445" s="5"/>
      <c r="RYL445" s="5"/>
      <c r="RYM445" s="5"/>
      <c r="RYN445" s="5"/>
      <c r="RYO445" s="5"/>
      <c r="RYP445" s="5"/>
      <c r="RYQ445" s="5"/>
      <c r="RYR445" s="5"/>
      <c r="RYS445" s="5"/>
      <c r="RYT445" s="5"/>
      <c r="RYU445" s="5"/>
      <c r="RYV445" s="5"/>
      <c r="RYW445" s="5"/>
      <c r="RYX445" s="5"/>
      <c r="RYY445" s="5"/>
      <c r="RYZ445" s="5"/>
      <c r="RZA445" s="5"/>
      <c r="RZB445" s="5"/>
      <c r="RZC445" s="5"/>
      <c r="RZD445" s="5"/>
      <c r="RZE445" s="5"/>
      <c r="RZF445" s="5"/>
      <c r="RZG445" s="5"/>
      <c r="RZH445" s="5"/>
      <c r="RZI445" s="5"/>
      <c r="RZJ445" s="5"/>
      <c r="RZK445" s="5"/>
      <c r="RZL445" s="5"/>
      <c r="RZM445" s="5"/>
      <c r="RZN445" s="5"/>
      <c r="RZO445" s="5"/>
      <c r="RZP445" s="5"/>
      <c r="RZQ445" s="5"/>
      <c r="RZR445" s="5"/>
      <c r="RZS445" s="5"/>
      <c r="RZT445" s="5"/>
      <c r="RZU445" s="5"/>
      <c r="RZV445" s="5"/>
      <c r="RZW445" s="5"/>
      <c r="RZX445" s="5"/>
      <c r="RZY445" s="5"/>
      <c r="RZZ445" s="5"/>
      <c r="SAA445" s="5"/>
      <c r="SAB445" s="5"/>
      <c r="SAC445" s="5"/>
      <c r="SAD445" s="5"/>
      <c r="SAE445" s="5"/>
      <c r="SAF445" s="5"/>
      <c r="SAG445" s="5"/>
      <c r="SAH445" s="5"/>
      <c r="SAI445" s="5"/>
      <c r="SAJ445" s="5"/>
      <c r="SAK445" s="5"/>
      <c r="SAL445" s="5"/>
      <c r="SAM445" s="5"/>
      <c r="SAN445" s="5"/>
      <c r="SAO445" s="5"/>
      <c r="SAP445" s="5"/>
      <c r="SAQ445" s="5"/>
      <c r="SAR445" s="5"/>
      <c r="SAS445" s="5"/>
      <c r="SAT445" s="5"/>
      <c r="SAU445" s="5"/>
      <c r="SAV445" s="5"/>
      <c r="SAW445" s="5"/>
      <c r="SAX445" s="5"/>
      <c r="SAY445" s="5"/>
      <c r="SAZ445" s="5"/>
      <c r="SBA445" s="5"/>
      <c r="SBB445" s="5"/>
      <c r="SBC445" s="5"/>
      <c r="SBD445" s="5"/>
      <c r="SBE445" s="5"/>
      <c r="SBF445" s="5"/>
      <c r="SBG445" s="5"/>
      <c r="SBH445" s="5"/>
      <c r="SBI445" s="5"/>
      <c r="SBJ445" s="5"/>
      <c r="SBK445" s="5"/>
      <c r="SBL445" s="5"/>
      <c r="SBM445" s="5"/>
      <c r="SBN445" s="5"/>
      <c r="SBO445" s="5"/>
      <c r="SBP445" s="5"/>
      <c r="SBQ445" s="5"/>
      <c r="SBR445" s="5"/>
      <c r="SBS445" s="5"/>
      <c r="SBT445" s="5"/>
      <c r="SBU445" s="5"/>
      <c r="SBV445" s="5"/>
      <c r="SBW445" s="5"/>
      <c r="SBX445" s="5"/>
      <c r="SBY445" s="5"/>
      <c r="SBZ445" s="5"/>
      <c r="SCA445" s="5"/>
      <c r="SCB445" s="5"/>
      <c r="SCC445" s="5"/>
      <c r="SCD445" s="5"/>
      <c r="SCE445" s="5"/>
      <c r="SCF445" s="5"/>
      <c r="SCG445" s="5"/>
      <c r="SCH445" s="5"/>
      <c r="SCI445" s="5"/>
      <c r="SCJ445" s="5"/>
      <c r="SCK445" s="5"/>
      <c r="SCL445" s="5"/>
      <c r="SCM445" s="5"/>
      <c r="SCN445" s="5"/>
      <c r="SCO445" s="5"/>
      <c r="SCP445" s="5"/>
      <c r="SCQ445" s="5"/>
      <c r="SCR445" s="5"/>
      <c r="SCS445" s="5"/>
      <c r="SCT445" s="5"/>
      <c r="SCU445" s="5"/>
      <c r="SCV445" s="5"/>
      <c r="SCW445" s="5"/>
      <c r="SCX445" s="5"/>
      <c r="SCY445" s="5"/>
      <c r="SCZ445" s="5"/>
      <c r="SDA445" s="5"/>
      <c r="SDB445" s="5"/>
      <c r="SDC445" s="5"/>
      <c r="SDD445" s="5"/>
      <c r="SDE445" s="5"/>
      <c r="SDF445" s="5"/>
      <c r="SDG445" s="5"/>
      <c r="SDH445" s="5"/>
      <c r="SDI445" s="5"/>
      <c r="SDJ445" s="5"/>
      <c r="SDK445" s="5"/>
      <c r="SDL445" s="5"/>
      <c r="SDM445" s="5"/>
      <c r="SDN445" s="5"/>
      <c r="SDO445" s="5"/>
      <c r="SDP445" s="5"/>
      <c r="SDQ445" s="5"/>
      <c r="SDR445" s="5"/>
      <c r="SDS445" s="5"/>
      <c r="SDT445" s="5"/>
      <c r="SDU445" s="5"/>
      <c r="SDV445" s="5"/>
      <c r="SDW445" s="5"/>
      <c r="SDX445" s="5"/>
      <c r="SDY445" s="5"/>
      <c r="SDZ445" s="5"/>
      <c r="SEA445" s="5"/>
      <c r="SEB445" s="5"/>
      <c r="SEC445" s="5"/>
      <c r="SED445" s="5"/>
      <c r="SEE445" s="5"/>
      <c r="SEF445" s="5"/>
      <c r="SEG445" s="5"/>
      <c r="SEH445" s="5"/>
      <c r="SEI445" s="5"/>
      <c r="SEJ445" s="5"/>
      <c r="SEK445" s="5"/>
      <c r="SEL445" s="5"/>
      <c r="SEM445" s="5"/>
      <c r="SEN445" s="5"/>
      <c r="SEO445" s="5"/>
      <c r="SEP445" s="5"/>
      <c r="SEQ445" s="5"/>
      <c r="SER445" s="5"/>
      <c r="SES445" s="5"/>
      <c r="SET445" s="5"/>
      <c r="SEU445" s="5"/>
      <c r="SEV445" s="5"/>
      <c r="SEW445" s="5"/>
      <c r="SEX445" s="5"/>
      <c r="SEY445" s="5"/>
      <c r="SEZ445" s="5"/>
      <c r="SFA445" s="5"/>
      <c r="SFB445" s="5"/>
      <c r="SFC445" s="5"/>
      <c r="SFD445" s="5"/>
      <c r="SFE445" s="5"/>
      <c r="SFF445" s="5"/>
      <c r="SFG445" s="5"/>
      <c r="SFH445" s="5"/>
      <c r="SFI445" s="5"/>
      <c r="SFJ445" s="5"/>
      <c r="SFK445" s="5"/>
      <c r="SFL445" s="5"/>
      <c r="SFM445" s="5"/>
      <c r="SFN445" s="5"/>
      <c r="SFO445" s="5"/>
      <c r="SFP445" s="5"/>
      <c r="SFQ445" s="5"/>
      <c r="SFR445" s="5"/>
      <c r="SFS445" s="5"/>
      <c r="SFT445" s="5"/>
      <c r="SFU445" s="5"/>
      <c r="SFV445" s="5"/>
      <c r="SFW445" s="5"/>
      <c r="SFX445" s="5"/>
      <c r="SFY445" s="5"/>
      <c r="SFZ445" s="5"/>
      <c r="SGA445" s="5"/>
      <c r="SGB445" s="5"/>
      <c r="SGC445" s="5"/>
      <c r="SGD445" s="5"/>
      <c r="SGE445" s="5"/>
      <c r="SGF445" s="5"/>
      <c r="SGG445" s="5"/>
      <c r="SGH445" s="5"/>
      <c r="SGI445" s="5"/>
      <c r="SGJ445" s="5"/>
      <c r="SGK445" s="5"/>
      <c r="SGL445" s="5"/>
      <c r="SGM445" s="5"/>
      <c r="SGN445" s="5"/>
      <c r="SGO445" s="5"/>
      <c r="SGP445" s="5"/>
      <c r="SGQ445" s="5"/>
      <c r="SGR445" s="5"/>
      <c r="SGS445" s="5"/>
      <c r="SGT445" s="5"/>
      <c r="SGU445" s="5"/>
      <c r="SGV445" s="5"/>
      <c r="SGW445" s="5"/>
      <c r="SGX445" s="5"/>
      <c r="SGY445" s="5"/>
      <c r="SGZ445" s="5"/>
      <c r="SHA445" s="5"/>
      <c r="SHB445" s="5"/>
      <c r="SHC445" s="5"/>
      <c r="SHD445" s="5"/>
      <c r="SHE445" s="5"/>
      <c r="SHF445" s="5"/>
      <c r="SHG445" s="5"/>
      <c r="SHH445" s="5"/>
      <c r="SHI445" s="5"/>
      <c r="SHJ445" s="5"/>
      <c r="SHK445" s="5"/>
      <c r="SHL445" s="5"/>
      <c r="SHM445" s="5"/>
      <c r="SHN445" s="5"/>
      <c r="SHO445" s="5"/>
      <c r="SHP445" s="5"/>
      <c r="SHQ445" s="5"/>
      <c r="SHR445" s="5"/>
      <c r="SHS445" s="5"/>
      <c r="SHT445" s="5"/>
      <c r="SHU445" s="5"/>
      <c r="SHV445" s="5"/>
      <c r="SHW445" s="5"/>
      <c r="SHX445" s="5"/>
      <c r="SHY445" s="5"/>
      <c r="SHZ445" s="5"/>
      <c r="SIA445" s="5"/>
      <c r="SIB445" s="5"/>
      <c r="SIC445" s="5"/>
      <c r="SID445" s="5"/>
      <c r="SIE445" s="5"/>
      <c r="SIF445" s="5"/>
      <c r="SIG445" s="5"/>
      <c r="SIH445" s="5"/>
      <c r="SII445" s="5"/>
      <c r="SIJ445" s="5"/>
      <c r="SIK445" s="5"/>
      <c r="SIL445" s="5"/>
      <c r="SIM445" s="5"/>
      <c r="SIN445" s="5"/>
      <c r="SIO445" s="5"/>
      <c r="SIP445" s="5"/>
      <c r="SIQ445" s="5"/>
      <c r="SIR445" s="5"/>
      <c r="SIS445" s="5"/>
      <c r="SIT445" s="5"/>
      <c r="SIU445" s="5"/>
      <c r="SIV445" s="5"/>
      <c r="SIW445" s="5"/>
      <c r="SIX445" s="5"/>
      <c r="SIY445" s="5"/>
      <c r="SIZ445" s="5"/>
      <c r="SJA445" s="5"/>
      <c r="SJB445" s="5"/>
      <c r="SJC445" s="5"/>
      <c r="SJD445" s="5"/>
      <c r="SJE445" s="5"/>
      <c r="SJF445" s="5"/>
      <c r="SJG445" s="5"/>
      <c r="SJH445" s="5"/>
      <c r="SJI445" s="5"/>
      <c r="SJJ445" s="5"/>
      <c r="SJK445" s="5"/>
      <c r="SJL445" s="5"/>
      <c r="SJM445" s="5"/>
      <c r="SJN445" s="5"/>
      <c r="SJO445" s="5"/>
      <c r="SJP445" s="5"/>
      <c r="SJQ445" s="5"/>
      <c r="SJR445" s="5"/>
      <c r="SJS445" s="5"/>
      <c r="SJT445" s="5"/>
      <c r="SJU445" s="5"/>
      <c r="SJV445" s="5"/>
      <c r="SJW445" s="5"/>
      <c r="SJX445" s="5"/>
      <c r="SJY445" s="5"/>
      <c r="SJZ445" s="5"/>
      <c r="SKA445" s="5"/>
      <c r="SKB445" s="5"/>
      <c r="SKC445" s="5"/>
      <c r="SKD445" s="5"/>
      <c r="SKE445" s="5"/>
      <c r="SKF445" s="5"/>
      <c r="SKG445" s="5"/>
      <c r="SKH445" s="5"/>
      <c r="SKI445" s="5"/>
      <c r="SKJ445" s="5"/>
      <c r="SKK445" s="5"/>
      <c r="SKL445" s="5"/>
      <c r="SKM445" s="5"/>
      <c r="SKN445" s="5"/>
      <c r="SKO445" s="5"/>
      <c r="SKP445" s="5"/>
      <c r="SKQ445" s="5"/>
      <c r="SKR445" s="5"/>
      <c r="SKS445" s="5"/>
      <c r="SKT445" s="5"/>
      <c r="SKU445" s="5"/>
      <c r="SKV445" s="5"/>
      <c r="SKW445" s="5"/>
      <c r="SKX445" s="5"/>
      <c r="SKY445" s="5"/>
      <c r="SKZ445" s="5"/>
      <c r="SLA445" s="5"/>
      <c r="SLB445" s="5"/>
      <c r="SLC445" s="5"/>
      <c r="SLD445" s="5"/>
      <c r="SLE445" s="5"/>
      <c r="SLF445" s="5"/>
      <c r="SLG445" s="5"/>
      <c r="SLH445" s="5"/>
      <c r="SLI445" s="5"/>
      <c r="SLJ445" s="5"/>
      <c r="SLK445" s="5"/>
      <c r="SLL445" s="5"/>
      <c r="SLM445" s="5"/>
      <c r="SLN445" s="5"/>
      <c r="SLO445" s="5"/>
      <c r="SLP445" s="5"/>
      <c r="SLQ445" s="5"/>
      <c r="SLR445" s="5"/>
      <c r="SLS445" s="5"/>
      <c r="SLT445" s="5"/>
      <c r="SLU445" s="5"/>
      <c r="SLV445" s="5"/>
      <c r="SLW445" s="5"/>
      <c r="SLX445" s="5"/>
      <c r="SLY445" s="5"/>
      <c r="SLZ445" s="5"/>
      <c r="SMA445" s="5"/>
      <c r="SMB445" s="5"/>
      <c r="SMC445" s="5"/>
      <c r="SMD445" s="5"/>
      <c r="SME445" s="5"/>
      <c r="SMF445" s="5"/>
      <c r="SMG445" s="5"/>
      <c r="SMH445" s="5"/>
      <c r="SMI445" s="5"/>
      <c r="SMJ445" s="5"/>
      <c r="SMK445" s="5"/>
      <c r="SML445" s="5"/>
      <c r="SMM445" s="5"/>
      <c r="SMN445" s="5"/>
      <c r="SMO445" s="5"/>
      <c r="SMP445" s="5"/>
      <c r="SMQ445" s="5"/>
      <c r="SMR445" s="5"/>
      <c r="SMS445" s="5"/>
      <c r="SMT445" s="5"/>
      <c r="SMU445" s="5"/>
      <c r="SMV445" s="5"/>
      <c r="SMW445" s="5"/>
      <c r="SMX445" s="5"/>
      <c r="SMY445" s="5"/>
      <c r="SMZ445" s="5"/>
      <c r="SNA445" s="5"/>
      <c r="SNB445" s="5"/>
      <c r="SNC445" s="5"/>
      <c r="SND445" s="5"/>
      <c r="SNE445" s="5"/>
      <c r="SNF445" s="5"/>
      <c r="SNG445" s="5"/>
      <c r="SNH445" s="5"/>
      <c r="SNI445" s="5"/>
      <c r="SNJ445" s="5"/>
      <c r="SNK445" s="5"/>
      <c r="SNL445" s="5"/>
      <c r="SNM445" s="5"/>
      <c r="SNN445" s="5"/>
      <c r="SNO445" s="5"/>
      <c r="SNP445" s="5"/>
      <c r="SNQ445" s="5"/>
      <c r="SNR445" s="5"/>
      <c r="SNS445" s="5"/>
      <c r="SNT445" s="5"/>
      <c r="SNU445" s="5"/>
      <c r="SNV445" s="5"/>
      <c r="SNW445" s="5"/>
      <c r="SNX445" s="5"/>
      <c r="SNY445" s="5"/>
      <c r="SNZ445" s="5"/>
      <c r="SOA445" s="5"/>
      <c r="SOB445" s="5"/>
      <c r="SOC445" s="5"/>
      <c r="SOD445" s="5"/>
      <c r="SOE445" s="5"/>
      <c r="SOF445" s="5"/>
      <c r="SOG445" s="5"/>
      <c r="SOH445" s="5"/>
      <c r="SOI445" s="5"/>
      <c r="SOJ445" s="5"/>
      <c r="SOK445" s="5"/>
      <c r="SOL445" s="5"/>
      <c r="SOM445" s="5"/>
      <c r="SON445" s="5"/>
      <c r="SOO445" s="5"/>
      <c r="SOP445" s="5"/>
      <c r="SOQ445" s="5"/>
      <c r="SOR445" s="5"/>
      <c r="SOS445" s="5"/>
      <c r="SOT445" s="5"/>
      <c r="SOU445" s="5"/>
      <c r="SOV445" s="5"/>
      <c r="SOW445" s="5"/>
      <c r="SOX445" s="5"/>
      <c r="SOY445" s="5"/>
      <c r="SOZ445" s="5"/>
      <c r="SPA445" s="5"/>
      <c r="SPB445" s="5"/>
      <c r="SPC445" s="5"/>
      <c r="SPD445" s="5"/>
      <c r="SPE445" s="5"/>
      <c r="SPF445" s="5"/>
      <c r="SPG445" s="5"/>
      <c r="SPH445" s="5"/>
      <c r="SPI445" s="5"/>
      <c r="SPJ445" s="5"/>
      <c r="SPK445" s="5"/>
      <c r="SPL445" s="5"/>
      <c r="SPM445" s="5"/>
      <c r="SPN445" s="5"/>
      <c r="SPO445" s="5"/>
      <c r="SPP445" s="5"/>
      <c r="SPQ445" s="5"/>
      <c r="SPR445" s="5"/>
      <c r="SPS445" s="5"/>
      <c r="SPT445" s="5"/>
      <c r="SPU445" s="5"/>
      <c r="SPV445" s="5"/>
      <c r="SPW445" s="5"/>
      <c r="SPX445" s="5"/>
      <c r="SPY445" s="5"/>
      <c r="SPZ445" s="5"/>
      <c r="SQA445" s="5"/>
      <c r="SQB445" s="5"/>
      <c r="SQC445" s="5"/>
      <c r="SQD445" s="5"/>
      <c r="SQE445" s="5"/>
      <c r="SQF445" s="5"/>
      <c r="SQG445" s="5"/>
      <c r="SQH445" s="5"/>
      <c r="SQI445" s="5"/>
      <c r="SQJ445" s="5"/>
      <c r="SQK445" s="5"/>
      <c r="SQL445" s="5"/>
      <c r="SQM445" s="5"/>
      <c r="SQN445" s="5"/>
      <c r="SQO445" s="5"/>
      <c r="SQP445" s="5"/>
      <c r="SQQ445" s="5"/>
      <c r="SQR445" s="5"/>
      <c r="SQS445" s="5"/>
      <c r="SQT445" s="5"/>
      <c r="SQU445" s="5"/>
      <c r="SQV445" s="5"/>
      <c r="SQW445" s="5"/>
      <c r="SQX445" s="5"/>
      <c r="SQY445" s="5"/>
      <c r="SQZ445" s="5"/>
      <c r="SRA445" s="5"/>
      <c r="SRB445" s="5"/>
      <c r="SRC445" s="5"/>
      <c r="SRD445" s="5"/>
      <c r="SRE445" s="5"/>
      <c r="SRF445" s="5"/>
      <c r="SRG445" s="5"/>
      <c r="SRH445" s="5"/>
      <c r="SRI445" s="5"/>
      <c r="SRJ445" s="5"/>
      <c r="SRK445" s="5"/>
      <c r="SRL445" s="5"/>
      <c r="SRM445" s="5"/>
      <c r="SRN445" s="5"/>
      <c r="SRO445" s="5"/>
      <c r="SRP445" s="5"/>
      <c r="SRQ445" s="5"/>
      <c r="SRR445" s="5"/>
      <c r="SRS445" s="5"/>
      <c r="SRT445" s="5"/>
      <c r="SRU445" s="5"/>
      <c r="SRV445" s="5"/>
      <c r="SRW445" s="5"/>
      <c r="SRX445" s="5"/>
      <c r="SRY445" s="5"/>
      <c r="SRZ445" s="5"/>
      <c r="SSA445" s="5"/>
      <c r="SSB445" s="5"/>
      <c r="SSC445" s="5"/>
      <c r="SSD445" s="5"/>
      <c r="SSE445" s="5"/>
      <c r="SSF445" s="5"/>
      <c r="SSG445" s="5"/>
      <c r="SSH445" s="5"/>
      <c r="SSI445" s="5"/>
      <c r="SSJ445" s="5"/>
      <c r="SSK445" s="5"/>
      <c r="SSL445" s="5"/>
      <c r="SSM445" s="5"/>
      <c r="SSN445" s="5"/>
      <c r="SSO445" s="5"/>
      <c r="SSP445" s="5"/>
      <c r="SSQ445" s="5"/>
      <c r="SSR445" s="5"/>
      <c r="SSS445" s="5"/>
      <c r="SST445" s="5"/>
      <c r="SSU445" s="5"/>
      <c r="SSV445" s="5"/>
      <c r="SSW445" s="5"/>
      <c r="SSX445" s="5"/>
      <c r="SSY445" s="5"/>
      <c r="SSZ445" s="5"/>
      <c r="STA445" s="5"/>
      <c r="STB445" s="5"/>
      <c r="STC445" s="5"/>
      <c r="STD445" s="5"/>
      <c r="STE445" s="5"/>
      <c r="STF445" s="5"/>
      <c r="STG445" s="5"/>
      <c r="STH445" s="5"/>
      <c r="STI445" s="5"/>
      <c r="STJ445" s="5"/>
      <c r="STK445" s="5"/>
      <c r="STL445" s="5"/>
      <c r="STM445" s="5"/>
      <c r="STN445" s="5"/>
      <c r="STO445" s="5"/>
      <c r="STP445" s="5"/>
      <c r="STQ445" s="5"/>
      <c r="STR445" s="5"/>
      <c r="STS445" s="5"/>
      <c r="STT445" s="5"/>
      <c r="STU445" s="5"/>
      <c r="STV445" s="5"/>
      <c r="STW445" s="5"/>
      <c r="STX445" s="5"/>
      <c r="STY445" s="5"/>
      <c r="STZ445" s="5"/>
      <c r="SUA445" s="5"/>
      <c r="SUB445" s="5"/>
      <c r="SUC445" s="5"/>
      <c r="SUD445" s="5"/>
      <c r="SUE445" s="5"/>
      <c r="SUF445" s="5"/>
      <c r="SUG445" s="5"/>
      <c r="SUH445" s="5"/>
      <c r="SUI445" s="5"/>
      <c r="SUJ445" s="5"/>
      <c r="SUK445" s="5"/>
      <c r="SUL445" s="5"/>
      <c r="SUM445" s="5"/>
      <c r="SUN445" s="5"/>
      <c r="SUO445" s="5"/>
      <c r="SUP445" s="5"/>
      <c r="SUQ445" s="5"/>
      <c r="SUR445" s="5"/>
      <c r="SUS445" s="5"/>
      <c r="SUT445" s="5"/>
      <c r="SUU445" s="5"/>
      <c r="SUV445" s="5"/>
      <c r="SUW445" s="5"/>
      <c r="SUX445" s="5"/>
      <c r="SUY445" s="5"/>
      <c r="SUZ445" s="5"/>
      <c r="SVA445" s="5"/>
      <c r="SVB445" s="5"/>
      <c r="SVC445" s="5"/>
      <c r="SVD445" s="5"/>
      <c r="SVE445" s="5"/>
      <c r="SVF445" s="5"/>
      <c r="SVG445" s="5"/>
      <c r="SVH445" s="5"/>
      <c r="SVI445" s="5"/>
      <c r="SVJ445" s="5"/>
      <c r="SVK445" s="5"/>
      <c r="SVL445" s="5"/>
      <c r="SVM445" s="5"/>
      <c r="SVN445" s="5"/>
      <c r="SVO445" s="5"/>
      <c r="SVP445" s="5"/>
      <c r="SVQ445" s="5"/>
      <c r="SVR445" s="5"/>
      <c r="SVS445" s="5"/>
      <c r="SVT445" s="5"/>
      <c r="SVU445" s="5"/>
      <c r="SVV445" s="5"/>
      <c r="SVW445" s="5"/>
      <c r="SVX445" s="5"/>
      <c r="SVY445" s="5"/>
      <c r="SVZ445" s="5"/>
      <c r="SWA445" s="5"/>
      <c r="SWB445" s="5"/>
      <c r="SWC445" s="5"/>
      <c r="SWD445" s="5"/>
      <c r="SWE445" s="5"/>
      <c r="SWF445" s="5"/>
      <c r="SWG445" s="5"/>
      <c r="SWH445" s="5"/>
      <c r="SWI445" s="5"/>
      <c r="SWJ445" s="5"/>
      <c r="SWK445" s="5"/>
      <c r="SWL445" s="5"/>
      <c r="SWM445" s="5"/>
      <c r="SWN445" s="5"/>
      <c r="SWO445" s="5"/>
      <c r="SWP445" s="5"/>
      <c r="SWQ445" s="5"/>
      <c r="SWR445" s="5"/>
      <c r="SWS445" s="5"/>
      <c r="SWT445" s="5"/>
      <c r="SWU445" s="5"/>
      <c r="SWV445" s="5"/>
      <c r="SWW445" s="5"/>
      <c r="SWX445" s="5"/>
      <c r="SWY445" s="5"/>
      <c r="SWZ445" s="5"/>
      <c r="SXA445" s="5"/>
      <c r="SXB445" s="5"/>
      <c r="SXC445" s="5"/>
      <c r="SXD445" s="5"/>
      <c r="SXE445" s="5"/>
      <c r="SXF445" s="5"/>
      <c r="SXG445" s="5"/>
      <c r="SXH445" s="5"/>
      <c r="SXI445" s="5"/>
      <c r="SXJ445" s="5"/>
      <c r="SXK445" s="5"/>
      <c r="SXL445" s="5"/>
      <c r="SXM445" s="5"/>
      <c r="SXN445" s="5"/>
      <c r="SXO445" s="5"/>
      <c r="SXP445" s="5"/>
      <c r="SXQ445" s="5"/>
      <c r="SXR445" s="5"/>
      <c r="SXS445" s="5"/>
      <c r="SXT445" s="5"/>
      <c r="SXU445" s="5"/>
      <c r="SXV445" s="5"/>
      <c r="SXW445" s="5"/>
      <c r="SXX445" s="5"/>
      <c r="SXY445" s="5"/>
      <c r="SXZ445" s="5"/>
      <c r="SYA445" s="5"/>
      <c r="SYB445" s="5"/>
      <c r="SYC445" s="5"/>
      <c r="SYD445" s="5"/>
      <c r="SYE445" s="5"/>
      <c r="SYF445" s="5"/>
      <c r="SYG445" s="5"/>
      <c r="SYH445" s="5"/>
      <c r="SYI445" s="5"/>
      <c r="SYJ445" s="5"/>
      <c r="SYK445" s="5"/>
      <c r="SYL445" s="5"/>
      <c r="SYM445" s="5"/>
      <c r="SYN445" s="5"/>
      <c r="SYO445" s="5"/>
      <c r="SYP445" s="5"/>
      <c r="SYQ445" s="5"/>
      <c r="SYR445" s="5"/>
      <c r="SYS445" s="5"/>
      <c r="SYT445" s="5"/>
      <c r="SYU445" s="5"/>
      <c r="SYV445" s="5"/>
      <c r="SYW445" s="5"/>
      <c r="SYX445" s="5"/>
      <c r="SYY445" s="5"/>
      <c r="SYZ445" s="5"/>
      <c r="SZA445" s="5"/>
      <c r="SZB445" s="5"/>
      <c r="SZC445" s="5"/>
      <c r="SZD445" s="5"/>
      <c r="SZE445" s="5"/>
      <c r="SZF445" s="5"/>
      <c r="SZG445" s="5"/>
      <c r="SZH445" s="5"/>
      <c r="SZI445" s="5"/>
      <c r="SZJ445" s="5"/>
      <c r="SZK445" s="5"/>
      <c r="SZL445" s="5"/>
      <c r="SZM445" s="5"/>
      <c r="SZN445" s="5"/>
      <c r="SZO445" s="5"/>
      <c r="SZP445" s="5"/>
      <c r="SZQ445" s="5"/>
      <c r="SZR445" s="5"/>
      <c r="SZS445" s="5"/>
      <c r="SZT445" s="5"/>
      <c r="SZU445" s="5"/>
      <c r="SZV445" s="5"/>
      <c r="SZW445" s="5"/>
      <c r="SZX445" s="5"/>
      <c r="SZY445" s="5"/>
      <c r="SZZ445" s="5"/>
      <c r="TAA445" s="5"/>
      <c r="TAB445" s="5"/>
      <c r="TAC445" s="5"/>
      <c r="TAD445" s="5"/>
      <c r="TAE445" s="5"/>
      <c r="TAF445" s="5"/>
      <c r="TAG445" s="5"/>
      <c r="TAH445" s="5"/>
      <c r="TAI445" s="5"/>
      <c r="TAJ445" s="5"/>
      <c r="TAK445" s="5"/>
      <c r="TAL445" s="5"/>
      <c r="TAM445" s="5"/>
      <c r="TAN445" s="5"/>
      <c r="TAO445" s="5"/>
      <c r="TAP445" s="5"/>
      <c r="TAQ445" s="5"/>
      <c r="TAR445" s="5"/>
      <c r="TAS445" s="5"/>
      <c r="TAT445" s="5"/>
      <c r="TAU445" s="5"/>
      <c r="TAV445" s="5"/>
      <c r="TAW445" s="5"/>
      <c r="TAX445" s="5"/>
      <c r="TAY445" s="5"/>
      <c r="TAZ445" s="5"/>
      <c r="TBA445" s="5"/>
      <c r="TBB445" s="5"/>
      <c r="TBC445" s="5"/>
      <c r="TBD445" s="5"/>
      <c r="TBE445" s="5"/>
      <c r="TBF445" s="5"/>
      <c r="TBG445" s="5"/>
      <c r="TBH445" s="5"/>
      <c r="TBI445" s="5"/>
      <c r="TBJ445" s="5"/>
      <c r="TBK445" s="5"/>
      <c r="TBL445" s="5"/>
      <c r="TBM445" s="5"/>
      <c r="TBN445" s="5"/>
      <c r="TBO445" s="5"/>
      <c r="TBP445" s="5"/>
      <c r="TBQ445" s="5"/>
      <c r="TBR445" s="5"/>
      <c r="TBS445" s="5"/>
      <c r="TBT445" s="5"/>
      <c r="TBU445" s="5"/>
      <c r="TBV445" s="5"/>
      <c r="TBW445" s="5"/>
      <c r="TBX445" s="5"/>
      <c r="TBY445" s="5"/>
      <c r="TBZ445" s="5"/>
      <c r="TCA445" s="5"/>
      <c r="TCB445" s="5"/>
      <c r="TCC445" s="5"/>
      <c r="TCD445" s="5"/>
      <c r="TCE445" s="5"/>
      <c r="TCF445" s="5"/>
      <c r="TCG445" s="5"/>
      <c r="TCH445" s="5"/>
      <c r="TCI445" s="5"/>
      <c r="TCJ445" s="5"/>
      <c r="TCK445" s="5"/>
      <c r="TCL445" s="5"/>
      <c r="TCM445" s="5"/>
      <c r="TCN445" s="5"/>
      <c r="TCO445" s="5"/>
      <c r="TCP445" s="5"/>
      <c r="TCQ445" s="5"/>
      <c r="TCR445" s="5"/>
      <c r="TCS445" s="5"/>
      <c r="TCT445" s="5"/>
      <c r="TCU445" s="5"/>
      <c r="TCV445" s="5"/>
      <c r="TCW445" s="5"/>
      <c r="TCX445" s="5"/>
      <c r="TCY445" s="5"/>
      <c r="TCZ445" s="5"/>
      <c r="TDA445" s="5"/>
      <c r="TDB445" s="5"/>
      <c r="TDC445" s="5"/>
      <c r="TDD445" s="5"/>
      <c r="TDE445" s="5"/>
      <c r="TDF445" s="5"/>
      <c r="TDG445" s="5"/>
      <c r="TDH445" s="5"/>
      <c r="TDI445" s="5"/>
      <c r="TDJ445" s="5"/>
      <c r="TDK445" s="5"/>
      <c r="TDL445" s="5"/>
      <c r="TDM445" s="5"/>
      <c r="TDN445" s="5"/>
      <c r="TDO445" s="5"/>
      <c r="TDP445" s="5"/>
      <c r="TDQ445" s="5"/>
      <c r="TDR445" s="5"/>
      <c r="TDS445" s="5"/>
      <c r="TDT445" s="5"/>
      <c r="TDU445" s="5"/>
      <c r="TDV445" s="5"/>
      <c r="TDW445" s="5"/>
      <c r="TDX445" s="5"/>
      <c r="TDY445" s="5"/>
      <c r="TDZ445" s="5"/>
      <c r="TEA445" s="5"/>
      <c r="TEB445" s="5"/>
      <c r="TEC445" s="5"/>
      <c r="TED445" s="5"/>
      <c r="TEE445" s="5"/>
      <c r="TEF445" s="5"/>
      <c r="TEG445" s="5"/>
      <c r="TEH445" s="5"/>
      <c r="TEI445" s="5"/>
      <c r="TEJ445" s="5"/>
      <c r="TEK445" s="5"/>
      <c r="TEL445" s="5"/>
      <c r="TEM445" s="5"/>
      <c r="TEN445" s="5"/>
      <c r="TEO445" s="5"/>
      <c r="TEP445" s="5"/>
      <c r="TEQ445" s="5"/>
      <c r="TER445" s="5"/>
      <c r="TES445" s="5"/>
      <c r="TET445" s="5"/>
      <c r="TEU445" s="5"/>
      <c r="TEV445" s="5"/>
      <c r="TEW445" s="5"/>
      <c r="TEX445" s="5"/>
      <c r="TEY445" s="5"/>
      <c r="TEZ445" s="5"/>
      <c r="TFA445" s="5"/>
      <c r="TFB445" s="5"/>
      <c r="TFC445" s="5"/>
      <c r="TFD445" s="5"/>
      <c r="TFE445" s="5"/>
      <c r="TFF445" s="5"/>
      <c r="TFG445" s="5"/>
      <c r="TFH445" s="5"/>
      <c r="TFI445" s="5"/>
      <c r="TFJ445" s="5"/>
      <c r="TFK445" s="5"/>
      <c r="TFL445" s="5"/>
      <c r="TFM445" s="5"/>
      <c r="TFN445" s="5"/>
      <c r="TFO445" s="5"/>
      <c r="TFP445" s="5"/>
      <c r="TFQ445" s="5"/>
      <c r="TFR445" s="5"/>
      <c r="TFS445" s="5"/>
      <c r="TFT445" s="5"/>
      <c r="TFU445" s="5"/>
      <c r="TFV445" s="5"/>
      <c r="TFW445" s="5"/>
      <c r="TFX445" s="5"/>
      <c r="TFY445" s="5"/>
      <c r="TFZ445" s="5"/>
      <c r="TGA445" s="5"/>
      <c r="TGB445" s="5"/>
      <c r="TGC445" s="5"/>
      <c r="TGD445" s="5"/>
      <c r="TGE445" s="5"/>
      <c r="TGF445" s="5"/>
      <c r="TGG445" s="5"/>
      <c r="TGH445" s="5"/>
      <c r="TGI445" s="5"/>
      <c r="TGJ445" s="5"/>
      <c r="TGK445" s="5"/>
      <c r="TGL445" s="5"/>
      <c r="TGM445" s="5"/>
      <c r="TGN445" s="5"/>
      <c r="TGO445" s="5"/>
      <c r="TGP445" s="5"/>
      <c r="TGQ445" s="5"/>
      <c r="TGR445" s="5"/>
      <c r="TGS445" s="5"/>
      <c r="TGT445" s="5"/>
      <c r="TGU445" s="5"/>
      <c r="TGV445" s="5"/>
      <c r="TGW445" s="5"/>
      <c r="TGX445" s="5"/>
      <c r="TGY445" s="5"/>
      <c r="TGZ445" s="5"/>
      <c r="THA445" s="5"/>
      <c r="THB445" s="5"/>
      <c r="THC445" s="5"/>
      <c r="THD445" s="5"/>
      <c r="THE445" s="5"/>
      <c r="THF445" s="5"/>
      <c r="THG445" s="5"/>
      <c r="THH445" s="5"/>
      <c r="THI445" s="5"/>
      <c r="THJ445" s="5"/>
      <c r="THK445" s="5"/>
      <c r="THL445" s="5"/>
      <c r="THM445" s="5"/>
      <c r="THN445" s="5"/>
      <c r="THO445" s="5"/>
      <c r="THP445" s="5"/>
      <c r="THQ445" s="5"/>
      <c r="THR445" s="5"/>
      <c r="THS445" s="5"/>
      <c r="THT445" s="5"/>
      <c r="THU445" s="5"/>
      <c r="THV445" s="5"/>
      <c r="THW445" s="5"/>
      <c r="THX445" s="5"/>
      <c r="THY445" s="5"/>
      <c r="THZ445" s="5"/>
      <c r="TIA445" s="5"/>
      <c r="TIB445" s="5"/>
      <c r="TIC445" s="5"/>
      <c r="TID445" s="5"/>
      <c r="TIE445" s="5"/>
      <c r="TIF445" s="5"/>
      <c r="TIG445" s="5"/>
      <c r="TIH445" s="5"/>
      <c r="TII445" s="5"/>
      <c r="TIJ445" s="5"/>
      <c r="TIK445" s="5"/>
      <c r="TIL445" s="5"/>
      <c r="TIM445" s="5"/>
      <c r="TIN445" s="5"/>
      <c r="TIO445" s="5"/>
      <c r="TIP445" s="5"/>
      <c r="TIQ445" s="5"/>
      <c r="TIR445" s="5"/>
      <c r="TIS445" s="5"/>
      <c r="TIT445" s="5"/>
      <c r="TIU445" s="5"/>
      <c r="TIV445" s="5"/>
      <c r="TIW445" s="5"/>
      <c r="TIX445" s="5"/>
      <c r="TIY445" s="5"/>
      <c r="TIZ445" s="5"/>
      <c r="TJA445" s="5"/>
      <c r="TJB445" s="5"/>
      <c r="TJC445" s="5"/>
      <c r="TJD445" s="5"/>
      <c r="TJE445" s="5"/>
      <c r="TJF445" s="5"/>
      <c r="TJG445" s="5"/>
      <c r="TJH445" s="5"/>
      <c r="TJI445" s="5"/>
      <c r="TJJ445" s="5"/>
      <c r="TJK445" s="5"/>
      <c r="TJL445" s="5"/>
      <c r="TJM445" s="5"/>
      <c r="TJN445" s="5"/>
      <c r="TJO445" s="5"/>
      <c r="TJP445" s="5"/>
      <c r="TJQ445" s="5"/>
      <c r="TJR445" s="5"/>
      <c r="TJS445" s="5"/>
      <c r="TJT445" s="5"/>
      <c r="TJU445" s="5"/>
      <c r="TJV445" s="5"/>
      <c r="TJW445" s="5"/>
      <c r="TJX445" s="5"/>
      <c r="TJY445" s="5"/>
      <c r="TJZ445" s="5"/>
      <c r="TKA445" s="5"/>
      <c r="TKB445" s="5"/>
      <c r="TKC445" s="5"/>
      <c r="TKD445" s="5"/>
      <c r="TKE445" s="5"/>
      <c r="TKF445" s="5"/>
      <c r="TKG445" s="5"/>
      <c r="TKH445" s="5"/>
      <c r="TKI445" s="5"/>
      <c r="TKJ445" s="5"/>
      <c r="TKK445" s="5"/>
      <c r="TKL445" s="5"/>
      <c r="TKM445" s="5"/>
      <c r="TKN445" s="5"/>
      <c r="TKO445" s="5"/>
      <c r="TKP445" s="5"/>
      <c r="TKQ445" s="5"/>
      <c r="TKR445" s="5"/>
      <c r="TKS445" s="5"/>
      <c r="TKT445" s="5"/>
      <c r="TKU445" s="5"/>
      <c r="TKV445" s="5"/>
      <c r="TKW445" s="5"/>
      <c r="TKX445" s="5"/>
      <c r="TKY445" s="5"/>
      <c r="TKZ445" s="5"/>
      <c r="TLA445" s="5"/>
      <c r="TLB445" s="5"/>
      <c r="TLC445" s="5"/>
      <c r="TLD445" s="5"/>
      <c r="TLE445" s="5"/>
      <c r="TLF445" s="5"/>
      <c r="TLG445" s="5"/>
      <c r="TLH445" s="5"/>
      <c r="TLI445" s="5"/>
      <c r="TLJ445" s="5"/>
      <c r="TLK445" s="5"/>
      <c r="TLL445" s="5"/>
      <c r="TLM445" s="5"/>
      <c r="TLN445" s="5"/>
      <c r="TLO445" s="5"/>
      <c r="TLP445" s="5"/>
      <c r="TLQ445" s="5"/>
      <c r="TLR445" s="5"/>
      <c r="TLS445" s="5"/>
      <c r="TLT445" s="5"/>
      <c r="TLU445" s="5"/>
      <c r="TLV445" s="5"/>
      <c r="TLW445" s="5"/>
      <c r="TLX445" s="5"/>
      <c r="TLY445" s="5"/>
      <c r="TLZ445" s="5"/>
      <c r="TMA445" s="5"/>
      <c r="TMB445" s="5"/>
      <c r="TMC445" s="5"/>
      <c r="TMD445" s="5"/>
      <c r="TME445" s="5"/>
      <c r="TMF445" s="5"/>
      <c r="TMG445" s="5"/>
      <c r="TMH445" s="5"/>
      <c r="TMI445" s="5"/>
      <c r="TMJ445" s="5"/>
      <c r="TMK445" s="5"/>
      <c r="TML445" s="5"/>
      <c r="TMM445" s="5"/>
      <c r="TMN445" s="5"/>
      <c r="TMO445" s="5"/>
      <c r="TMP445" s="5"/>
      <c r="TMQ445" s="5"/>
      <c r="TMR445" s="5"/>
      <c r="TMS445" s="5"/>
      <c r="TMT445" s="5"/>
      <c r="TMU445" s="5"/>
      <c r="TMV445" s="5"/>
      <c r="TMW445" s="5"/>
      <c r="TMX445" s="5"/>
      <c r="TMY445" s="5"/>
      <c r="TMZ445" s="5"/>
      <c r="TNA445" s="5"/>
      <c r="TNB445" s="5"/>
      <c r="TNC445" s="5"/>
      <c r="TND445" s="5"/>
      <c r="TNE445" s="5"/>
      <c r="TNF445" s="5"/>
      <c r="TNG445" s="5"/>
      <c r="TNH445" s="5"/>
      <c r="TNI445" s="5"/>
      <c r="TNJ445" s="5"/>
      <c r="TNK445" s="5"/>
      <c r="TNL445" s="5"/>
      <c r="TNM445" s="5"/>
      <c r="TNN445" s="5"/>
      <c r="TNO445" s="5"/>
      <c r="TNP445" s="5"/>
      <c r="TNQ445" s="5"/>
      <c r="TNR445" s="5"/>
      <c r="TNS445" s="5"/>
      <c r="TNT445" s="5"/>
      <c r="TNU445" s="5"/>
      <c r="TNV445" s="5"/>
      <c r="TNW445" s="5"/>
      <c r="TNX445" s="5"/>
      <c r="TNY445" s="5"/>
      <c r="TNZ445" s="5"/>
      <c r="TOA445" s="5"/>
      <c r="TOB445" s="5"/>
      <c r="TOC445" s="5"/>
      <c r="TOD445" s="5"/>
      <c r="TOE445" s="5"/>
      <c r="TOF445" s="5"/>
      <c r="TOG445" s="5"/>
      <c r="TOH445" s="5"/>
      <c r="TOI445" s="5"/>
      <c r="TOJ445" s="5"/>
      <c r="TOK445" s="5"/>
      <c r="TOL445" s="5"/>
      <c r="TOM445" s="5"/>
      <c r="TON445" s="5"/>
      <c r="TOO445" s="5"/>
      <c r="TOP445" s="5"/>
      <c r="TOQ445" s="5"/>
      <c r="TOR445" s="5"/>
      <c r="TOS445" s="5"/>
      <c r="TOT445" s="5"/>
      <c r="TOU445" s="5"/>
      <c r="TOV445" s="5"/>
      <c r="TOW445" s="5"/>
      <c r="TOX445" s="5"/>
      <c r="TOY445" s="5"/>
      <c r="TOZ445" s="5"/>
      <c r="TPA445" s="5"/>
      <c r="TPB445" s="5"/>
      <c r="TPC445" s="5"/>
      <c r="TPD445" s="5"/>
      <c r="TPE445" s="5"/>
      <c r="TPF445" s="5"/>
      <c r="TPG445" s="5"/>
      <c r="TPH445" s="5"/>
      <c r="TPI445" s="5"/>
      <c r="TPJ445" s="5"/>
      <c r="TPK445" s="5"/>
      <c r="TPL445" s="5"/>
      <c r="TPM445" s="5"/>
      <c r="TPN445" s="5"/>
      <c r="TPO445" s="5"/>
      <c r="TPP445" s="5"/>
      <c r="TPQ445" s="5"/>
      <c r="TPR445" s="5"/>
      <c r="TPS445" s="5"/>
      <c r="TPT445" s="5"/>
      <c r="TPU445" s="5"/>
      <c r="TPV445" s="5"/>
      <c r="TPW445" s="5"/>
      <c r="TPX445" s="5"/>
      <c r="TPY445" s="5"/>
      <c r="TPZ445" s="5"/>
      <c r="TQA445" s="5"/>
      <c r="TQB445" s="5"/>
      <c r="TQC445" s="5"/>
      <c r="TQD445" s="5"/>
      <c r="TQE445" s="5"/>
      <c r="TQF445" s="5"/>
      <c r="TQG445" s="5"/>
      <c r="TQH445" s="5"/>
      <c r="TQI445" s="5"/>
      <c r="TQJ445" s="5"/>
      <c r="TQK445" s="5"/>
      <c r="TQL445" s="5"/>
      <c r="TQM445" s="5"/>
      <c r="TQN445" s="5"/>
      <c r="TQO445" s="5"/>
      <c r="TQP445" s="5"/>
      <c r="TQQ445" s="5"/>
      <c r="TQR445" s="5"/>
      <c r="TQS445" s="5"/>
      <c r="TQT445" s="5"/>
      <c r="TQU445" s="5"/>
      <c r="TQV445" s="5"/>
      <c r="TQW445" s="5"/>
      <c r="TQX445" s="5"/>
      <c r="TQY445" s="5"/>
      <c r="TQZ445" s="5"/>
      <c r="TRA445" s="5"/>
      <c r="TRB445" s="5"/>
      <c r="TRC445" s="5"/>
      <c r="TRD445" s="5"/>
      <c r="TRE445" s="5"/>
      <c r="TRF445" s="5"/>
      <c r="TRG445" s="5"/>
      <c r="TRH445" s="5"/>
      <c r="TRI445" s="5"/>
      <c r="TRJ445" s="5"/>
      <c r="TRK445" s="5"/>
      <c r="TRL445" s="5"/>
      <c r="TRM445" s="5"/>
      <c r="TRN445" s="5"/>
      <c r="TRO445" s="5"/>
      <c r="TRP445" s="5"/>
      <c r="TRQ445" s="5"/>
      <c r="TRR445" s="5"/>
      <c r="TRS445" s="5"/>
      <c r="TRT445" s="5"/>
      <c r="TRU445" s="5"/>
      <c r="TRV445" s="5"/>
      <c r="TRW445" s="5"/>
      <c r="TRX445" s="5"/>
      <c r="TRY445" s="5"/>
      <c r="TRZ445" s="5"/>
      <c r="TSA445" s="5"/>
      <c r="TSB445" s="5"/>
      <c r="TSC445" s="5"/>
      <c r="TSD445" s="5"/>
      <c r="TSE445" s="5"/>
      <c r="TSF445" s="5"/>
      <c r="TSG445" s="5"/>
      <c r="TSH445" s="5"/>
      <c r="TSI445" s="5"/>
      <c r="TSJ445" s="5"/>
      <c r="TSK445" s="5"/>
      <c r="TSL445" s="5"/>
      <c r="TSM445" s="5"/>
      <c r="TSN445" s="5"/>
      <c r="TSO445" s="5"/>
      <c r="TSP445" s="5"/>
      <c r="TSQ445" s="5"/>
      <c r="TSR445" s="5"/>
      <c r="TSS445" s="5"/>
      <c r="TST445" s="5"/>
      <c r="TSU445" s="5"/>
      <c r="TSV445" s="5"/>
      <c r="TSW445" s="5"/>
      <c r="TSX445" s="5"/>
      <c r="TSY445" s="5"/>
      <c r="TSZ445" s="5"/>
      <c r="TTA445" s="5"/>
      <c r="TTB445" s="5"/>
      <c r="TTC445" s="5"/>
      <c r="TTD445" s="5"/>
      <c r="TTE445" s="5"/>
      <c r="TTF445" s="5"/>
      <c r="TTG445" s="5"/>
      <c r="TTH445" s="5"/>
      <c r="TTI445" s="5"/>
      <c r="TTJ445" s="5"/>
      <c r="TTK445" s="5"/>
      <c r="TTL445" s="5"/>
      <c r="TTM445" s="5"/>
      <c r="TTN445" s="5"/>
      <c r="TTO445" s="5"/>
      <c r="TTP445" s="5"/>
      <c r="TTQ445" s="5"/>
      <c r="TTR445" s="5"/>
      <c r="TTS445" s="5"/>
      <c r="TTT445" s="5"/>
      <c r="TTU445" s="5"/>
      <c r="TTV445" s="5"/>
      <c r="TTW445" s="5"/>
      <c r="TTX445" s="5"/>
      <c r="TTY445" s="5"/>
      <c r="TTZ445" s="5"/>
      <c r="TUA445" s="5"/>
      <c r="TUB445" s="5"/>
      <c r="TUC445" s="5"/>
      <c r="TUD445" s="5"/>
      <c r="TUE445" s="5"/>
      <c r="TUF445" s="5"/>
      <c r="TUG445" s="5"/>
      <c r="TUH445" s="5"/>
      <c r="TUI445" s="5"/>
      <c r="TUJ445" s="5"/>
      <c r="TUK445" s="5"/>
      <c r="TUL445" s="5"/>
      <c r="TUM445" s="5"/>
      <c r="TUN445" s="5"/>
      <c r="TUO445" s="5"/>
      <c r="TUP445" s="5"/>
      <c r="TUQ445" s="5"/>
      <c r="TUR445" s="5"/>
      <c r="TUS445" s="5"/>
      <c r="TUT445" s="5"/>
      <c r="TUU445" s="5"/>
      <c r="TUV445" s="5"/>
      <c r="TUW445" s="5"/>
      <c r="TUX445" s="5"/>
      <c r="TUY445" s="5"/>
      <c r="TUZ445" s="5"/>
      <c r="TVA445" s="5"/>
      <c r="TVB445" s="5"/>
      <c r="TVC445" s="5"/>
      <c r="TVD445" s="5"/>
      <c r="TVE445" s="5"/>
      <c r="TVF445" s="5"/>
      <c r="TVG445" s="5"/>
      <c r="TVH445" s="5"/>
      <c r="TVI445" s="5"/>
      <c r="TVJ445" s="5"/>
      <c r="TVK445" s="5"/>
      <c r="TVL445" s="5"/>
      <c r="TVM445" s="5"/>
      <c r="TVN445" s="5"/>
      <c r="TVO445" s="5"/>
      <c r="TVP445" s="5"/>
      <c r="TVQ445" s="5"/>
      <c r="TVR445" s="5"/>
      <c r="TVS445" s="5"/>
      <c r="TVT445" s="5"/>
      <c r="TVU445" s="5"/>
      <c r="TVV445" s="5"/>
      <c r="TVW445" s="5"/>
      <c r="TVX445" s="5"/>
      <c r="TVY445" s="5"/>
      <c r="TVZ445" s="5"/>
      <c r="TWA445" s="5"/>
      <c r="TWB445" s="5"/>
      <c r="TWC445" s="5"/>
      <c r="TWD445" s="5"/>
      <c r="TWE445" s="5"/>
      <c r="TWF445" s="5"/>
      <c r="TWG445" s="5"/>
      <c r="TWH445" s="5"/>
      <c r="TWI445" s="5"/>
      <c r="TWJ445" s="5"/>
      <c r="TWK445" s="5"/>
      <c r="TWL445" s="5"/>
      <c r="TWM445" s="5"/>
      <c r="TWN445" s="5"/>
      <c r="TWO445" s="5"/>
      <c r="TWP445" s="5"/>
      <c r="TWQ445" s="5"/>
      <c r="TWR445" s="5"/>
      <c r="TWS445" s="5"/>
      <c r="TWT445" s="5"/>
      <c r="TWU445" s="5"/>
      <c r="TWV445" s="5"/>
      <c r="TWW445" s="5"/>
      <c r="TWX445" s="5"/>
      <c r="TWY445" s="5"/>
      <c r="TWZ445" s="5"/>
      <c r="TXA445" s="5"/>
      <c r="TXB445" s="5"/>
      <c r="TXC445" s="5"/>
      <c r="TXD445" s="5"/>
      <c r="TXE445" s="5"/>
      <c r="TXF445" s="5"/>
      <c r="TXG445" s="5"/>
      <c r="TXH445" s="5"/>
      <c r="TXI445" s="5"/>
      <c r="TXJ445" s="5"/>
      <c r="TXK445" s="5"/>
      <c r="TXL445" s="5"/>
      <c r="TXM445" s="5"/>
      <c r="TXN445" s="5"/>
      <c r="TXO445" s="5"/>
      <c r="TXP445" s="5"/>
      <c r="TXQ445" s="5"/>
      <c r="TXR445" s="5"/>
      <c r="TXS445" s="5"/>
      <c r="TXT445" s="5"/>
      <c r="TXU445" s="5"/>
      <c r="TXV445" s="5"/>
      <c r="TXW445" s="5"/>
      <c r="TXX445" s="5"/>
      <c r="TXY445" s="5"/>
      <c r="TXZ445" s="5"/>
      <c r="TYA445" s="5"/>
      <c r="TYB445" s="5"/>
      <c r="TYC445" s="5"/>
      <c r="TYD445" s="5"/>
      <c r="TYE445" s="5"/>
      <c r="TYF445" s="5"/>
      <c r="TYG445" s="5"/>
      <c r="TYH445" s="5"/>
      <c r="TYI445" s="5"/>
      <c r="TYJ445" s="5"/>
      <c r="TYK445" s="5"/>
      <c r="TYL445" s="5"/>
      <c r="TYM445" s="5"/>
      <c r="TYN445" s="5"/>
      <c r="TYO445" s="5"/>
      <c r="TYP445" s="5"/>
      <c r="TYQ445" s="5"/>
      <c r="TYR445" s="5"/>
      <c r="TYS445" s="5"/>
      <c r="TYT445" s="5"/>
      <c r="TYU445" s="5"/>
      <c r="TYV445" s="5"/>
      <c r="TYW445" s="5"/>
      <c r="TYX445" s="5"/>
      <c r="TYY445" s="5"/>
      <c r="TYZ445" s="5"/>
      <c r="TZA445" s="5"/>
      <c r="TZB445" s="5"/>
      <c r="TZC445" s="5"/>
      <c r="TZD445" s="5"/>
      <c r="TZE445" s="5"/>
      <c r="TZF445" s="5"/>
      <c r="TZG445" s="5"/>
      <c r="TZH445" s="5"/>
      <c r="TZI445" s="5"/>
      <c r="TZJ445" s="5"/>
      <c r="TZK445" s="5"/>
      <c r="TZL445" s="5"/>
      <c r="TZM445" s="5"/>
      <c r="TZN445" s="5"/>
      <c r="TZO445" s="5"/>
      <c r="TZP445" s="5"/>
      <c r="TZQ445" s="5"/>
      <c r="TZR445" s="5"/>
      <c r="TZS445" s="5"/>
      <c r="TZT445" s="5"/>
      <c r="TZU445" s="5"/>
      <c r="TZV445" s="5"/>
      <c r="TZW445" s="5"/>
      <c r="TZX445" s="5"/>
      <c r="TZY445" s="5"/>
      <c r="TZZ445" s="5"/>
      <c r="UAA445" s="5"/>
      <c r="UAB445" s="5"/>
      <c r="UAC445" s="5"/>
      <c r="UAD445" s="5"/>
      <c r="UAE445" s="5"/>
      <c r="UAF445" s="5"/>
      <c r="UAG445" s="5"/>
      <c r="UAH445" s="5"/>
      <c r="UAI445" s="5"/>
      <c r="UAJ445" s="5"/>
      <c r="UAK445" s="5"/>
      <c r="UAL445" s="5"/>
      <c r="UAM445" s="5"/>
      <c r="UAN445" s="5"/>
      <c r="UAO445" s="5"/>
      <c r="UAP445" s="5"/>
      <c r="UAQ445" s="5"/>
      <c r="UAR445" s="5"/>
      <c r="UAS445" s="5"/>
      <c r="UAT445" s="5"/>
      <c r="UAU445" s="5"/>
      <c r="UAV445" s="5"/>
      <c r="UAW445" s="5"/>
      <c r="UAX445" s="5"/>
      <c r="UAY445" s="5"/>
      <c r="UAZ445" s="5"/>
      <c r="UBA445" s="5"/>
      <c r="UBB445" s="5"/>
      <c r="UBC445" s="5"/>
      <c r="UBD445" s="5"/>
      <c r="UBE445" s="5"/>
      <c r="UBF445" s="5"/>
      <c r="UBG445" s="5"/>
      <c r="UBH445" s="5"/>
      <c r="UBI445" s="5"/>
      <c r="UBJ445" s="5"/>
      <c r="UBK445" s="5"/>
      <c r="UBL445" s="5"/>
      <c r="UBM445" s="5"/>
      <c r="UBN445" s="5"/>
      <c r="UBO445" s="5"/>
      <c r="UBP445" s="5"/>
      <c r="UBQ445" s="5"/>
      <c r="UBR445" s="5"/>
      <c r="UBS445" s="5"/>
      <c r="UBT445" s="5"/>
      <c r="UBU445" s="5"/>
      <c r="UBV445" s="5"/>
      <c r="UBW445" s="5"/>
      <c r="UBX445" s="5"/>
      <c r="UBY445" s="5"/>
      <c r="UBZ445" s="5"/>
      <c r="UCA445" s="5"/>
      <c r="UCB445" s="5"/>
      <c r="UCC445" s="5"/>
      <c r="UCD445" s="5"/>
      <c r="UCE445" s="5"/>
      <c r="UCF445" s="5"/>
      <c r="UCG445" s="5"/>
      <c r="UCH445" s="5"/>
      <c r="UCI445" s="5"/>
      <c r="UCJ445" s="5"/>
      <c r="UCK445" s="5"/>
      <c r="UCL445" s="5"/>
      <c r="UCM445" s="5"/>
      <c r="UCN445" s="5"/>
      <c r="UCO445" s="5"/>
      <c r="UCP445" s="5"/>
      <c r="UCQ445" s="5"/>
      <c r="UCR445" s="5"/>
      <c r="UCS445" s="5"/>
      <c r="UCT445" s="5"/>
      <c r="UCU445" s="5"/>
      <c r="UCV445" s="5"/>
      <c r="UCW445" s="5"/>
      <c r="UCX445" s="5"/>
      <c r="UCY445" s="5"/>
      <c r="UCZ445" s="5"/>
      <c r="UDA445" s="5"/>
      <c r="UDB445" s="5"/>
      <c r="UDC445" s="5"/>
      <c r="UDD445" s="5"/>
      <c r="UDE445" s="5"/>
      <c r="UDF445" s="5"/>
      <c r="UDG445" s="5"/>
      <c r="UDH445" s="5"/>
      <c r="UDI445" s="5"/>
      <c r="UDJ445" s="5"/>
      <c r="UDK445" s="5"/>
      <c r="UDL445" s="5"/>
      <c r="UDM445" s="5"/>
      <c r="UDN445" s="5"/>
      <c r="UDO445" s="5"/>
      <c r="UDP445" s="5"/>
      <c r="UDQ445" s="5"/>
      <c r="UDR445" s="5"/>
      <c r="UDS445" s="5"/>
      <c r="UDT445" s="5"/>
      <c r="UDU445" s="5"/>
      <c r="UDV445" s="5"/>
      <c r="UDW445" s="5"/>
      <c r="UDX445" s="5"/>
      <c r="UDY445" s="5"/>
      <c r="UDZ445" s="5"/>
      <c r="UEA445" s="5"/>
      <c r="UEB445" s="5"/>
      <c r="UEC445" s="5"/>
      <c r="UED445" s="5"/>
      <c r="UEE445" s="5"/>
      <c r="UEF445" s="5"/>
      <c r="UEG445" s="5"/>
      <c r="UEH445" s="5"/>
      <c r="UEI445" s="5"/>
      <c r="UEJ445" s="5"/>
      <c r="UEK445" s="5"/>
      <c r="UEL445" s="5"/>
      <c r="UEM445" s="5"/>
      <c r="UEN445" s="5"/>
      <c r="UEO445" s="5"/>
      <c r="UEP445" s="5"/>
      <c r="UEQ445" s="5"/>
      <c r="UER445" s="5"/>
      <c r="UES445" s="5"/>
      <c r="UET445" s="5"/>
      <c r="UEU445" s="5"/>
      <c r="UEV445" s="5"/>
      <c r="UEW445" s="5"/>
      <c r="UEX445" s="5"/>
      <c r="UEY445" s="5"/>
      <c r="UEZ445" s="5"/>
      <c r="UFA445" s="5"/>
      <c r="UFB445" s="5"/>
      <c r="UFC445" s="5"/>
      <c r="UFD445" s="5"/>
      <c r="UFE445" s="5"/>
      <c r="UFF445" s="5"/>
      <c r="UFG445" s="5"/>
      <c r="UFH445" s="5"/>
      <c r="UFI445" s="5"/>
      <c r="UFJ445" s="5"/>
      <c r="UFK445" s="5"/>
      <c r="UFL445" s="5"/>
      <c r="UFM445" s="5"/>
      <c r="UFN445" s="5"/>
      <c r="UFO445" s="5"/>
      <c r="UFP445" s="5"/>
      <c r="UFQ445" s="5"/>
      <c r="UFR445" s="5"/>
      <c r="UFS445" s="5"/>
      <c r="UFT445" s="5"/>
      <c r="UFU445" s="5"/>
      <c r="UFV445" s="5"/>
      <c r="UFW445" s="5"/>
      <c r="UFX445" s="5"/>
      <c r="UFY445" s="5"/>
      <c r="UFZ445" s="5"/>
      <c r="UGA445" s="5"/>
      <c r="UGB445" s="5"/>
      <c r="UGC445" s="5"/>
      <c r="UGD445" s="5"/>
      <c r="UGE445" s="5"/>
      <c r="UGF445" s="5"/>
      <c r="UGG445" s="5"/>
      <c r="UGH445" s="5"/>
      <c r="UGI445" s="5"/>
      <c r="UGJ445" s="5"/>
      <c r="UGK445" s="5"/>
      <c r="UGL445" s="5"/>
      <c r="UGM445" s="5"/>
      <c r="UGN445" s="5"/>
      <c r="UGO445" s="5"/>
      <c r="UGP445" s="5"/>
      <c r="UGQ445" s="5"/>
      <c r="UGR445" s="5"/>
      <c r="UGS445" s="5"/>
      <c r="UGT445" s="5"/>
      <c r="UGU445" s="5"/>
      <c r="UGV445" s="5"/>
      <c r="UGW445" s="5"/>
      <c r="UGX445" s="5"/>
      <c r="UGY445" s="5"/>
      <c r="UGZ445" s="5"/>
      <c r="UHA445" s="5"/>
      <c r="UHB445" s="5"/>
      <c r="UHC445" s="5"/>
      <c r="UHD445" s="5"/>
      <c r="UHE445" s="5"/>
      <c r="UHF445" s="5"/>
      <c r="UHG445" s="5"/>
      <c r="UHH445" s="5"/>
      <c r="UHI445" s="5"/>
      <c r="UHJ445" s="5"/>
      <c r="UHK445" s="5"/>
      <c r="UHL445" s="5"/>
      <c r="UHM445" s="5"/>
      <c r="UHN445" s="5"/>
      <c r="UHO445" s="5"/>
      <c r="UHP445" s="5"/>
      <c r="UHQ445" s="5"/>
      <c r="UHR445" s="5"/>
      <c r="UHS445" s="5"/>
      <c r="UHT445" s="5"/>
      <c r="UHU445" s="5"/>
      <c r="UHV445" s="5"/>
      <c r="UHW445" s="5"/>
      <c r="UHX445" s="5"/>
      <c r="UHY445" s="5"/>
      <c r="UHZ445" s="5"/>
      <c r="UIA445" s="5"/>
      <c r="UIB445" s="5"/>
      <c r="UIC445" s="5"/>
      <c r="UID445" s="5"/>
      <c r="UIE445" s="5"/>
      <c r="UIF445" s="5"/>
      <c r="UIG445" s="5"/>
      <c r="UIH445" s="5"/>
      <c r="UII445" s="5"/>
      <c r="UIJ445" s="5"/>
      <c r="UIK445" s="5"/>
      <c r="UIL445" s="5"/>
      <c r="UIM445" s="5"/>
      <c r="UIN445" s="5"/>
      <c r="UIO445" s="5"/>
      <c r="UIP445" s="5"/>
      <c r="UIQ445" s="5"/>
      <c r="UIR445" s="5"/>
      <c r="UIS445" s="5"/>
      <c r="UIT445" s="5"/>
      <c r="UIU445" s="5"/>
      <c r="UIV445" s="5"/>
      <c r="UIW445" s="5"/>
      <c r="UIX445" s="5"/>
      <c r="UIY445" s="5"/>
      <c r="UIZ445" s="5"/>
      <c r="UJA445" s="5"/>
      <c r="UJB445" s="5"/>
      <c r="UJC445" s="5"/>
      <c r="UJD445" s="5"/>
      <c r="UJE445" s="5"/>
      <c r="UJF445" s="5"/>
      <c r="UJG445" s="5"/>
      <c r="UJH445" s="5"/>
      <c r="UJI445" s="5"/>
      <c r="UJJ445" s="5"/>
      <c r="UJK445" s="5"/>
      <c r="UJL445" s="5"/>
      <c r="UJM445" s="5"/>
      <c r="UJN445" s="5"/>
      <c r="UJO445" s="5"/>
      <c r="UJP445" s="5"/>
      <c r="UJQ445" s="5"/>
      <c r="UJR445" s="5"/>
      <c r="UJS445" s="5"/>
      <c r="UJT445" s="5"/>
      <c r="UJU445" s="5"/>
      <c r="UJV445" s="5"/>
      <c r="UJW445" s="5"/>
      <c r="UJX445" s="5"/>
      <c r="UJY445" s="5"/>
      <c r="UJZ445" s="5"/>
      <c r="UKA445" s="5"/>
      <c r="UKB445" s="5"/>
      <c r="UKC445" s="5"/>
      <c r="UKD445" s="5"/>
      <c r="UKE445" s="5"/>
      <c r="UKF445" s="5"/>
      <c r="UKG445" s="5"/>
      <c r="UKH445" s="5"/>
      <c r="UKI445" s="5"/>
      <c r="UKJ445" s="5"/>
      <c r="UKK445" s="5"/>
      <c r="UKL445" s="5"/>
      <c r="UKM445" s="5"/>
      <c r="UKN445" s="5"/>
      <c r="UKO445" s="5"/>
      <c r="UKP445" s="5"/>
      <c r="UKQ445" s="5"/>
      <c r="UKR445" s="5"/>
      <c r="UKS445" s="5"/>
      <c r="UKT445" s="5"/>
      <c r="UKU445" s="5"/>
      <c r="UKV445" s="5"/>
      <c r="UKW445" s="5"/>
      <c r="UKX445" s="5"/>
      <c r="UKY445" s="5"/>
      <c r="UKZ445" s="5"/>
      <c r="ULA445" s="5"/>
      <c r="ULB445" s="5"/>
      <c r="ULC445" s="5"/>
      <c r="ULD445" s="5"/>
      <c r="ULE445" s="5"/>
      <c r="ULF445" s="5"/>
      <c r="ULG445" s="5"/>
      <c r="ULH445" s="5"/>
      <c r="ULI445" s="5"/>
      <c r="ULJ445" s="5"/>
      <c r="ULK445" s="5"/>
      <c r="ULL445" s="5"/>
      <c r="ULM445" s="5"/>
      <c r="ULN445" s="5"/>
      <c r="ULO445" s="5"/>
      <c r="ULP445" s="5"/>
      <c r="ULQ445" s="5"/>
      <c r="ULR445" s="5"/>
      <c r="ULS445" s="5"/>
      <c r="ULT445" s="5"/>
      <c r="ULU445" s="5"/>
      <c r="ULV445" s="5"/>
      <c r="ULW445" s="5"/>
      <c r="ULX445" s="5"/>
      <c r="ULY445" s="5"/>
      <c r="ULZ445" s="5"/>
      <c r="UMA445" s="5"/>
      <c r="UMB445" s="5"/>
      <c r="UMC445" s="5"/>
      <c r="UMD445" s="5"/>
      <c r="UME445" s="5"/>
      <c r="UMF445" s="5"/>
      <c r="UMG445" s="5"/>
      <c r="UMH445" s="5"/>
      <c r="UMI445" s="5"/>
      <c r="UMJ445" s="5"/>
      <c r="UMK445" s="5"/>
      <c r="UML445" s="5"/>
      <c r="UMM445" s="5"/>
      <c r="UMN445" s="5"/>
      <c r="UMO445" s="5"/>
      <c r="UMP445" s="5"/>
      <c r="UMQ445" s="5"/>
      <c r="UMR445" s="5"/>
      <c r="UMS445" s="5"/>
      <c r="UMT445" s="5"/>
      <c r="UMU445" s="5"/>
      <c r="UMV445" s="5"/>
      <c r="UMW445" s="5"/>
      <c r="UMX445" s="5"/>
      <c r="UMY445" s="5"/>
      <c r="UMZ445" s="5"/>
      <c r="UNA445" s="5"/>
      <c r="UNB445" s="5"/>
      <c r="UNC445" s="5"/>
      <c r="UND445" s="5"/>
      <c r="UNE445" s="5"/>
      <c r="UNF445" s="5"/>
      <c r="UNG445" s="5"/>
      <c r="UNH445" s="5"/>
      <c r="UNI445" s="5"/>
      <c r="UNJ445" s="5"/>
      <c r="UNK445" s="5"/>
      <c r="UNL445" s="5"/>
      <c r="UNM445" s="5"/>
      <c r="UNN445" s="5"/>
      <c r="UNO445" s="5"/>
      <c r="UNP445" s="5"/>
      <c r="UNQ445" s="5"/>
      <c r="UNR445" s="5"/>
      <c r="UNS445" s="5"/>
      <c r="UNT445" s="5"/>
      <c r="UNU445" s="5"/>
      <c r="UNV445" s="5"/>
      <c r="UNW445" s="5"/>
      <c r="UNX445" s="5"/>
      <c r="UNY445" s="5"/>
      <c r="UNZ445" s="5"/>
      <c r="UOA445" s="5"/>
      <c r="UOB445" s="5"/>
      <c r="UOC445" s="5"/>
      <c r="UOD445" s="5"/>
      <c r="UOE445" s="5"/>
      <c r="UOF445" s="5"/>
      <c r="UOG445" s="5"/>
      <c r="UOH445" s="5"/>
      <c r="UOI445" s="5"/>
      <c r="UOJ445" s="5"/>
      <c r="UOK445" s="5"/>
      <c r="UOL445" s="5"/>
      <c r="UOM445" s="5"/>
      <c r="UON445" s="5"/>
      <c r="UOO445" s="5"/>
      <c r="UOP445" s="5"/>
      <c r="UOQ445" s="5"/>
      <c r="UOR445" s="5"/>
      <c r="UOS445" s="5"/>
      <c r="UOT445" s="5"/>
      <c r="UOU445" s="5"/>
      <c r="UOV445" s="5"/>
      <c r="UOW445" s="5"/>
      <c r="UOX445" s="5"/>
      <c r="UOY445" s="5"/>
      <c r="UOZ445" s="5"/>
      <c r="UPA445" s="5"/>
      <c r="UPB445" s="5"/>
      <c r="UPC445" s="5"/>
      <c r="UPD445" s="5"/>
      <c r="UPE445" s="5"/>
      <c r="UPF445" s="5"/>
      <c r="UPG445" s="5"/>
      <c r="UPH445" s="5"/>
      <c r="UPI445" s="5"/>
      <c r="UPJ445" s="5"/>
      <c r="UPK445" s="5"/>
      <c r="UPL445" s="5"/>
      <c r="UPM445" s="5"/>
      <c r="UPN445" s="5"/>
      <c r="UPO445" s="5"/>
      <c r="UPP445" s="5"/>
      <c r="UPQ445" s="5"/>
      <c r="UPR445" s="5"/>
      <c r="UPS445" s="5"/>
      <c r="UPT445" s="5"/>
      <c r="UPU445" s="5"/>
      <c r="UPV445" s="5"/>
      <c r="UPW445" s="5"/>
      <c r="UPX445" s="5"/>
      <c r="UPY445" s="5"/>
      <c r="UPZ445" s="5"/>
      <c r="UQA445" s="5"/>
      <c r="UQB445" s="5"/>
      <c r="UQC445" s="5"/>
      <c r="UQD445" s="5"/>
      <c r="UQE445" s="5"/>
      <c r="UQF445" s="5"/>
      <c r="UQG445" s="5"/>
      <c r="UQH445" s="5"/>
      <c r="UQI445" s="5"/>
      <c r="UQJ445" s="5"/>
      <c r="UQK445" s="5"/>
      <c r="UQL445" s="5"/>
      <c r="UQM445" s="5"/>
      <c r="UQN445" s="5"/>
      <c r="UQO445" s="5"/>
      <c r="UQP445" s="5"/>
      <c r="UQQ445" s="5"/>
      <c r="UQR445" s="5"/>
      <c r="UQS445" s="5"/>
      <c r="UQT445" s="5"/>
      <c r="UQU445" s="5"/>
      <c r="UQV445" s="5"/>
      <c r="UQW445" s="5"/>
      <c r="UQX445" s="5"/>
      <c r="UQY445" s="5"/>
      <c r="UQZ445" s="5"/>
      <c r="URA445" s="5"/>
      <c r="URB445" s="5"/>
      <c r="URC445" s="5"/>
      <c r="URD445" s="5"/>
      <c r="URE445" s="5"/>
      <c r="URF445" s="5"/>
      <c r="URG445" s="5"/>
      <c r="URH445" s="5"/>
      <c r="URI445" s="5"/>
      <c r="URJ445" s="5"/>
      <c r="URK445" s="5"/>
      <c r="URL445" s="5"/>
      <c r="URM445" s="5"/>
      <c r="URN445" s="5"/>
      <c r="URO445" s="5"/>
      <c r="URP445" s="5"/>
      <c r="URQ445" s="5"/>
      <c r="URR445" s="5"/>
      <c r="URS445" s="5"/>
      <c r="URT445" s="5"/>
      <c r="URU445" s="5"/>
      <c r="URV445" s="5"/>
      <c r="URW445" s="5"/>
      <c r="URX445" s="5"/>
      <c r="URY445" s="5"/>
      <c r="URZ445" s="5"/>
      <c r="USA445" s="5"/>
      <c r="USB445" s="5"/>
      <c r="USC445" s="5"/>
      <c r="USD445" s="5"/>
      <c r="USE445" s="5"/>
      <c r="USF445" s="5"/>
      <c r="USG445" s="5"/>
      <c r="USH445" s="5"/>
      <c r="USI445" s="5"/>
      <c r="USJ445" s="5"/>
      <c r="USK445" s="5"/>
      <c r="USL445" s="5"/>
      <c r="USM445" s="5"/>
      <c r="USN445" s="5"/>
      <c r="USO445" s="5"/>
      <c r="USP445" s="5"/>
      <c r="USQ445" s="5"/>
      <c r="USR445" s="5"/>
      <c r="USS445" s="5"/>
      <c r="UST445" s="5"/>
      <c r="USU445" s="5"/>
      <c r="USV445" s="5"/>
      <c r="USW445" s="5"/>
      <c r="USX445" s="5"/>
      <c r="USY445" s="5"/>
      <c r="USZ445" s="5"/>
      <c r="UTA445" s="5"/>
      <c r="UTB445" s="5"/>
      <c r="UTC445" s="5"/>
      <c r="UTD445" s="5"/>
      <c r="UTE445" s="5"/>
      <c r="UTF445" s="5"/>
      <c r="UTG445" s="5"/>
      <c r="UTH445" s="5"/>
      <c r="UTI445" s="5"/>
      <c r="UTJ445" s="5"/>
      <c r="UTK445" s="5"/>
      <c r="UTL445" s="5"/>
      <c r="UTM445" s="5"/>
      <c r="UTN445" s="5"/>
      <c r="UTO445" s="5"/>
      <c r="UTP445" s="5"/>
      <c r="UTQ445" s="5"/>
      <c r="UTR445" s="5"/>
      <c r="UTS445" s="5"/>
      <c r="UTT445" s="5"/>
      <c r="UTU445" s="5"/>
      <c r="UTV445" s="5"/>
      <c r="UTW445" s="5"/>
      <c r="UTX445" s="5"/>
      <c r="UTY445" s="5"/>
      <c r="UTZ445" s="5"/>
      <c r="UUA445" s="5"/>
      <c r="UUB445" s="5"/>
      <c r="UUC445" s="5"/>
      <c r="UUD445" s="5"/>
      <c r="UUE445" s="5"/>
      <c r="UUF445" s="5"/>
      <c r="UUG445" s="5"/>
      <c r="UUH445" s="5"/>
      <c r="UUI445" s="5"/>
      <c r="UUJ445" s="5"/>
      <c r="UUK445" s="5"/>
      <c r="UUL445" s="5"/>
      <c r="UUM445" s="5"/>
      <c r="UUN445" s="5"/>
      <c r="UUO445" s="5"/>
      <c r="UUP445" s="5"/>
      <c r="UUQ445" s="5"/>
      <c r="UUR445" s="5"/>
      <c r="UUS445" s="5"/>
      <c r="UUT445" s="5"/>
      <c r="UUU445" s="5"/>
      <c r="UUV445" s="5"/>
      <c r="UUW445" s="5"/>
      <c r="UUX445" s="5"/>
      <c r="UUY445" s="5"/>
      <c r="UUZ445" s="5"/>
      <c r="UVA445" s="5"/>
      <c r="UVB445" s="5"/>
      <c r="UVC445" s="5"/>
      <c r="UVD445" s="5"/>
      <c r="UVE445" s="5"/>
      <c r="UVF445" s="5"/>
      <c r="UVG445" s="5"/>
      <c r="UVH445" s="5"/>
      <c r="UVI445" s="5"/>
      <c r="UVJ445" s="5"/>
      <c r="UVK445" s="5"/>
      <c r="UVL445" s="5"/>
      <c r="UVM445" s="5"/>
      <c r="UVN445" s="5"/>
      <c r="UVO445" s="5"/>
      <c r="UVP445" s="5"/>
      <c r="UVQ445" s="5"/>
      <c r="UVR445" s="5"/>
      <c r="UVS445" s="5"/>
      <c r="UVT445" s="5"/>
      <c r="UVU445" s="5"/>
      <c r="UVV445" s="5"/>
      <c r="UVW445" s="5"/>
      <c r="UVX445" s="5"/>
      <c r="UVY445" s="5"/>
      <c r="UVZ445" s="5"/>
      <c r="UWA445" s="5"/>
      <c r="UWB445" s="5"/>
      <c r="UWC445" s="5"/>
      <c r="UWD445" s="5"/>
      <c r="UWE445" s="5"/>
      <c r="UWF445" s="5"/>
      <c r="UWG445" s="5"/>
      <c r="UWH445" s="5"/>
      <c r="UWI445" s="5"/>
      <c r="UWJ445" s="5"/>
      <c r="UWK445" s="5"/>
      <c r="UWL445" s="5"/>
      <c r="UWM445" s="5"/>
      <c r="UWN445" s="5"/>
      <c r="UWO445" s="5"/>
      <c r="UWP445" s="5"/>
      <c r="UWQ445" s="5"/>
      <c r="UWR445" s="5"/>
      <c r="UWS445" s="5"/>
      <c r="UWT445" s="5"/>
      <c r="UWU445" s="5"/>
      <c r="UWV445" s="5"/>
      <c r="UWW445" s="5"/>
      <c r="UWX445" s="5"/>
      <c r="UWY445" s="5"/>
      <c r="UWZ445" s="5"/>
      <c r="UXA445" s="5"/>
      <c r="UXB445" s="5"/>
      <c r="UXC445" s="5"/>
      <c r="UXD445" s="5"/>
      <c r="UXE445" s="5"/>
      <c r="UXF445" s="5"/>
      <c r="UXG445" s="5"/>
      <c r="UXH445" s="5"/>
      <c r="UXI445" s="5"/>
      <c r="UXJ445" s="5"/>
      <c r="UXK445" s="5"/>
      <c r="UXL445" s="5"/>
      <c r="UXM445" s="5"/>
      <c r="UXN445" s="5"/>
      <c r="UXO445" s="5"/>
      <c r="UXP445" s="5"/>
      <c r="UXQ445" s="5"/>
      <c r="UXR445" s="5"/>
      <c r="UXS445" s="5"/>
      <c r="UXT445" s="5"/>
      <c r="UXU445" s="5"/>
      <c r="UXV445" s="5"/>
      <c r="UXW445" s="5"/>
      <c r="UXX445" s="5"/>
      <c r="UXY445" s="5"/>
      <c r="UXZ445" s="5"/>
      <c r="UYA445" s="5"/>
      <c r="UYB445" s="5"/>
      <c r="UYC445" s="5"/>
      <c r="UYD445" s="5"/>
      <c r="UYE445" s="5"/>
      <c r="UYF445" s="5"/>
      <c r="UYG445" s="5"/>
      <c r="UYH445" s="5"/>
      <c r="UYI445" s="5"/>
      <c r="UYJ445" s="5"/>
      <c r="UYK445" s="5"/>
      <c r="UYL445" s="5"/>
      <c r="UYM445" s="5"/>
      <c r="UYN445" s="5"/>
      <c r="UYO445" s="5"/>
      <c r="UYP445" s="5"/>
      <c r="UYQ445" s="5"/>
      <c r="UYR445" s="5"/>
      <c r="UYS445" s="5"/>
      <c r="UYT445" s="5"/>
      <c r="UYU445" s="5"/>
      <c r="UYV445" s="5"/>
      <c r="UYW445" s="5"/>
      <c r="UYX445" s="5"/>
      <c r="UYY445" s="5"/>
      <c r="UYZ445" s="5"/>
      <c r="UZA445" s="5"/>
      <c r="UZB445" s="5"/>
      <c r="UZC445" s="5"/>
      <c r="UZD445" s="5"/>
      <c r="UZE445" s="5"/>
      <c r="UZF445" s="5"/>
      <c r="UZG445" s="5"/>
      <c r="UZH445" s="5"/>
      <c r="UZI445" s="5"/>
      <c r="UZJ445" s="5"/>
      <c r="UZK445" s="5"/>
      <c r="UZL445" s="5"/>
      <c r="UZM445" s="5"/>
      <c r="UZN445" s="5"/>
      <c r="UZO445" s="5"/>
      <c r="UZP445" s="5"/>
      <c r="UZQ445" s="5"/>
      <c r="UZR445" s="5"/>
      <c r="UZS445" s="5"/>
      <c r="UZT445" s="5"/>
      <c r="UZU445" s="5"/>
      <c r="UZV445" s="5"/>
      <c r="UZW445" s="5"/>
      <c r="UZX445" s="5"/>
      <c r="UZY445" s="5"/>
      <c r="UZZ445" s="5"/>
      <c r="VAA445" s="5"/>
      <c r="VAB445" s="5"/>
      <c r="VAC445" s="5"/>
      <c r="VAD445" s="5"/>
      <c r="VAE445" s="5"/>
      <c r="VAF445" s="5"/>
      <c r="VAG445" s="5"/>
      <c r="VAH445" s="5"/>
      <c r="VAI445" s="5"/>
      <c r="VAJ445" s="5"/>
      <c r="VAK445" s="5"/>
      <c r="VAL445" s="5"/>
      <c r="VAM445" s="5"/>
      <c r="VAN445" s="5"/>
      <c r="VAO445" s="5"/>
      <c r="VAP445" s="5"/>
      <c r="VAQ445" s="5"/>
      <c r="VAR445" s="5"/>
      <c r="VAS445" s="5"/>
      <c r="VAT445" s="5"/>
      <c r="VAU445" s="5"/>
      <c r="VAV445" s="5"/>
      <c r="VAW445" s="5"/>
      <c r="VAX445" s="5"/>
      <c r="VAY445" s="5"/>
      <c r="VAZ445" s="5"/>
      <c r="VBA445" s="5"/>
      <c r="VBB445" s="5"/>
      <c r="VBC445" s="5"/>
      <c r="VBD445" s="5"/>
      <c r="VBE445" s="5"/>
      <c r="VBF445" s="5"/>
      <c r="VBG445" s="5"/>
      <c r="VBH445" s="5"/>
      <c r="VBI445" s="5"/>
      <c r="VBJ445" s="5"/>
      <c r="VBK445" s="5"/>
      <c r="VBL445" s="5"/>
      <c r="VBM445" s="5"/>
      <c r="VBN445" s="5"/>
      <c r="VBO445" s="5"/>
      <c r="VBP445" s="5"/>
      <c r="VBQ445" s="5"/>
      <c r="VBR445" s="5"/>
      <c r="VBS445" s="5"/>
      <c r="VBT445" s="5"/>
      <c r="VBU445" s="5"/>
      <c r="VBV445" s="5"/>
      <c r="VBW445" s="5"/>
      <c r="VBX445" s="5"/>
      <c r="VBY445" s="5"/>
      <c r="VBZ445" s="5"/>
      <c r="VCA445" s="5"/>
      <c r="VCB445" s="5"/>
      <c r="VCC445" s="5"/>
      <c r="VCD445" s="5"/>
      <c r="VCE445" s="5"/>
      <c r="VCF445" s="5"/>
      <c r="VCG445" s="5"/>
      <c r="VCH445" s="5"/>
      <c r="VCI445" s="5"/>
      <c r="VCJ445" s="5"/>
      <c r="VCK445" s="5"/>
      <c r="VCL445" s="5"/>
      <c r="VCM445" s="5"/>
      <c r="VCN445" s="5"/>
      <c r="VCO445" s="5"/>
      <c r="VCP445" s="5"/>
      <c r="VCQ445" s="5"/>
      <c r="VCR445" s="5"/>
      <c r="VCS445" s="5"/>
      <c r="VCT445" s="5"/>
      <c r="VCU445" s="5"/>
      <c r="VCV445" s="5"/>
      <c r="VCW445" s="5"/>
      <c r="VCX445" s="5"/>
      <c r="VCY445" s="5"/>
      <c r="VCZ445" s="5"/>
      <c r="VDA445" s="5"/>
      <c r="VDB445" s="5"/>
      <c r="VDC445" s="5"/>
      <c r="VDD445" s="5"/>
      <c r="VDE445" s="5"/>
      <c r="VDF445" s="5"/>
      <c r="VDG445" s="5"/>
      <c r="VDH445" s="5"/>
      <c r="VDI445" s="5"/>
      <c r="VDJ445" s="5"/>
      <c r="VDK445" s="5"/>
      <c r="VDL445" s="5"/>
      <c r="VDM445" s="5"/>
      <c r="VDN445" s="5"/>
      <c r="VDO445" s="5"/>
      <c r="VDP445" s="5"/>
      <c r="VDQ445" s="5"/>
      <c r="VDR445" s="5"/>
      <c r="VDS445" s="5"/>
      <c r="VDT445" s="5"/>
      <c r="VDU445" s="5"/>
      <c r="VDV445" s="5"/>
      <c r="VDW445" s="5"/>
      <c r="VDX445" s="5"/>
      <c r="VDY445" s="5"/>
      <c r="VDZ445" s="5"/>
      <c r="VEA445" s="5"/>
      <c r="VEB445" s="5"/>
      <c r="VEC445" s="5"/>
      <c r="VED445" s="5"/>
      <c r="VEE445" s="5"/>
      <c r="VEF445" s="5"/>
      <c r="VEG445" s="5"/>
      <c r="VEH445" s="5"/>
      <c r="VEI445" s="5"/>
      <c r="VEJ445" s="5"/>
      <c r="VEK445" s="5"/>
      <c r="VEL445" s="5"/>
      <c r="VEM445" s="5"/>
      <c r="VEN445" s="5"/>
      <c r="VEO445" s="5"/>
      <c r="VEP445" s="5"/>
      <c r="VEQ445" s="5"/>
      <c r="VER445" s="5"/>
      <c r="VES445" s="5"/>
      <c r="VET445" s="5"/>
      <c r="VEU445" s="5"/>
      <c r="VEV445" s="5"/>
      <c r="VEW445" s="5"/>
      <c r="VEX445" s="5"/>
      <c r="VEY445" s="5"/>
      <c r="VEZ445" s="5"/>
      <c r="VFA445" s="5"/>
      <c r="VFB445" s="5"/>
      <c r="VFC445" s="5"/>
      <c r="VFD445" s="5"/>
      <c r="VFE445" s="5"/>
      <c r="VFF445" s="5"/>
      <c r="VFG445" s="5"/>
      <c r="VFH445" s="5"/>
      <c r="VFI445" s="5"/>
      <c r="VFJ445" s="5"/>
      <c r="VFK445" s="5"/>
      <c r="VFL445" s="5"/>
      <c r="VFM445" s="5"/>
      <c r="VFN445" s="5"/>
      <c r="VFO445" s="5"/>
      <c r="VFP445" s="5"/>
      <c r="VFQ445" s="5"/>
      <c r="VFR445" s="5"/>
      <c r="VFS445" s="5"/>
      <c r="VFT445" s="5"/>
      <c r="VFU445" s="5"/>
      <c r="VFV445" s="5"/>
      <c r="VFW445" s="5"/>
      <c r="VFX445" s="5"/>
      <c r="VFY445" s="5"/>
      <c r="VFZ445" s="5"/>
      <c r="VGA445" s="5"/>
      <c r="VGB445" s="5"/>
      <c r="VGC445" s="5"/>
      <c r="VGD445" s="5"/>
      <c r="VGE445" s="5"/>
      <c r="VGF445" s="5"/>
      <c r="VGG445" s="5"/>
      <c r="VGH445" s="5"/>
      <c r="VGI445" s="5"/>
      <c r="VGJ445" s="5"/>
      <c r="VGK445" s="5"/>
      <c r="VGL445" s="5"/>
      <c r="VGM445" s="5"/>
      <c r="VGN445" s="5"/>
      <c r="VGO445" s="5"/>
      <c r="VGP445" s="5"/>
      <c r="VGQ445" s="5"/>
      <c r="VGR445" s="5"/>
      <c r="VGS445" s="5"/>
      <c r="VGT445" s="5"/>
      <c r="VGU445" s="5"/>
      <c r="VGV445" s="5"/>
      <c r="VGW445" s="5"/>
      <c r="VGX445" s="5"/>
      <c r="VGY445" s="5"/>
      <c r="VGZ445" s="5"/>
      <c r="VHA445" s="5"/>
      <c r="VHB445" s="5"/>
      <c r="VHC445" s="5"/>
      <c r="VHD445" s="5"/>
      <c r="VHE445" s="5"/>
      <c r="VHF445" s="5"/>
      <c r="VHG445" s="5"/>
      <c r="VHH445" s="5"/>
      <c r="VHI445" s="5"/>
      <c r="VHJ445" s="5"/>
      <c r="VHK445" s="5"/>
      <c r="VHL445" s="5"/>
      <c r="VHM445" s="5"/>
      <c r="VHN445" s="5"/>
      <c r="VHO445" s="5"/>
      <c r="VHP445" s="5"/>
      <c r="VHQ445" s="5"/>
      <c r="VHR445" s="5"/>
      <c r="VHS445" s="5"/>
      <c r="VHT445" s="5"/>
      <c r="VHU445" s="5"/>
      <c r="VHV445" s="5"/>
      <c r="VHW445" s="5"/>
      <c r="VHX445" s="5"/>
      <c r="VHY445" s="5"/>
      <c r="VHZ445" s="5"/>
      <c r="VIA445" s="5"/>
      <c r="VIB445" s="5"/>
      <c r="VIC445" s="5"/>
      <c r="VID445" s="5"/>
      <c r="VIE445" s="5"/>
      <c r="VIF445" s="5"/>
      <c r="VIG445" s="5"/>
      <c r="VIH445" s="5"/>
      <c r="VII445" s="5"/>
      <c r="VIJ445" s="5"/>
      <c r="VIK445" s="5"/>
      <c r="VIL445" s="5"/>
      <c r="VIM445" s="5"/>
      <c r="VIN445" s="5"/>
      <c r="VIO445" s="5"/>
      <c r="VIP445" s="5"/>
      <c r="VIQ445" s="5"/>
      <c r="VIR445" s="5"/>
      <c r="VIS445" s="5"/>
      <c r="VIT445" s="5"/>
      <c r="VIU445" s="5"/>
      <c r="VIV445" s="5"/>
      <c r="VIW445" s="5"/>
      <c r="VIX445" s="5"/>
      <c r="VIY445" s="5"/>
      <c r="VIZ445" s="5"/>
      <c r="VJA445" s="5"/>
      <c r="VJB445" s="5"/>
      <c r="VJC445" s="5"/>
      <c r="VJD445" s="5"/>
      <c r="VJE445" s="5"/>
      <c r="VJF445" s="5"/>
      <c r="VJG445" s="5"/>
      <c r="VJH445" s="5"/>
      <c r="VJI445" s="5"/>
      <c r="VJJ445" s="5"/>
      <c r="VJK445" s="5"/>
      <c r="VJL445" s="5"/>
      <c r="VJM445" s="5"/>
      <c r="VJN445" s="5"/>
      <c r="VJO445" s="5"/>
      <c r="VJP445" s="5"/>
      <c r="VJQ445" s="5"/>
      <c r="VJR445" s="5"/>
      <c r="VJS445" s="5"/>
      <c r="VJT445" s="5"/>
      <c r="VJU445" s="5"/>
      <c r="VJV445" s="5"/>
      <c r="VJW445" s="5"/>
      <c r="VJX445" s="5"/>
      <c r="VJY445" s="5"/>
      <c r="VJZ445" s="5"/>
      <c r="VKA445" s="5"/>
      <c r="VKB445" s="5"/>
      <c r="VKC445" s="5"/>
      <c r="VKD445" s="5"/>
      <c r="VKE445" s="5"/>
      <c r="VKF445" s="5"/>
      <c r="VKG445" s="5"/>
      <c r="VKH445" s="5"/>
      <c r="VKI445" s="5"/>
      <c r="VKJ445" s="5"/>
      <c r="VKK445" s="5"/>
      <c r="VKL445" s="5"/>
      <c r="VKM445" s="5"/>
      <c r="VKN445" s="5"/>
      <c r="VKO445" s="5"/>
      <c r="VKP445" s="5"/>
      <c r="VKQ445" s="5"/>
      <c r="VKR445" s="5"/>
      <c r="VKS445" s="5"/>
      <c r="VKT445" s="5"/>
      <c r="VKU445" s="5"/>
      <c r="VKV445" s="5"/>
      <c r="VKW445" s="5"/>
      <c r="VKX445" s="5"/>
      <c r="VKY445" s="5"/>
      <c r="VKZ445" s="5"/>
      <c r="VLA445" s="5"/>
      <c r="VLB445" s="5"/>
      <c r="VLC445" s="5"/>
      <c r="VLD445" s="5"/>
      <c r="VLE445" s="5"/>
      <c r="VLF445" s="5"/>
      <c r="VLG445" s="5"/>
      <c r="VLH445" s="5"/>
      <c r="VLI445" s="5"/>
      <c r="VLJ445" s="5"/>
      <c r="VLK445" s="5"/>
      <c r="VLL445" s="5"/>
      <c r="VLM445" s="5"/>
      <c r="VLN445" s="5"/>
      <c r="VLO445" s="5"/>
      <c r="VLP445" s="5"/>
      <c r="VLQ445" s="5"/>
      <c r="VLR445" s="5"/>
      <c r="VLS445" s="5"/>
      <c r="VLT445" s="5"/>
      <c r="VLU445" s="5"/>
      <c r="VLV445" s="5"/>
      <c r="VLW445" s="5"/>
      <c r="VLX445" s="5"/>
      <c r="VLY445" s="5"/>
      <c r="VLZ445" s="5"/>
      <c r="VMA445" s="5"/>
      <c r="VMB445" s="5"/>
      <c r="VMC445" s="5"/>
      <c r="VMD445" s="5"/>
      <c r="VME445" s="5"/>
      <c r="VMF445" s="5"/>
      <c r="VMG445" s="5"/>
      <c r="VMH445" s="5"/>
      <c r="VMI445" s="5"/>
      <c r="VMJ445" s="5"/>
      <c r="VMK445" s="5"/>
      <c r="VML445" s="5"/>
      <c r="VMM445" s="5"/>
      <c r="VMN445" s="5"/>
      <c r="VMO445" s="5"/>
      <c r="VMP445" s="5"/>
      <c r="VMQ445" s="5"/>
      <c r="VMR445" s="5"/>
      <c r="VMS445" s="5"/>
      <c r="VMT445" s="5"/>
      <c r="VMU445" s="5"/>
      <c r="VMV445" s="5"/>
      <c r="VMW445" s="5"/>
      <c r="VMX445" s="5"/>
      <c r="VMY445" s="5"/>
      <c r="VMZ445" s="5"/>
      <c r="VNA445" s="5"/>
      <c r="VNB445" s="5"/>
      <c r="VNC445" s="5"/>
      <c r="VND445" s="5"/>
      <c r="VNE445" s="5"/>
      <c r="VNF445" s="5"/>
      <c r="VNG445" s="5"/>
      <c r="VNH445" s="5"/>
      <c r="VNI445" s="5"/>
      <c r="VNJ445" s="5"/>
      <c r="VNK445" s="5"/>
      <c r="VNL445" s="5"/>
      <c r="VNM445" s="5"/>
      <c r="VNN445" s="5"/>
      <c r="VNO445" s="5"/>
      <c r="VNP445" s="5"/>
      <c r="VNQ445" s="5"/>
      <c r="VNR445" s="5"/>
      <c r="VNS445" s="5"/>
      <c r="VNT445" s="5"/>
      <c r="VNU445" s="5"/>
      <c r="VNV445" s="5"/>
      <c r="VNW445" s="5"/>
      <c r="VNX445" s="5"/>
      <c r="VNY445" s="5"/>
      <c r="VNZ445" s="5"/>
      <c r="VOA445" s="5"/>
      <c r="VOB445" s="5"/>
      <c r="VOC445" s="5"/>
      <c r="VOD445" s="5"/>
      <c r="VOE445" s="5"/>
      <c r="VOF445" s="5"/>
      <c r="VOG445" s="5"/>
      <c r="VOH445" s="5"/>
      <c r="VOI445" s="5"/>
      <c r="VOJ445" s="5"/>
      <c r="VOK445" s="5"/>
      <c r="VOL445" s="5"/>
      <c r="VOM445" s="5"/>
      <c r="VON445" s="5"/>
      <c r="VOO445" s="5"/>
      <c r="VOP445" s="5"/>
      <c r="VOQ445" s="5"/>
      <c r="VOR445" s="5"/>
      <c r="VOS445" s="5"/>
      <c r="VOT445" s="5"/>
      <c r="VOU445" s="5"/>
      <c r="VOV445" s="5"/>
      <c r="VOW445" s="5"/>
      <c r="VOX445" s="5"/>
      <c r="VOY445" s="5"/>
      <c r="VOZ445" s="5"/>
      <c r="VPA445" s="5"/>
      <c r="VPB445" s="5"/>
      <c r="VPC445" s="5"/>
      <c r="VPD445" s="5"/>
      <c r="VPE445" s="5"/>
      <c r="VPF445" s="5"/>
      <c r="VPG445" s="5"/>
      <c r="VPH445" s="5"/>
      <c r="VPI445" s="5"/>
      <c r="VPJ445" s="5"/>
      <c r="VPK445" s="5"/>
      <c r="VPL445" s="5"/>
      <c r="VPM445" s="5"/>
      <c r="VPN445" s="5"/>
      <c r="VPO445" s="5"/>
      <c r="VPP445" s="5"/>
      <c r="VPQ445" s="5"/>
      <c r="VPR445" s="5"/>
      <c r="VPS445" s="5"/>
      <c r="VPT445" s="5"/>
      <c r="VPU445" s="5"/>
      <c r="VPV445" s="5"/>
      <c r="VPW445" s="5"/>
      <c r="VPX445" s="5"/>
      <c r="VPY445" s="5"/>
      <c r="VPZ445" s="5"/>
      <c r="VQA445" s="5"/>
      <c r="VQB445" s="5"/>
      <c r="VQC445" s="5"/>
      <c r="VQD445" s="5"/>
      <c r="VQE445" s="5"/>
      <c r="VQF445" s="5"/>
      <c r="VQG445" s="5"/>
      <c r="VQH445" s="5"/>
      <c r="VQI445" s="5"/>
      <c r="VQJ445" s="5"/>
      <c r="VQK445" s="5"/>
      <c r="VQL445" s="5"/>
      <c r="VQM445" s="5"/>
      <c r="VQN445" s="5"/>
      <c r="VQO445" s="5"/>
      <c r="VQP445" s="5"/>
      <c r="VQQ445" s="5"/>
      <c r="VQR445" s="5"/>
      <c r="VQS445" s="5"/>
      <c r="VQT445" s="5"/>
      <c r="VQU445" s="5"/>
      <c r="VQV445" s="5"/>
      <c r="VQW445" s="5"/>
      <c r="VQX445" s="5"/>
      <c r="VQY445" s="5"/>
      <c r="VQZ445" s="5"/>
      <c r="VRA445" s="5"/>
      <c r="VRB445" s="5"/>
      <c r="VRC445" s="5"/>
      <c r="VRD445" s="5"/>
      <c r="VRE445" s="5"/>
      <c r="VRF445" s="5"/>
      <c r="VRG445" s="5"/>
      <c r="VRH445" s="5"/>
      <c r="VRI445" s="5"/>
      <c r="VRJ445" s="5"/>
      <c r="VRK445" s="5"/>
      <c r="VRL445" s="5"/>
      <c r="VRM445" s="5"/>
      <c r="VRN445" s="5"/>
      <c r="VRO445" s="5"/>
      <c r="VRP445" s="5"/>
      <c r="VRQ445" s="5"/>
      <c r="VRR445" s="5"/>
      <c r="VRS445" s="5"/>
      <c r="VRT445" s="5"/>
      <c r="VRU445" s="5"/>
      <c r="VRV445" s="5"/>
      <c r="VRW445" s="5"/>
      <c r="VRX445" s="5"/>
      <c r="VRY445" s="5"/>
      <c r="VRZ445" s="5"/>
      <c r="VSA445" s="5"/>
      <c r="VSB445" s="5"/>
      <c r="VSC445" s="5"/>
      <c r="VSD445" s="5"/>
      <c r="VSE445" s="5"/>
      <c r="VSF445" s="5"/>
      <c r="VSG445" s="5"/>
      <c r="VSH445" s="5"/>
      <c r="VSI445" s="5"/>
      <c r="VSJ445" s="5"/>
      <c r="VSK445" s="5"/>
      <c r="VSL445" s="5"/>
      <c r="VSM445" s="5"/>
      <c r="VSN445" s="5"/>
      <c r="VSO445" s="5"/>
      <c r="VSP445" s="5"/>
      <c r="VSQ445" s="5"/>
      <c r="VSR445" s="5"/>
      <c r="VSS445" s="5"/>
      <c r="VST445" s="5"/>
      <c r="VSU445" s="5"/>
      <c r="VSV445" s="5"/>
      <c r="VSW445" s="5"/>
      <c r="VSX445" s="5"/>
      <c r="VSY445" s="5"/>
      <c r="VSZ445" s="5"/>
      <c r="VTA445" s="5"/>
      <c r="VTB445" s="5"/>
      <c r="VTC445" s="5"/>
      <c r="VTD445" s="5"/>
      <c r="VTE445" s="5"/>
      <c r="VTF445" s="5"/>
      <c r="VTG445" s="5"/>
      <c r="VTH445" s="5"/>
      <c r="VTI445" s="5"/>
      <c r="VTJ445" s="5"/>
      <c r="VTK445" s="5"/>
      <c r="VTL445" s="5"/>
      <c r="VTM445" s="5"/>
      <c r="VTN445" s="5"/>
      <c r="VTO445" s="5"/>
      <c r="VTP445" s="5"/>
      <c r="VTQ445" s="5"/>
      <c r="VTR445" s="5"/>
      <c r="VTS445" s="5"/>
      <c r="VTT445" s="5"/>
      <c r="VTU445" s="5"/>
      <c r="VTV445" s="5"/>
      <c r="VTW445" s="5"/>
      <c r="VTX445" s="5"/>
      <c r="VTY445" s="5"/>
      <c r="VTZ445" s="5"/>
      <c r="VUA445" s="5"/>
      <c r="VUB445" s="5"/>
      <c r="VUC445" s="5"/>
      <c r="VUD445" s="5"/>
      <c r="VUE445" s="5"/>
      <c r="VUF445" s="5"/>
      <c r="VUG445" s="5"/>
      <c r="VUH445" s="5"/>
      <c r="VUI445" s="5"/>
      <c r="VUJ445" s="5"/>
      <c r="VUK445" s="5"/>
      <c r="VUL445" s="5"/>
      <c r="VUM445" s="5"/>
      <c r="VUN445" s="5"/>
      <c r="VUO445" s="5"/>
      <c r="VUP445" s="5"/>
      <c r="VUQ445" s="5"/>
      <c r="VUR445" s="5"/>
      <c r="VUS445" s="5"/>
      <c r="VUT445" s="5"/>
      <c r="VUU445" s="5"/>
      <c r="VUV445" s="5"/>
      <c r="VUW445" s="5"/>
      <c r="VUX445" s="5"/>
      <c r="VUY445" s="5"/>
      <c r="VUZ445" s="5"/>
      <c r="VVA445" s="5"/>
      <c r="VVB445" s="5"/>
      <c r="VVC445" s="5"/>
      <c r="VVD445" s="5"/>
      <c r="VVE445" s="5"/>
      <c r="VVF445" s="5"/>
      <c r="VVG445" s="5"/>
      <c r="VVH445" s="5"/>
      <c r="VVI445" s="5"/>
      <c r="VVJ445" s="5"/>
      <c r="VVK445" s="5"/>
      <c r="VVL445" s="5"/>
      <c r="VVM445" s="5"/>
      <c r="VVN445" s="5"/>
      <c r="VVO445" s="5"/>
      <c r="VVP445" s="5"/>
      <c r="VVQ445" s="5"/>
      <c r="VVR445" s="5"/>
      <c r="VVS445" s="5"/>
      <c r="VVT445" s="5"/>
      <c r="VVU445" s="5"/>
      <c r="VVV445" s="5"/>
      <c r="VVW445" s="5"/>
      <c r="VVX445" s="5"/>
      <c r="VVY445" s="5"/>
      <c r="VVZ445" s="5"/>
      <c r="VWA445" s="5"/>
      <c r="VWB445" s="5"/>
      <c r="VWC445" s="5"/>
      <c r="VWD445" s="5"/>
      <c r="VWE445" s="5"/>
      <c r="VWF445" s="5"/>
      <c r="VWG445" s="5"/>
      <c r="VWH445" s="5"/>
      <c r="VWI445" s="5"/>
      <c r="VWJ445" s="5"/>
      <c r="VWK445" s="5"/>
      <c r="VWL445" s="5"/>
      <c r="VWM445" s="5"/>
      <c r="VWN445" s="5"/>
      <c r="VWO445" s="5"/>
      <c r="VWP445" s="5"/>
      <c r="VWQ445" s="5"/>
      <c r="VWR445" s="5"/>
      <c r="VWS445" s="5"/>
      <c r="VWT445" s="5"/>
      <c r="VWU445" s="5"/>
      <c r="VWV445" s="5"/>
      <c r="VWW445" s="5"/>
      <c r="VWX445" s="5"/>
      <c r="VWY445" s="5"/>
      <c r="VWZ445" s="5"/>
      <c r="VXA445" s="5"/>
      <c r="VXB445" s="5"/>
      <c r="VXC445" s="5"/>
      <c r="VXD445" s="5"/>
      <c r="VXE445" s="5"/>
      <c r="VXF445" s="5"/>
      <c r="VXG445" s="5"/>
      <c r="VXH445" s="5"/>
      <c r="VXI445" s="5"/>
      <c r="VXJ445" s="5"/>
      <c r="VXK445" s="5"/>
      <c r="VXL445" s="5"/>
      <c r="VXM445" s="5"/>
      <c r="VXN445" s="5"/>
      <c r="VXO445" s="5"/>
      <c r="VXP445" s="5"/>
      <c r="VXQ445" s="5"/>
      <c r="VXR445" s="5"/>
      <c r="VXS445" s="5"/>
      <c r="VXT445" s="5"/>
      <c r="VXU445" s="5"/>
      <c r="VXV445" s="5"/>
      <c r="VXW445" s="5"/>
      <c r="VXX445" s="5"/>
      <c r="VXY445" s="5"/>
      <c r="VXZ445" s="5"/>
      <c r="VYA445" s="5"/>
      <c r="VYB445" s="5"/>
      <c r="VYC445" s="5"/>
      <c r="VYD445" s="5"/>
      <c r="VYE445" s="5"/>
      <c r="VYF445" s="5"/>
      <c r="VYG445" s="5"/>
      <c r="VYH445" s="5"/>
      <c r="VYI445" s="5"/>
      <c r="VYJ445" s="5"/>
      <c r="VYK445" s="5"/>
      <c r="VYL445" s="5"/>
      <c r="VYM445" s="5"/>
      <c r="VYN445" s="5"/>
      <c r="VYO445" s="5"/>
      <c r="VYP445" s="5"/>
      <c r="VYQ445" s="5"/>
      <c r="VYR445" s="5"/>
      <c r="VYS445" s="5"/>
      <c r="VYT445" s="5"/>
      <c r="VYU445" s="5"/>
      <c r="VYV445" s="5"/>
      <c r="VYW445" s="5"/>
      <c r="VYX445" s="5"/>
      <c r="VYY445" s="5"/>
      <c r="VYZ445" s="5"/>
      <c r="VZA445" s="5"/>
      <c r="VZB445" s="5"/>
      <c r="VZC445" s="5"/>
      <c r="VZD445" s="5"/>
      <c r="VZE445" s="5"/>
      <c r="VZF445" s="5"/>
      <c r="VZG445" s="5"/>
      <c r="VZH445" s="5"/>
      <c r="VZI445" s="5"/>
      <c r="VZJ445" s="5"/>
      <c r="VZK445" s="5"/>
      <c r="VZL445" s="5"/>
      <c r="VZM445" s="5"/>
      <c r="VZN445" s="5"/>
      <c r="VZO445" s="5"/>
      <c r="VZP445" s="5"/>
      <c r="VZQ445" s="5"/>
      <c r="VZR445" s="5"/>
      <c r="VZS445" s="5"/>
      <c r="VZT445" s="5"/>
      <c r="VZU445" s="5"/>
      <c r="VZV445" s="5"/>
      <c r="VZW445" s="5"/>
      <c r="VZX445" s="5"/>
      <c r="VZY445" s="5"/>
      <c r="VZZ445" s="5"/>
      <c r="WAA445" s="5"/>
      <c r="WAB445" s="5"/>
      <c r="WAC445" s="5"/>
      <c r="WAD445" s="5"/>
      <c r="WAE445" s="5"/>
      <c r="WAF445" s="5"/>
      <c r="WAG445" s="5"/>
      <c r="WAH445" s="5"/>
      <c r="WAI445" s="5"/>
      <c r="WAJ445" s="5"/>
      <c r="WAK445" s="5"/>
      <c r="WAL445" s="5"/>
      <c r="WAM445" s="5"/>
      <c r="WAN445" s="5"/>
      <c r="WAO445" s="5"/>
      <c r="WAP445" s="5"/>
      <c r="WAQ445" s="5"/>
      <c r="WAR445" s="5"/>
      <c r="WAS445" s="5"/>
      <c r="WAT445" s="5"/>
      <c r="WAU445" s="5"/>
      <c r="WAV445" s="5"/>
      <c r="WAW445" s="5"/>
      <c r="WAX445" s="5"/>
      <c r="WAY445" s="5"/>
      <c r="WAZ445" s="5"/>
      <c r="WBA445" s="5"/>
      <c r="WBB445" s="5"/>
      <c r="WBC445" s="5"/>
      <c r="WBD445" s="5"/>
      <c r="WBE445" s="5"/>
      <c r="WBF445" s="5"/>
      <c r="WBG445" s="5"/>
      <c r="WBH445" s="5"/>
      <c r="WBI445" s="5"/>
      <c r="WBJ445" s="5"/>
      <c r="WBK445" s="5"/>
      <c r="WBL445" s="5"/>
      <c r="WBM445" s="5"/>
      <c r="WBN445" s="5"/>
      <c r="WBO445" s="5"/>
      <c r="WBP445" s="5"/>
      <c r="WBQ445" s="5"/>
      <c r="WBR445" s="5"/>
      <c r="WBS445" s="5"/>
      <c r="WBT445" s="5"/>
      <c r="WBU445" s="5"/>
      <c r="WBV445" s="5"/>
      <c r="WBW445" s="5"/>
      <c r="WBX445" s="5"/>
      <c r="WBY445" s="5"/>
      <c r="WBZ445" s="5"/>
      <c r="WCA445" s="5"/>
      <c r="WCB445" s="5"/>
      <c r="WCC445" s="5"/>
      <c r="WCD445" s="5"/>
      <c r="WCE445" s="5"/>
      <c r="WCF445" s="5"/>
      <c r="WCG445" s="5"/>
      <c r="WCH445" s="5"/>
      <c r="WCI445" s="5"/>
      <c r="WCJ445" s="5"/>
      <c r="WCK445" s="5"/>
      <c r="WCL445" s="5"/>
      <c r="WCM445" s="5"/>
      <c r="WCN445" s="5"/>
      <c r="WCO445" s="5"/>
      <c r="WCP445" s="5"/>
      <c r="WCQ445" s="5"/>
      <c r="WCR445" s="5"/>
      <c r="WCS445" s="5"/>
      <c r="WCT445" s="5"/>
      <c r="WCU445" s="5"/>
      <c r="WCV445" s="5"/>
      <c r="WCW445" s="5"/>
      <c r="WCX445" s="5"/>
      <c r="WCY445" s="5"/>
      <c r="WCZ445" s="5"/>
      <c r="WDA445" s="5"/>
      <c r="WDB445" s="5"/>
      <c r="WDC445" s="5"/>
      <c r="WDD445" s="5"/>
      <c r="WDE445" s="5"/>
      <c r="WDF445" s="5"/>
      <c r="WDG445" s="5"/>
      <c r="WDH445" s="5"/>
      <c r="WDI445" s="5"/>
      <c r="WDJ445" s="5"/>
      <c r="WDK445" s="5"/>
      <c r="WDL445" s="5"/>
      <c r="WDM445" s="5"/>
      <c r="WDN445" s="5"/>
      <c r="WDO445" s="5"/>
      <c r="WDP445" s="5"/>
      <c r="WDQ445" s="5"/>
      <c r="WDR445" s="5"/>
      <c r="WDS445" s="5"/>
      <c r="WDT445" s="5"/>
      <c r="WDU445" s="5"/>
      <c r="WDV445" s="5"/>
      <c r="WDW445" s="5"/>
      <c r="WDX445" s="5"/>
      <c r="WDY445" s="5"/>
      <c r="WDZ445" s="5"/>
      <c r="WEA445" s="5"/>
      <c r="WEB445" s="5"/>
      <c r="WEC445" s="5"/>
      <c r="WED445" s="5"/>
      <c r="WEE445" s="5"/>
      <c r="WEF445" s="5"/>
      <c r="WEG445" s="5"/>
      <c r="WEH445" s="5"/>
      <c r="WEI445" s="5"/>
      <c r="WEJ445" s="5"/>
      <c r="WEK445" s="5"/>
      <c r="WEL445" s="5"/>
      <c r="WEM445" s="5"/>
      <c r="WEN445" s="5"/>
      <c r="WEO445" s="5"/>
      <c r="WEP445" s="5"/>
      <c r="WEQ445" s="5"/>
      <c r="WER445" s="5"/>
      <c r="WES445" s="5"/>
      <c r="WET445" s="5"/>
      <c r="WEU445" s="5"/>
      <c r="WEV445" s="5"/>
      <c r="WEW445" s="5"/>
      <c r="WEX445" s="5"/>
      <c r="WEY445" s="5"/>
      <c r="WEZ445" s="5"/>
      <c r="WFA445" s="5"/>
      <c r="WFB445" s="5"/>
      <c r="WFC445" s="5"/>
      <c r="WFD445" s="5"/>
      <c r="WFE445" s="5"/>
      <c r="WFF445" s="5"/>
      <c r="WFG445" s="5"/>
      <c r="WFH445" s="5"/>
      <c r="WFI445" s="5"/>
      <c r="WFJ445" s="5"/>
      <c r="WFK445" s="5"/>
      <c r="WFL445" s="5"/>
      <c r="WFM445" s="5"/>
      <c r="WFN445" s="5"/>
      <c r="WFO445" s="5"/>
      <c r="WFP445" s="5"/>
      <c r="WFQ445" s="5"/>
      <c r="WFR445" s="5"/>
      <c r="WFS445" s="5"/>
      <c r="WFT445" s="5"/>
      <c r="WFU445" s="5"/>
      <c r="WFV445" s="5"/>
      <c r="WFW445" s="5"/>
      <c r="WFX445" s="5"/>
      <c r="WFY445" s="5"/>
      <c r="WFZ445" s="5"/>
      <c r="WGA445" s="5"/>
      <c r="WGB445" s="5"/>
      <c r="WGC445" s="5"/>
      <c r="WGD445" s="5"/>
      <c r="WGE445" s="5"/>
      <c r="WGF445" s="5"/>
      <c r="WGG445" s="5"/>
      <c r="WGH445" s="5"/>
      <c r="WGI445" s="5"/>
      <c r="WGJ445" s="5"/>
      <c r="WGK445" s="5"/>
      <c r="WGL445" s="5"/>
      <c r="WGM445" s="5"/>
      <c r="WGN445" s="5"/>
      <c r="WGO445" s="5"/>
      <c r="WGP445" s="5"/>
      <c r="WGQ445" s="5"/>
      <c r="WGR445" s="5"/>
      <c r="WGS445" s="5"/>
      <c r="WGT445" s="5"/>
      <c r="WGU445" s="5"/>
      <c r="WGV445" s="5"/>
      <c r="WGW445" s="5"/>
      <c r="WGX445" s="5"/>
      <c r="WGY445" s="5"/>
      <c r="WGZ445" s="5"/>
      <c r="WHA445" s="5"/>
      <c r="WHB445" s="5"/>
      <c r="WHC445" s="5"/>
      <c r="WHD445" s="5"/>
      <c r="WHE445" s="5"/>
      <c r="WHF445" s="5"/>
      <c r="WHG445" s="5"/>
      <c r="WHH445" s="5"/>
      <c r="WHI445" s="5"/>
      <c r="WHJ445" s="5"/>
      <c r="WHK445" s="5"/>
      <c r="WHL445" s="5"/>
      <c r="WHM445" s="5"/>
      <c r="WHN445" s="5"/>
      <c r="WHO445" s="5"/>
      <c r="WHP445" s="5"/>
      <c r="WHQ445" s="5"/>
      <c r="WHR445" s="5"/>
      <c r="WHS445" s="5"/>
      <c r="WHT445" s="5"/>
      <c r="WHU445" s="5"/>
      <c r="WHV445" s="5"/>
      <c r="WHW445" s="5"/>
      <c r="WHX445" s="5"/>
      <c r="WHY445" s="5"/>
      <c r="WHZ445" s="5"/>
      <c r="WIA445" s="5"/>
      <c r="WIB445" s="5"/>
      <c r="WIC445" s="5"/>
      <c r="WID445" s="5"/>
      <c r="WIE445" s="5"/>
      <c r="WIF445" s="5"/>
      <c r="WIG445" s="5"/>
      <c r="WIH445" s="5"/>
      <c r="WII445" s="5"/>
      <c r="WIJ445" s="5"/>
      <c r="WIK445" s="5"/>
      <c r="WIL445" s="5"/>
      <c r="WIM445" s="5"/>
      <c r="WIN445" s="5"/>
      <c r="WIO445" s="5"/>
      <c r="WIP445" s="5"/>
      <c r="WIQ445" s="5"/>
      <c r="WIR445" s="5"/>
      <c r="WIS445" s="5"/>
      <c r="WIT445" s="5"/>
      <c r="WIU445" s="5"/>
      <c r="WIV445" s="5"/>
      <c r="WIW445" s="5"/>
      <c r="WIX445" s="5"/>
      <c r="WIY445" s="5"/>
      <c r="WIZ445" s="5"/>
      <c r="WJA445" s="5"/>
      <c r="WJB445" s="5"/>
      <c r="WJC445" s="5"/>
      <c r="WJD445" s="5"/>
      <c r="WJE445" s="5"/>
      <c r="WJF445" s="5"/>
      <c r="WJG445" s="5"/>
      <c r="WJH445" s="5"/>
      <c r="WJI445" s="5"/>
      <c r="WJJ445" s="5"/>
      <c r="WJK445" s="5"/>
      <c r="WJL445" s="5"/>
      <c r="WJM445" s="5"/>
      <c r="WJN445" s="5"/>
      <c r="WJO445" s="5"/>
      <c r="WJP445" s="5"/>
      <c r="WJQ445" s="5"/>
      <c r="WJR445" s="5"/>
      <c r="WJS445" s="5"/>
      <c r="WJT445" s="5"/>
      <c r="WJU445" s="5"/>
      <c r="WJV445" s="5"/>
      <c r="WJW445" s="5"/>
      <c r="WJX445" s="5"/>
      <c r="WJY445" s="5"/>
      <c r="WJZ445" s="5"/>
      <c r="WKA445" s="5"/>
      <c r="WKB445" s="5"/>
      <c r="WKC445" s="5"/>
      <c r="WKD445" s="5"/>
      <c r="WKE445" s="5"/>
      <c r="WKF445" s="5"/>
      <c r="WKG445" s="5"/>
      <c r="WKH445" s="5"/>
      <c r="WKI445" s="5"/>
      <c r="WKJ445" s="5"/>
      <c r="WKK445" s="5"/>
      <c r="WKL445" s="5"/>
      <c r="WKM445" s="5"/>
      <c r="WKN445" s="5"/>
      <c r="WKO445" s="5"/>
      <c r="WKP445" s="5"/>
      <c r="WKQ445" s="5"/>
      <c r="WKR445" s="5"/>
      <c r="WKS445" s="5"/>
      <c r="WKT445" s="5"/>
      <c r="WKU445" s="5"/>
      <c r="WKV445" s="5"/>
      <c r="WKW445" s="5"/>
      <c r="WKX445" s="5"/>
      <c r="WKY445" s="5"/>
      <c r="WKZ445" s="5"/>
      <c r="WLA445" s="5"/>
      <c r="WLB445" s="5"/>
      <c r="WLC445" s="5"/>
      <c r="WLD445" s="5"/>
      <c r="WLE445" s="5"/>
      <c r="WLF445" s="5"/>
      <c r="WLG445" s="5"/>
      <c r="WLH445" s="5"/>
      <c r="WLI445" s="5"/>
      <c r="WLJ445" s="5"/>
      <c r="WLK445" s="5"/>
      <c r="WLL445" s="5"/>
      <c r="WLM445" s="5"/>
      <c r="WLN445" s="5"/>
      <c r="WLO445" s="5"/>
      <c r="WLP445" s="5"/>
      <c r="WLQ445" s="5"/>
      <c r="WLR445" s="5"/>
      <c r="WLS445" s="5"/>
      <c r="WLT445" s="5"/>
      <c r="WLU445" s="5"/>
      <c r="WLV445" s="5"/>
      <c r="WLW445" s="5"/>
      <c r="WLX445" s="5"/>
      <c r="WLY445" s="5"/>
      <c r="WLZ445" s="5"/>
      <c r="WMA445" s="5"/>
      <c r="WMB445" s="5"/>
      <c r="WMC445" s="5"/>
      <c r="WMD445" s="5"/>
      <c r="WME445" s="5"/>
      <c r="WMF445" s="5"/>
      <c r="WMG445" s="5"/>
      <c r="WMH445" s="5"/>
      <c r="WMI445" s="5"/>
      <c r="WMJ445" s="5"/>
      <c r="WMK445" s="5"/>
      <c r="WML445" s="5"/>
      <c r="WMM445" s="5"/>
      <c r="WMN445" s="5"/>
      <c r="WMO445" s="5"/>
      <c r="WMP445" s="5"/>
      <c r="WMQ445" s="5"/>
      <c r="WMR445" s="5"/>
      <c r="WMS445" s="5"/>
      <c r="WMT445" s="5"/>
      <c r="WMU445" s="5"/>
      <c r="WMV445" s="5"/>
      <c r="WMW445" s="5"/>
      <c r="WMX445" s="5"/>
      <c r="WMY445" s="5"/>
      <c r="WMZ445" s="5"/>
      <c r="WNA445" s="5"/>
      <c r="WNB445" s="5"/>
      <c r="WNC445" s="5"/>
      <c r="WND445" s="5"/>
      <c r="WNE445" s="5"/>
      <c r="WNF445" s="5"/>
      <c r="WNG445" s="5"/>
      <c r="WNH445" s="5"/>
      <c r="WNI445" s="5"/>
      <c r="WNJ445" s="5"/>
      <c r="WNK445" s="5"/>
      <c r="WNL445" s="5"/>
      <c r="WNM445" s="5"/>
      <c r="WNN445" s="5"/>
      <c r="WNO445" s="5"/>
      <c r="WNP445" s="5"/>
      <c r="WNQ445" s="5"/>
      <c r="WNR445" s="5"/>
      <c r="WNS445" s="5"/>
      <c r="WNT445" s="5"/>
      <c r="WNU445" s="5"/>
      <c r="WNV445" s="5"/>
      <c r="WNW445" s="5"/>
      <c r="WNX445" s="5"/>
      <c r="WNY445" s="5"/>
      <c r="WNZ445" s="5"/>
      <c r="WOA445" s="5"/>
      <c r="WOB445" s="5"/>
      <c r="WOC445" s="5"/>
      <c r="WOD445" s="5"/>
      <c r="WOE445" s="5"/>
      <c r="WOF445" s="5"/>
      <c r="WOG445" s="5"/>
      <c r="WOH445" s="5"/>
      <c r="WOI445" s="5"/>
      <c r="WOJ445" s="5"/>
      <c r="WOK445" s="5"/>
      <c r="WOL445" s="5"/>
      <c r="WOM445" s="5"/>
      <c r="WON445" s="5"/>
      <c r="WOO445" s="5"/>
      <c r="WOP445" s="5"/>
      <c r="WOQ445" s="5"/>
      <c r="WOR445" s="5"/>
      <c r="WOS445" s="5"/>
      <c r="WOT445" s="5"/>
      <c r="WOU445" s="5"/>
      <c r="WOV445" s="5"/>
      <c r="WOW445" s="5"/>
      <c r="WOX445" s="5"/>
      <c r="WOY445" s="5"/>
      <c r="WOZ445" s="5"/>
      <c r="WPA445" s="5"/>
      <c r="WPB445" s="5"/>
      <c r="WPC445" s="5"/>
      <c r="WPD445" s="5"/>
      <c r="WPE445" s="5"/>
      <c r="WPF445" s="5"/>
      <c r="WPG445" s="5"/>
      <c r="WPH445" s="5"/>
      <c r="WPI445" s="5"/>
      <c r="WPJ445" s="5"/>
      <c r="WPK445" s="5"/>
      <c r="WPL445" s="5"/>
      <c r="WPM445" s="5"/>
      <c r="WPN445" s="5"/>
      <c r="WPO445" s="5"/>
      <c r="WPP445" s="5"/>
      <c r="WPQ445" s="5"/>
      <c r="WPR445" s="5"/>
      <c r="WPS445" s="5"/>
      <c r="WPT445" s="5"/>
      <c r="WPU445" s="5"/>
      <c r="WPV445" s="5"/>
      <c r="WPW445" s="5"/>
      <c r="WPX445" s="5"/>
      <c r="WPY445" s="5"/>
      <c r="WPZ445" s="5"/>
      <c r="WQA445" s="5"/>
      <c r="WQB445" s="5"/>
      <c r="WQC445" s="5"/>
      <c r="WQD445" s="5"/>
      <c r="WQE445" s="5"/>
      <c r="WQF445" s="5"/>
      <c r="WQG445" s="5"/>
      <c r="WQH445" s="5"/>
      <c r="WQI445" s="5"/>
      <c r="WQJ445" s="5"/>
      <c r="WQK445" s="5"/>
      <c r="WQL445" s="5"/>
      <c r="WQM445" s="5"/>
      <c r="WQN445" s="5"/>
      <c r="WQO445" s="5"/>
      <c r="WQP445" s="5"/>
      <c r="WQQ445" s="5"/>
      <c r="WQR445" s="5"/>
      <c r="WQS445" s="5"/>
      <c r="WQT445" s="5"/>
      <c r="WQU445" s="5"/>
      <c r="WQV445" s="5"/>
      <c r="WQW445" s="5"/>
      <c r="WQX445" s="5"/>
      <c r="WQY445" s="5"/>
      <c r="WQZ445" s="5"/>
      <c r="WRA445" s="5"/>
      <c r="WRB445" s="5"/>
      <c r="WRC445" s="5"/>
      <c r="WRD445" s="5"/>
      <c r="WRE445" s="5"/>
      <c r="WRF445" s="5"/>
      <c r="WRG445" s="5"/>
      <c r="WRH445" s="5"/>
      <c r="WRI445" s="5"/>
      <c r="WRJ445" s="5"/>
      <c r="WRK445" s="5"/>
      <c r="WRL445" s="5"/>
      <c r="WRM445" s="5"/>
      <c r="WRN445" s="5"/>
      <c r="WRO445" s="5"/>
      <c r="WRP445" s="5"/>
      <c r="WRQ445" s="5"/>
      <c r="WRR445" s="5"/>
      <c r="WRS445" s="5"/>
      <c r="WRT445" s="5"/>
      <c r="WRU445" s="5"/>
      <c r="WRV445" s="5"/>
      <c r="WRW445" s="5"/>
      <c r="WRX445" s="5"/>
      <c r="WRY445" s="5"/>
      <c r="WRZ445" s="5"/>
      <c r="WSA445" s="5"/>
      <c r="WSB445" s="5"/>
      <c r="WSC445" s="5"/>
      <c r="WSD445" s="5"/>
      <c r="WSE445" s="5"/>
      <c r="WSF445" s="5"/>
      <c r="WSG445" s="5"/>
      <c r="WSH445" s="5"/>
      <c r="WSI445" s="5"/>
      <c r="WSJ445" s="5"/>
      <c r="WSK445" s="5"/>
      <c r="WSL445" s="5"/>
      <c r="WSM445" s="5"/>
      <c r="WSN445" s="5"/>
      <c r="WSO445" s="5"/>
      <c r="WSP445" s="5"/>
      <c r="WSQ445" s="5"/>
      <c r="WSR445" s="5"/>
      <c r="WSS445" s="5"/>
      <c r="WST445" s="5"/>
      <c r="WSU445" s="5"/>
      <c r="WSV445" s="5"/>
      <c r="WSW445" s="5"/>
      <c r="WSX445" s="5"/>
      <c r="WSY445" s="5"/>
      <c r="WSZ445" s="5"/>
      <c r="WTA445" s="5"/>
      <c r="WTB445" s="5"/>
      <c r="WTC445" s="5"/>
      <c r="WTD445" s="5"/>
      <c r="WTE445" s="5"/>
      <c r="WTF445" s="5"/>
      <c r="WTG445" s="5"/>
      <c r="WTH445" s="5"/>
      <c r="WTI445" s="5"/>
      <c r="WTJ445" s="5"/>
      <c r="WTK445" s="5"/>
      <c r="WTL445" s="5"/>
      <c r="WTM445" s="5"/>
      <c r="WTN445" s="5"/>
      <c r="WTO445" s="5"/>
      <c r="WTP445" s="5"/>
      <c r="WTQ445" s="5"/>
      <c r="WTR445" s="5"/>
      <c r="WTS445" s="5"/>
      <c r="WTT445" s="5"/>
      <c r="WTU445" s="5"/>
      <c r="WTV445" s="5"/>
      <c r="WTW445" s="5"/>
      <c r="WTX445" s="5"/>
      <c r="WTY445" s="5"/>
      <c r="WTZ445" s="5"/>
      <c r="WUA445" s="5"/>
      <c r="WUB445" s="5"/>
      <c r="WUC445" s="5"/>
      <c r="WUD445" s="5"/>
      <c r="WUE445" s="5"/>
      <c r="WUF445" s="5"/>
      <c r="WUG445" s="5"/>
      <c r="WUH445" s="5"/>
      <c r="WUI445" s="5"/>
      <c r="WUJ445" s="5"/>
      <c r="WUK445" s="5"/>
      <c r="WUL445" s="5"/>
      <c r="WUM445" s="5"/>
      <c r="WUN445" s="5"/>
      <c r="WUO445" s="5"/>
      <c r="WUP445" s="5"/>
      <c r="WUQ445" s="5"/>
      <c r="WUR445" s="5"/>
      <c r="WUS445" s="5"/>
      <c r="WUT445" s="5"/>
      <c r="WUU445" s="5"/>
      <c r="WUV445" s="5"/>
      <c r="WUW445" s="5"/>
      <c r="WUX445" s="5"/>
      <c r="WUY445" s="5"/>
      <c r="WUZ445" s="5"/>
      <c r="WVA445" s="5"/>
      <c r="WVB445" s="5"/>
      <c r="WVC445" s="5"/>
      <c r="WVD445" s="5"/>
      <c r="WVE445" s="5"/>
      <c r="WVF445" s="5"/>
      <c r="WVG445" s="5"/>
      <c r="WVH445" s="5"/>
      <c r="WVI445" s="5"/>
      <c r="WVJ445" s="5"/>
      <c r="WVK445" s="5"/>
      <c r="WVL445" s="5"/>
      <c r="WVM445" s="5"/>
      <c r="WVN445" s="5"/>
      <c r="WVO445" s="5"/>
      <c r="WVP445" s="5"/>
      <c r="WVQ445" s="5"/>
      <c r="WVR445" s="5"/>
      <c r="WVS445" s="5"/>
      <c r="WVT445" s="5"/>
      <c r="WVU445" s="5"/>
      <c r="WVV445" s="5"/>
      <c r="WVW445" s="5"/>
      <c r="WVX445" s="5"/>
      <c r="WVY445" s="5"/>
      <c r="WVZ445" s="5"/>
      <c r="WWA445" s="5"/>
      <c r="WWB445" s="5"/>
      <c r="WWC445" s="5"/>
      <c r="WWD445" s="5"/>
      <c r="WWE445" s="5"/>
      <c r="WWF445" s="5"/>
      <c r="WWG445" s="5"/>
      <c r="WWH445" s="5"/>
      <c r="WWI445" s="5"/>
      <c r="WWJ445" s="5"/>
      <c r="WWK445" s="5"/>
      <c r="WWL445" s="5"/>
      <c r="WWM445" s="5"/>
      <c r="WWN445" s="5"/>
      <c r="WWO445" s="5"/>
      <c r="WWP445" s="5"/>
      <c r="WWQ445" s="5"/>
      <c r="WWR445" s="5"/>
      <c r="WWS445" s="5"/>
      <c r="WWT445" s="5"/>
      <c r="WWU445" s="5"/>
      <c r="WWV445" s="5"/>
      <c r="WWW445" s="5"/>
      <c r="WWX445" s="5"/>
      <c r="WWY445" s="5"/>
      <c r="WWZ445" s="5"/>
      <c r="WXA445" s="5"/>
      <c r="WXB445" s="5"/>
      <c r="WXC445" s="5"/>
      <c r="WXD445" s="5"/>
      <c r="WXE445" s="5"/>
      <c r="WXF445" s="5"/>
      <c r="WXG445" s="5"/>
      <c r="WXH445" s="5"/>
      <c r="WXI445" s="5"/>
      <c r="WXJ445" s="5"/>
      <c r="WXK445" s="5"/>
      <c r="WXL445" s="5"/>
      <c r="WXM445" s="5"/>
      <c r="WXN445" s="5"/>
      <c r="WXO445" s="5"/>
      <c r="WXP445" s="5"/>
      <c r="WXQ445" s="5"/>
      <c r="WXR445" s="5"/>
      <c r="WXS445" s="5"/>
      <c r="WXT445" s="5"/>
      <c r="WXU445" s="5"/>
      <c r="WXV445" s="5"/>
      <c r="WXW445" s="5"/>
      <c r="WXX445" s="5"/>
      <c r="WXY445" s="5"/>
      <c r="WXZ445" s="5"/>
      <c r="WYA445" s="5"/>
      <c r="WYB445" s="5"/>
      <c r="WYC445" s="5"/>
      <c r="WYD445" s="5"/>
      <c r="WYE445" s="5"/>
      <c r="WYF445" s="5"/>
      <c r="WYG445" s="5"/>
      <c r="WYH445" s="5"/>
      <c r="WYI445" s="5"/>
      <c r="WYJ445" s="5"/>
      <c r="WYK445" s="5"/>
      <c r="WYL445" s="5"/>
      <c r="WYM445" s="5"/>
      <c r="WYN445" s="5"/>
      <c r="WYO445" s="5"/>
      <c r="WYP445" s="5"/>
      <c r="WYQ445" s="5"/>
      <c r="WYR445" s="5"/>
      <c r="WYS445" s="5"/>
      <c r="WYT445" s="5"/>
      <c r="WYU445" s="5"/>
      <c r="WYV445" s="5"/>
      <c r="WYW445" s="5"/>
      <c r="WYX445" s="5"/>
      <c r="WYY445" s="5"/>
      <c r="WYZ445" s="5"/>
      <c r="WZA445" s="5"/>
      <c r="WZB445" s="5"/>
      <c r="WZC445" s="5"/>
      <c r="WZD445" s="5"/>
      <c r="WZE445" s="5"/>
      <c r="WZF445" s="5"/>
      <c r="WZG445" s="5"/>
      <c r="WZH445" s="5"/>
      <c r="WZI445" s="5"/>
      <c r="WZJ445" s="5"/>
      <c r="WZK445" s="5"/>
      <c r="WZL445" s="5"/>
      <c r="WZM445" s="5"/>
      <c r="WZN445" s="5"/>
      <c r="WZO445" s="5"/>
      <c r="WZP445" s="5"/>
      <c r="WZQ445" s="5"/>
      <c r="WZR445" s="5"/>
      <c r="WZS445" s="5"/>
      <c r="WZT445" s="5"/>
      <c r="WZU445" s="5"/>
      <c r="WZV445" s="5"/>
      <c r="WZW445" s="5"/>
      <c r="WZX445" s="5"/>
      <c r="WZY445" s="5"/>
      <c r="WZZ445" s="5"/>
      <c r="XAA445" s="5"/>
      <c r="XAB445" s="5"/>
      <c r="XAC445" s="5"/>
      <c r="XAD445" s="5"/>
      <c r="XAE445" s="5"/>
      <c r="XAF445" s="5"/>
      <c r="XAG445" s="5"/>
      <c r="XAH445" s="5"/>
      <c r="XAI445" s="5"/>
      <c r="XAJ445" s="5"/>
      <c r="XAK445" s="5"/>
      <c r="XAL445" s="5"/>
      <c r="XAM445" s="5"/>
      <c r="XAN445" s="5"/>
      <c r="XAO445" s="5"/>
      <c r="XAP445" s="5"/>
      <c r="XAQ445" s="5"/>
      <c r="XAR445" s="5"/>
      <c r="XAS445" s="5"/>
      <c r="XAT445" s="5"/>
      <c r="XAU445" s="5"/>
      <c r="XAV445" s="5"/>
      <c r="XAW445" s="5"/>
      <c r="XAX445" s="5"/>
      <c r="XAY445" s="5"/>
      <c r="XAZ445" s="5"/>
      <c r="XBA445" s="5"/>
      <c r="XBB445" s="5"/>
      <c r="XBC445" s="5"/>
      <c r="XBD445" s="5"/>
      <c r="XBE445" s="5"/>
      <c r="XBF445" s="5"/>
      <c r="XBG445" s="5"/>
      <c r="XBH445" s="5"/>
      <c r="XBI445" s="5"/>
      <c r="XBJ445" s="5"/>
      <c r="XBK445" s="5"/>
      <c r="XBL445" s="5"/>
      <c r="XBM445" s="5"/>
      <c r="XBN445" s="5"/>
      <c r="XBO445" s="5"/>
      <c r="XBP445" s="5"/>
      <c r="XBQ445" s="5"/>
      <c r="XBR445" s="5"/>
      <c r="XBS445" s="5"/>
      <c r="XBT445" s="5"/>
      <c r="XBU445" s="5"/>
      <c r="XBV445" s="5"/>
      <c r="XBW445" s="5"/>
      <c r="XBX445" s="5"/>
      <c r="XBY445" s="5"/>
      <c r="XBZ445" s="5"/>
      <c r="XCA445" s="5"/>
      <c r="XCB445" s="5"/>
      <c r="XCC445" s="5"/>
      <c r="XCD445" s="5"/>
      <c r="XCE445" s="5"/>
      <c r="XCF445" s="5"/>
      <c r="XCG445" s="5"/>
      <c r="XCH445" s="5"/>
      <c r="XCI445" s="5"/>
      <c r="XCJ445" s="5"/>
      <c r="XCK445" s="5"/>
      <c r="XCL445" s="5"/>
      <c r="XCM445" s="5"/>
      <c r="XCN445" s="5"/>
      <c r="XCO445" s="5"/>
      <c r="XCP445" s="5"/>
      <c r="XCQ445" s="5"/>
      <c r="XCR445" s="5"/>
      <c r="XCS445" s="5"/>
      <c r="XCT445" s="5"/>
      <c r="XCU445" s="5"/>
      <c r="XCV445" s="5"/>
      <c r="XCW445" s="5"/>
      <c r="XCX445" s="5"/>
      <c r="XCY445" s="5"/>
      <c r="XCZ445" s="5"/>
      <c r="XDA445" s="5"/>
      <c r="XDB445" s="5"/>
      <c r="XDC445" s="5"/>
      <c r="XDD445" s="5"/>
      <c r="XDE445" s="5"/>
    </row>
    <row r="446" spans="1:16333" s="34" customFormat="1" ht="15.75" x14ac:dyDescent="0.25">
      <c r="A446" s="6" t="s">
        <v>763</v>
      </c>
      <c r="B446" s="79" t="s">
        <v>764</v>
      </c>
      <c r="C446" s="84"/>
      <c r="D446" s="183">
        <f t="shared" ref="D446:E446" si="96">D447</f>
        <v>313907.17</v>
      </c>
      <c r="E446" s="183">
        <f t="shared" si="96"/>
        <v>0</v>
      </c>
    </row>
    <row r="447" spans="1:16333" s="34" customFormat="1" ht="47.25" x14ac:dyDescent="0.25">
      <c r="A447" s="6" t="s">
        <v>766</v>
      </c>
      <c r="B447" s="79" t="s">
        <v>765</v>
      </c>
      <c r="C447" s="84"/>
      <c r="D447" s="183">
        <f t="shared" ref="D447:E447" si="97">D452+D448</f>
        <v>313907.17</v>
      </c>
      <c r="E447" s="183">
        <f t="shared" si="97"/>
        <v>0</v>
      </c>
    </row>
    <row r="448" spans="1:16333" s="34" customFormat="1" ht="78.75" x14ac:dyDescent="0.2">
      <c r="A448" s="135" t="s">
        <v>854</v>
      </c>
      <c r="B448" s="83" t="s">
        <v>855</v>
      </c>
      <c r="C448" s="89"/>
      <c r="D448" s="178">
        <f t="shared" ref="D448:E450" si="98">D449</f>
        <v>119714.17</v>
      </c>
      <c r="E448" s="178">
        <f t="shared" si="98"/>
        <v>0</v>
      </c>
    </row>
    <row r="449" spans="1:5" s="34" customFormat="1" ht="31.5" x14ac:dyDescent="0.25">
      <c r="A449" s="23" t="s">
        <v>618</v>
      </c>
      <c r="B449" s="85" t="s">
        <v>855</v>
      </c>
      <c r="C449" s="106" t="s">
        <v>36</v>
      </c>
      <c r="D449" s="179">
        <f t="shared" si="98"/>
        <v>119714.17</v>
      </c>
      <c r="E449" s="179">
        <f t="shared" si="98"/>
        <v>0</v>
      </c>
    </row>
    <row r="450" spans="1:5" s="34" customFormat="1" ht="15.75" x14ac:dyDescent="0.25">
      <c r="A450" s="18" t="s">
        <v>35</v>
      </c>
      <c r="B450" s="85" t="s">
        <v>855</v>
      </c>
      <c r="C450" s="106" t="s">
        <v>146</v>
      </c>
      <c r="D450" s="179">
        <f t="shared" si="98"/>
        <v>119714.17</v>
      </c>
      <c r="E450" s="179">
        <f t="shared" si="98"/>
        <v>0</v>
      </c>
    </row>
    <row r="451" spans="1:5" s="34" customFormat="1" ht="31.5" x14ac:dyDescent="0.25">
      <c r="A451" s="18" t="s">
        <v>95</v>
      </c>
      <c r="B451" s="85" t="s">
        <v>855</v>
      </c>
      <c r="C451" s="106" t="s">
        <v>96</v>
      </c>
      <c r="D451" s="171">
        <f>195000-85321+10035.17</f>
        <v>119714.17</v>
      </c>
      <c r="E451" s="171">
        <v>0</v>
      </c>
    </row>
    <row r="452" spans="1:5" s="34" customFormat="1" ht="89.25" customHeight="1" x14ac:dyDescent="0.2">
      <c r="A452" s="135" t="s">
        <v>839</v>
      </c>
      <c r="B452" s="94" t="s">
        <v>767</v>
      </c>
      <c r="C452" s="89"/>
      <c r="D452" s="178">
        <f t="shared" ref="D452:E454" si="99">D453</f>
        <v>194193</v>
      </c>
      <c r="E452" s="178">
        <f t="shared" si="99"/>
        <v>0</v>
      </c>
    </row>
    <row r="453" spans="1:5" s="34" customFormat="1" ht="31.5" x14ac:dyDescent="0.25">
      <c r="A453" s="23" t="s">
        <v>618</v>
      </c>
      <c r="B453" s="93" t="s">
        <v>767</v>
      </c>
      <c r="C453" s="106" t="s">
        <v>36</v>
      </c>
      <c r="D453" s="179">
        <f t="shared" si="99"/>
        <v>194193</v>
      </c>
      <c r="E453" s="179">
        <f t="shared" si="99"/>
        <v>0</v>
      </c>
    </row>
    <row r="454" spans="1:5" s="34" customFormat="1" ht="15.75" x14ac:dyDescent="0.25">
      <c r="A454" s="18" t="s">
        <v>35</v>
      </c>
      <c r="B454" s="93" t="s">
        <v>767</v>
      </c>
      <c r="C454" s="106" t="s">
        <v>146</v>
      </c>
      <c r="D454" s="179">
        <f t="shared" si="99"/>
        <v>194193</v>
      </c>
      <c r="E454" s="179">
        <f t="shared" si="99"/>
        <v>0</v>
      </c>
    </row>
    <row r="455" spans="1:5" s="34" customFormat="1" ht="31.5" x14ac:dyDescent="0.25">
      <c r="A455" s="18" t="s">
        <v>95</v>
      </c>
      <c r="B455" s="93" t="s">
        <v>767</v>
      </c>
      <c r="C455" s="106" t="s">
        <v>96</v>
      </c>
      <c r="D455" s="171">
        <f>305000-110807</f>
        <v>194193</v>
      </c>
      <c r="E455" s="171">
        <v>0</v>
      </c>
    </row>
    <row r="456" spans="1:5" s="34" customFormat="1" ht="31.5" x14ac:dyDescent="0.25">
      <c r="A456" s="6" t="s">
        <v>768</v>
      </c>
      <c r="B456" s="79" t="s">
        <v>769</v>
      </c>
      <c r="C456" s="84"/>
      <c r="D456" s="183">
        <f t="shared" ref="D456:E456" si="100">D457</f>
        <v>334091</v>
      </c>
      <c r="E456" s="183">
        <f t="shared" si="100"/>
        <v>358909</v>
      </c>
    </row>
    <row r="457" spans="1:5" s="34" customFormat="1" ht="31.5" x14ac:dyDescent="0.25">
      <c r="A457" s="6" t="s">
        <v>773</v>
      </c>
      <c r="B457" s="79" t="s">
        <v>770</v>
      </c>
      <c r="C457" s="84"/>
      <c r="D457" s="183">
        <f>D458+D462+D466+D470</f>
        <v>334091</v>
      </c>
      <c r="E457" s="183">
        <f>E458+E462+E466+E470</f>
        <v>358909</v>
      </c>
    </row>
    <row r="458" spans="1:5" s="34" customFormat="1" ht="15.75" x14ac:dyDescent="0.2">
      <c r="A458" s="135" t="s">
        <v>817</v>
      </c>
      <c r="B458" s="83" t="s">
        <v>771</v>
      </c>
      <c r="C458" s="89"/>
      <c r="D458" s="178">
        <f t="shared" ref="D458:E458" si="101">D459</f>
        <v>70000</v>
      </c>
      <c r="E458" s="178">
        <f t="shared" si="101"/>
        <v>70000</v>
      </c>
    </row>
    <row r="459" spans="1:5" s="34" customFormat="1" ht="15.75" x14ac:dyDescent="0.25">
      <c r="A459" s="14" t="s">
        <v>13</v>
      </c>
      <c r="B459" s="85" t="s">
        <v>771</v>
      </c>
      <c r="C459" s="93" t="s">
        <v>14</v>
      </c>
      <c r="D459" s="179">
        <f t="shared" ref="D459" si="102">D460</f>
        <v>70000</v>
      </c>
      <c r="E459" s="179">
        <f t="shared" ref="E459" si="103">E460</f>
        <v>70000</v>
      </c>
    </row>
    <row r="460" spans="1:5" s="34" customFormat="1" ht="47.25" x14ac:dyDescent="0.25">
      <c r="A460" s="157" t="s">
        <v>722</v>
      </c>
      <c r="B460" s="85" t="s">
        <v>771</v>
      </c>
      <c r="C460" s="93" t="s">
        <v>637</v>
      </c>
      <c r="D460" s="179">
        <f t="shared" ref="D460:E460" si="104">D461</f>
        <v>70000</v>
      </c>
      <c r="E460" s="179">
        <f t="shared" si="104"/>
        <v>70000</v>
      </c>
    </row>
    <row r="461" spans="1:5" s="34" customFormat="1" ht="15.75" x14ac:dyDescent="0.25">
      <c r="A461" s="157" t="s">
        <v>636</v>
      </c>
      <c r="B461" s="85" t="s">
        <v>771</v>
      </c>
      <c r="C461" s="93" t="s">
        <v>638</v>
      </c>
      <c r="D461" s="171">
        <f>70000+100000-100000</f>
        <v>70000</v>
      </c>
      <c r="E461" s="171">
        <v>70000</v>
      </c>
    </row>
    <row r="462" spans="1:5" s="36" customFormat="1" ht="15.75" x14ac:dyDescent="0.25">
      <c r="A462" s="30" t="s">
        <v>454</v>
      </c>
      <c r="B462" s="94" t="s">
        <v>772</v>
      </c>
      <c r="C462" s="89"/>
      <c r="D462" s="178">
        <f t="shared" ref="D462:E462" si="105">D463</f>
        <v>5000</v>
      </c>
      <c r="E462" s="178">
        <f t="shared" si="105"/>
        <v>5000</v>
      </c>
    </row>
    <row r="463" spans="1:5" s="34" customFormat="1" ht="31.5" x14ac:dyDescent="0.2">
      <c r="A463" s="141" t="s">
        <v>516</v>
      </c>
      <c r="B463" s="93" t="s">
        <v>772</v>
      </c>
      <c r="C463" s="93" t="s">
        <v>15</v>
      </c>
      <c r="D463" s="179">
        <f t="shared" ref="D463:E463" si="106">D464</f>
        <v>5000</v>
      </c>
      <c r="E463" s="179">
        <f t="shared" si="106"/>
        <v>5000</v>
      </c>
    </row>
    <row r="464" spans="1:5" s="34" customFormat="1" ht="31.5" x14ac:dyDescent="0.25">
      <c r="A464" s="12" t="s">
        <v>17</v>
      </c>
      <c r="B464" s="93" t="s">
        <v>772</v>
      </c>
      <c r="C464" s="93" t="s">
        <v>16</v>
      </c>
      <c r="D464" s="179">
        <f t="shared" ref="D464:E464" si="107">D465</f>
        <v>5000</v>
      </c>
      <c r="E464" s="179">
        <f t="shared" si="107"/>
        <v>5000</v>
      </c>
    </row>
    <row r="465" spans="1:5" s="34" customFormat="1" ht="15.75" x14ac:dyDescent="0.25">
      <c r="A465" s="12" t="s">
        <v>744</v>
      </c>
      <c r="B465" s="93" t="s">
        <v>772</v>
      </c>
      <c r="C465" s="93" t="s">
        <v>77</v>
      </c>
      <c r="D465" s="171">
        <v>5000</v>
      </c>
      <c r="E465" s="171">
        <v>5000</v>
      </c>
    </row>
    <row r="466" spans="1:5" s="36" customFormat="1" ht="15.75" x14ac:dyDescent="0.25">
      <c r="A466" s="20" t="s">
        <v>774</v>
      </c>
      <c r="B466" s="94" t="s">
        <v>775</v>
      </c>
      <c r="C466" s="94"/>
      <c r="D466" s="178">
        <f t="shared" ref="D466:E466" si="108">D467</f>
        <v>6000</v>
      </c>
      <c r="E466" s="178">
        <f t="shared" si="108"/>
        <v>6000</v>
      </c>
    </row>
    <row r="467" spans="1:5" s="34" customFormat="1" ht="31.5" x14ac:dyDescent="0.2">
      <c r="A467" s="141" t="s">
        <v>516</v>
      </c>
      <c r="B467" s="93" t="s">
        <v>775</v>
      </c>
      <c r="C467" s="93" t="s">
        <v>15</v>
      </c>
      <c r="D467" s="179">
        <f t="shared" ref="D467:E467" si="109">D468</f>
        <v>6000</v>
      </c>
      <c r="E467" s="179">
        <f t="shared" si="109"/>
        <v>6000</v>
      </c>
    </row>
    <row r="468" spans="1:5" s="34" customFormat="1" ht="31.5" x14ac:dyDescent="0.25">
      <c r="A468" s="12" t="s">
        <v>17</v>
      </c>
      <c r="B468" s="93" t="s">
        <v>775</v>
      </c>
      <c r="C468" s="93" t="s">
        <v>16</v>
      </c>
      <c r="D468" s="179">
        <f t="shared" ref="D468:E468" si="110">D469</f>
        <v>6000</v>
      </c>
      <c r="E468" s="179">
        <f t="shared" si="110"/>
        <v>6000</v>
      </c>
    </row>
    <row r="469" spans="1:5" s="34" customFormat="1" ht="15.75" x14ac:dyDescent="0.25">
      <c r="A469" s="12" t="s">
        <v>744</v>
      </c>
      <c r="B469" s="93" t="s">
        <v>775</v>
      </c>
      <c r="C469" s="93" t="s">
        <v>77</v>
      </c>
      <c r="D469" s="171">
        <v>6000</v>
      </c>
      <c r="E469" s="171">
        <v>6000</v>
      </c>
    </row>
    <row r="470" spans="1:5" s="36" customFormat="1" ht="36" customHeight="1" x14ac:dyDescent="0.25">
      <c r="A470" s="20" t="s">
        <v>832</v>
      </c>
      <c r="B470" s="94" t="s">
        <v>776</v>
      </c>
      <c r="C470" s="94"/>
      <c r="D470" s="178">
        <f>D471+D474</f>
        <v>253091</v>
      </c>
      <c r="E470" s="178">
        <f>E471+E474</f>
        <v>277909</v>
      </c>
    </row>
    <row r="471" spans="1:5" s="34" customFormat="1" ht="31.5" x14ac:dyDescent="0.2">
      <c r="A471" s="141" t="s">
        <v>516</v>
      </c>
      <c r="B471" s="93" t="s">
        <v>776</v>
      </c>
      <c r="C471" s="93" t="s">
        <v>15</v>
      </c>
      <c r="D471" s="179">
        <f t="shared" ref="D471:E472" si="111">D472</f>
        <v>500</v>
      </c>
      <c r="E471" s="179">
        <f t="shared" si="111"/>
        <v>500</v>
      </c>
    </row>
    <row r="472" spans="1:5" s="34" customFormat="1" ht="31.5" x14ac:dyDescent="0.25">
      <c r="A472" s="12" t="s">
        <v>17</v>
      </c>
      <c r="B472" s="93" t="s">
        <v>776</v>
      </c>
      <c r="C472" s="93" t="s">
        <v>16</v>
      </c>
      <c r="D472" s="179">
        <f t="shared" si="111"/>
        <v>500</v>
      </c>
      <c r="E472" s="179">
        <f t="shared" si="111"/>
        <v>500</v>
      </c>
    </row>
    <row r="473" spans="1:5" s="34" customFormat="1" ht="15.75" x14ac:dyDescent="0.25">
      <c r="A473" s="12" t="s">
        <v>744</v>
      </c>
      <c r="B473" s="93" t="s">
        <v>776</v>
      </c>
      <c r="C473" s="93" t="s">
        <v>77</v>
      </c>
      <c r="D473" s="171">
        <v>500</v>
      </c>
      <c r="E473" s="171">
        <v>500</v>
      </c>
    </row>
    <row r="474" spans="1:5" s="34" customFormat="1" ht="31.5" x14ac:dyDescent="0.25">
      <c r="A474" s="23" t="s">
        <v>618</v>
      </c>
      <c r="B474" s="93" t="s">
        <v>776</v>
      </c>
      <c r="C474" s="106" t="s">
        <v>36</v>
      </c>
      <c r="D474" s="179">
        <f t="shared" ref="D474:E474" si="112">D475</f>
        <v>252591</v>
      </c>
      <c r="E474" s="179">
        <f t="shared" si="112"/>
        <v>277409</v>
      </c>
    </row>
    <row r="475" spans="1:5" s="34" customFormat="1" ht="15.75" x14ac:dyDescent="0.25">
      <c r="A475" s="18" t="s">
        <v>35</v>
      </c>
      <c r="B475" s="93" t="s">
        <v>776</v>
      </c>
      <c r="C475" s="106" t="s">
        <v>146</v>
      </c>
      <c r="D475" s="179">
        <f t="shared" ref="D475:E475" si="113">D476</f>
        <v>252591</v>
      </c>
      <c r="E475" s="179">
        <f t="shared" si="113"/>
        <v>277409</v>
      </c>
    </row>
    <row r="476" spans="1:5" s="34" customFormat="1" ht="31.5" x14ac:dyDescent="0.25">
      <c r="A476" s="18" t="s">
        <v>95</v>
      </c>
      <c r="B476" s="93" t="s">
        <v>776</v>
      </c>
      <c r="C476" s="106" t="s">
        <v>96</v>
      </c>
      <c r="D476" s="171">
        <v>252591</v>
      </c>
      <c r="E476" s="171">
        <v>277409</v>
      </c>
    </row>
    <row r="477" spans="1:5" s="34" customFormat="1" ht="31.5" x14ac:dyDescent="0.25">
      <c r="A477" s="6" t="s">
        <v>840</v>
      </c>
      <c r="B477" s="79" t="s">
        <v>781</v>
      </c>
      <c r="C477" s="84"/>
      <c r="D477" s="183">
        <f t="shared" ref="D477:E477" si="114">D478</f>
        <v>29863</v>
      </c>
      <c r="E477" s="183">
        <f t="shared" si="114"/>
        <v>29863</v>
      </c>
    </row>
    <row r="478" spans="1:5" s="34" customFormat="1" ht="31.5" x14ac:dyDescent="0.25">
      <c r="A478" s="6" t="s">
        <v>841</v>
      </c>
      <c r="B478" s="79" t="s">
        <v>782</v>
      </c>
      <c r="C478" s="84"/>
      <c r="D478" s="183">
        <f t="shared" ref="D478:E478" si="115">D479+D485+D492</f>
        <v>29863</v>
      </c>
      <c r="E478" s="183">
        <f t="shared" si="115"/>
        <v>29863</v>
      </c>
    </row>
    <row r="479" spans="1:5" s="34" customFormat="1" ht="31.5" x14ac:dyDescent="0.2">
      <c r="A479" s="135" t="s">
        <v>784</v>
      </c>
      <c r="B479" s="83" t="s">
        <v>783</v>
      </c>
      <c r="C479" s="89"/>
      <c r="D479" s="178">
        <f t="shared" ref="D479:E479" si="116">D480</f>
        <v>3646</v>
      </c>
      <c r="E479" s="178">
        <f t="shared" si="116"/>
        <v>3646</v>
      </c>
    </row>
    <row r="480" spans="1:5" s="34" customFormat="1" ht="31.5" x14ac:dyDescent="0.25">
      <c r="A480" s="14" t="s">
        <v>18</v>
      </c>
      <c r="B480" s="85" t="s">
        <v>783</v>
      </c>
      <c r="C480" s="84" t="s">
        <v>20</v>
      </c>
      <c r="D480" s="179">
        <f t="shared" ref="D480:E480" si="117">D481+D483</f>
        <v>3646</v>
      </c>
      <c r="E480" s="179">
        <f t="shared" si="117"/>
        <v>3646</v>
      </c>
    </row>
    <row r="481" spans="1:16332" s="34" customFormat="1" ht="15.75" x14ac:dyDescent="0.25">
      <c r="A481" s="14" t="s">
        <v>24</v>
      </c>
      <c r="B481" s="85" t="s">
        <v>783</v>
      </c>
      <c r="C481" s="84" t="s">
        <v>25</v>
      </c>
      <c r="D481" s="179">
        <f t="shared" ref="D481:E481" si="118">D482</f>
        <v>3398</v>
      </c>
      <c r="E481" s="179">
        <f t="shared" si="118"/>
        <v>3398</v>
      </c>
    </row>
    <row r="482" spans="1:16332" s="34" customFormat="1" ht="15.75" x14ac:dyDescent="0.25">
      <c r="A482" s="14" t="s">
        <v>82</v>
      </c>
      <c r="B482" s="85" t="s">
        <v>783</v>
      </c>
      <c r="C482" s="84" t="s">
        <v>83</v>
      </c>
      <c r="D482" s="171">
        <v>3398</v>
      </c>
      <c r="E482" s="171">
        <v>3398</v>
      </c>
    </row>
    <row r="483" spans="1:16332" s="34" customFormat="1" ht="15.75" x14ac:dyDescent="0.25">
      <c r="A483" s="14" t="s">
        <v>19</v>
      </c>
      <c r="B483" s="85" t="s">
        <v>783</v>
      </c>
      <c r="C483" s="84" t="s">
        <v>21</v>
      </c>
      <c r="D483" s="179">
        <f t="shared" ref="D483:E483" si="119">D484</f>
        <v>248</v>
      </c>
      <c r="E483" s="179">
        <f t="shared" si="119"/>
        <v>248</v>
      </c>
    </row>
    <row r="484" spans="1:16332" s="34" customFormat="1" ht="15.75" x14ac:dyDescent="0.25">
      <c r="A484" s="14" t="s">
        <v>84</v>
      </c>
      <c r="B484" s="85" t="s">
        <v>783</v>
      </c>
      <c r="C484" s="84" t="s">
        <v>85</v>
      </c>
      <c r="D484" s="171">
        <v>248</v>
      </c>
      <c r="E484" s="171">
        <v>248</v>
      </c>
    </row>
    <row r="485" spans="1:16332" s="36" customFormat="1" ht="47.25" x14ac:dyDescent="0.25">
      <c r="A485" s="30" t="s">
        <v>788</v>
      </c>
      <c r="B485" s="94" t="s">
        <v>785</v>
      </c>
      <c r="C485" s="89"/>
      <c r="D485" s="178">
        <f t="shared" ref="D485:E485" si="120">D486+D489</f>
        <v>9217</v>
      </c>
      <c r="E485" s="178">
        <f t="shared" si="120"/>
        <v>9217</v>
      </c>
    </row>
    <row r="486" spans="1:16332" s="36" customFormat="1" ht="31.5" x14ac:dyDescent="0.2">
      <c r="A486" s="141" t="s">
        <v>516</v>
      </c>
      <c r="B486" s="93" t="s">
        <v>785</v>
      </c>
      <c r="C486" s="93" t="s">
        <v>15</v>
      </c>
      <c r="D486" s="178">
        <f t="shared" ref="D486:E487" si="121">D487</f>
        <v>2000</v>
      </c>
      <c r="E486" s="178">
        <f t="shared" si="121"/>
        <v>2000</v>
      </c>
    </row>
    <row r="487" spans="1:16332" s="36" customFormat="1" ht="31.5" x14ac:dyDescent="0.25">
      <c r="A487" s="12" t="s">
        <v>17</v>
      </c>
      <c r="B487" s="93" t="s">
        <v>785</v>
      </c>
      <c r="C487" s="93" t="s">
        <v>16</v>
      </c>
      <c r="D487" s="178">
        <f t="shared" si="121"/>
        <v>2000</v>
      </c>
      <c r="E487" s="178">
        <f t="shared" si="121"/>
        <v>2000</v>
      </c>
    </row>
    <row r="488" spans="1:16332" s="36" customFormat="1" ht="15.75" x14ac:dyDescent="0.25">
      <c r="A488" s="12" t="s">
        <v>744</v>
      </c>
      <c r="B488" s="93" t="s">
        <v>785</v>
      </c>
      <c r="C488" s="93" t="s">
        <v>77</v>
      </c>
      <c r="D488" s="178">
        <v>2000</v>
      </c>
      <c r="E488" s="178">
        <v>2000</v>
      </c>
    </row>
    <row r="489" spans="1:16332" s="34" customFormat="1" ht="31.5" x14ac:dyDescent="0.25">
      <c r="A489" s="14" t="s">
        <v>18</v>
      </c>
      <c r="B489" s="93" t="s">
        <v>785</v>
      </c>
      <c r="C489" s="84" t="s">
        <v>20</v>
      </c>
      <c r="D489" s="179">
        <f t="shared" ref="D489:E489" si="122">D490</f>
        <v>7217</v>
      </c>
      <c r="E489" s="179">
        <f t="shared" si="122"/>
        <v>7217</v>
      </c>
    </row>
    <row r="490" spans="1:16332" s="34" customFormat="1" ht="15.75" x14ac:dyDescent="0.25">
      <c r="A490" s="14" t="s">
        <v>24</v>
      </c>
      <c r="B490" s="93" t="s">
        <v>785</v>
      </c>
      <c r="C490" s="84" t="s">
        <v>25</v>
      </c>
      <c r="D490" s="179">
        <f t="shared" ref="D490:E490" si="123">D491</f>
        <v>7217</v>
      </c>
      <c r="E490" s="179">
        <f t="shared" si="123"/>
        <v>7217</v>
      </c>
    </row>
    <row r="491" spans="1:16332" s="34" customFormat="1" ht="15.75" x14ac:dyDescent="0.25">
      <c r="A491" s="14" t="s">
        <v>82</v>
      </c>
      <c r="B491" s="93" t="s">
        <v>785</v>
      </c>
      <c r="C491" s="84" t="s">
        <v>83</v>
      </c>
      <c r="D491" s="171">
        <v>7217</v>
      </c>
      <c r="E491" s="171">
        <v>7217</v>
      </c>
    </row>
    <row r="492" spans="1:16332" s="36" customFormat="1" ht="15.75" x14ac:dyDescent="0.25">
      <c r="A492" s="30" t="s">
        <v>786</v>
      </c>
      <c r="B492" s="94" t="s">
        <v>787</v>
      </c>
      <c r="C492" s="89"/>
      <c r="D492" s="178">
        <f t="shared" ref="D492:E494" si="124">D493</f>
        <v>17000</v>
      </c>
      <c r="E492" s="178">
        <f t="shared" si="124"/>
        <v>17000</v>
      </c>
    </row>
    <row r="493" spans="1:16332" s="34" customFormat="1" ht="31.5" x14ac:dyDescent="0.25">
      <c r="A493" s="14" t="s">
        <v>18</v>
      </c>
      <c r="B493" s="93" t="s">
        <v>787</v>
      </c>
      <c r="C493" s="84" t="s">
        <v>20</v>
      </c>
      <c r="D493" s="179">
        <f t="shared" si="124"/>
        <v>17000</v>
      </c>
      <c r="E493" s="179">
        <f t="shared" si="124"/>
        <v>17000</v>
      </c>
    </row>
    <row r="494" spans="1:16332" s="34" customFormat="1" ht="15.75" x14ac:dyDescent="0.25">
      <c r="A494" s="14" t="s">
        <v>24</v>
      </c>
      <c r="B494" s="93" t="s">
        <v>787</v>
      </c>
      <c r="C494" s="84" t="s">
        <v>25</v>
      </c>
      <c r="D494" s="179">
        <f t="shared" si="124"/>
        <v>17000</v>
      </c>
      <c r="E494" s="179">
        <f t="shared" si="124"/>
        <v>17000</v>
      </c>
    </row>
    <row r="495" spans="1:16332" s="34" customFormat="1" ht="15.75" x14ac:dyDescent="0.25">
      <c r="A495" s="14" t="s">
        <v>82</v>
      </c>
      <c r="B495" s="93" t="s">
        <v>787</v>
      </c>
      <c r="C495" s="84" t="s">
        <v>83</v>
      </c>
      <c r="D495" s="171">
        <v>17000</v>
      </c>
      <c r="E495" s="171">
        <v>17000</v>
      </c>
    </row>
    <row r="496" spans="1:16332" s="34" customFormat="1" ht="40.5" customHeight="1" x14ac:dyDescent="0.2">
      <c r="A496" s="4" t="s">
        <v>727</v>
      </c>
      <c r="B496" s="77" t="s">
        <v>199</v>
      </c>
      <c r="C496" s="78"/>
      <c r="D496" s="167">
        <f>D497+D595+D612</f>
        <v>146214</v>
      </c>
      <c r="E496" s="167">
        <f>E497+E595+E612</f>
        <v>149567</v>
      </c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  <c r="BW496" s="5"/>
      <c r="BX496" s="5"/>
      <c r="BY496" s="5"/>
      <c r="BZ496" s="5"/>
      <c r="CA496" s="5"/>
      <c r="CB496" s="5"/>
      <c r="CC496" s="5"/>
      <c r="CD496" s="5"/>
      <c r="CE496" s="5"/>
      <c r="CF496" s="5"/>
      <c r="CG496" s="5"/>
      <c r="CH496" s="5"/>
      <c r="CI496" s="5"/>
      <c r="CJ496" s="5"/>
      <c r="CK496" s="5"/>
      <c r="CL496" s="5"/>
      <c r="CM496" s="5"/>
      <c r="CN496" s="5"/>
      <c r="CO496" s="5"/>
      <c r="CP496" s="5"/>
      <c r="CQ496" s="5"/>
      <c r="CR496" s="5"/>
      <c r="CS496" s="5"/>
      <c r="CT496" s="5"/>
      <c r="CU496" s="5"/>
      <c r="CV496" s="5"/>
      <c r="CW496" s="5"/>
      <c r="CX496" s="5"/>
      <c r="CY496" s="5"/>
      <c r="CZ496" s="5"/>
      <c r="DA496" s="5"/>
      <c r="DB496" s="5"/>
      <c r="DC496" s="5"/>
      <c r="DD496" s="5"/>
      <c r="DE496" s="5"/>
      <c r="DF496" s="5"/>
      <c r="DG496" s="5"/>
      <c r="DH496" s="5"/>
      <c r="DI496" s="5"/>
      <c r="DJ496" s="5"/>
      <c r="DK496" s="5"/>
      <c r="DL496" s="5"/>
      <c r="DM496" s="5"/>
      <c r="DN496" s="5"/>
      <c r="DO496" s="5"/>
      <c r="DP496" s="5"/>
      <c r="DQ496" s="5"/>
      <c r="DR496" s="5"/>
      <c r="DS496" s="5"/>
      <c r="DT496" s="5"/>
      <c r="DU496" s="5"/>
      <c r="DV496" s="5"/>
      <c r="DW496" s="5"/>
      <c r="DX496" s="5"/>
      <c r="DY496" s="5"/>
      <c r="DZ496" s="5"/>
      <c r="EA496" s="5"/>
      <c r="EB496" s="5"/>
      <c r="EC496" s="5"/>
      <c r="ED496" s="5"/>
      <c r="EE496" s="5"/>
      <c r="EF496" s="5"/>
      <c r="EG496" s="5"/>
      <c r="EH496" s="5"/>
      <c r="EI496" s="5"/>
      <c r="EJ496" s="5"/>
      <c r="EK496" s="5"/>
      <c r="EL496" s="5"/>
      <c r="EM496" s="5"/>
      <c r="EN496" s="5"/>
      <c r="EO496" s="5"/>
      <c r="EP496" s="5"/>
      <c r="EQ496" s="5"/>
      <c r="ER496" s="5"/>
      <c r="ES496" s="5"/>
      <c r="ET496" s="5"/>
      <c r="EU496" s="5"/>
      <c r="EV496" s="5"/>
      <c r="EW496" s="5"/>
      <c r="EX496" s="5"/>
      <c r="EY496" s="5"/>
      <c r="EZ496" s="5"/>
      <c r="FA496" s="5"/>
      <c r="FB496" s="5"/>
      <c r="FC496" s="5"/>
      <c r="FD496" s="5"/>
      <c r="FE496" s="5"/>
      <c r="FF496" s="5"/>
      <c r="FG496" s="5"/>
      <c r="FH496" s="5"/>
      <c r="FI496" s="5"/>
      <c r="FJ496" s="5"/>
      <c r="FK496" s="5"/>
      <c r="FL496" s="5"/>
      <c r="FM496" s="5"/>
      <c r="FN496" s="5"/>
      <c r="FO496" s="5"/>
      <c r="FP496" s="5"/>
      <c r="FQ496" s="5"/>
      <c r="FR496" s="5"/>
      <c r="FS496" s="5"/>
      <c r="FT496" s="5"/>
      <c r="FU496" s="5"/>
      <c r="FV496" s="5"/>
      <c r="FW496" s="5"/>
      <c r="FX496" s="5"/>
      <c r="FY496" s="5"/>
      <c r="FZ496" s="5"/>
      <c r="GA496" s="5"/>
      <c r="GB496" s="5"/>
      <c r="GC496" s="5"/>
      <c r="GD496" s="5"/>
      <c r="GE496" s="5"/>
      <c r="GF496" s="5"/>
      <c r="GG496" s="5"/>
      <c r="GH496" s="5"/>
      <c r="GI496" s="5"/>
      <c r="GJ496" s="5"/>
      <c r="GK496" s="5"/>
      <c r="GL496" s="5"/>
      <c r="GM496" s="5"/>
      <c r="GN496" s="5"/>
      <c r="GO496" s="5"/>
      <c r="GP496" s="5"/>
      <c r="GQ496" s="5"/>
      <c r="GR496" s="5"/>
      <c r="GS496" s="5"/>
      <c r="GT496" s="5"/>
      <c r="GU496" s="5"/>
      <c r="GV496" s="5"/>
      <c r="GW496" s="5"/>
      <c r="GX496" s="5"/>
      <c r="GY496" s="5"/>
      <c r="GZ496" s="5"/>
      <c r="HA496" s="5"/>
      <c r="HB496" s="5"/>
      <c r="HC496" s="5"/>
      <c r="HD496" s="5"/>
      <c r="HE496" s="5"/>
      <c r="HF496" s="5"/>
      <c r="HG496" s="5"/>
      <c r="HH496" s="5"/>
      <c r="HI496" s="5"/>
      <c r="HJ496" s="5"/>
      <c r="HK496" s="5"/>
      <c r="HL496" s="5"/>
      <c r="HM496" s="5"/>
      <c r="HN496" s="5"/>
      <c r="HO496" s="5"/>
      <c r="HP496" s="5"/>
      <c r="HQ496" s="5"/>
      <c r="HR496" s="5"/>
      <c r="HS496" s="5"/>
      <c r="HT496" s="5"/>
      <c r="HU496" s="5"/>
      <c r="HV496" s="5"/>
      <c r="HW496" s="5"/>
      <c r="HX496" s="5"/>
      <c r="HY496" s="5"/>
      <c r="HZ496" s="5"/>
      <c r="IA496" s="5"/>
      <c r="IB496" s="5"/>
      <c r="IC496" s="5"/>
      <c r="ID496" s="5"/>
      <c r="IE496" s="5"/>
      <c r="IF496" s="5"/>
      <c r="IG496" s="5"/>
      <c r="IH496" s="5"/>
      <c r="II496" s="5"/>
      <c r="IJ496" s="5"/>
      <c r="IK496" s="5"/>
      <c r="IL496" s="5"/>
      <c r="IM496" s="5"/>
      <c r="IN496" s="5"/>
      <c r="IO496" s="5"/>
      <c r="IP496" s="5"/>
      <c r="IQ496" s="5"/>
      <c r="IR496" s="5"/>
      <c r="IS496" s="5"/>
      <c r="IT496" s="5"/>
      <c r="IU496" s="5"/>
      <c r="IV496" s="5"/>
      <c r="IW496" s="5"/>
      <c r="IX496" s="5"/>
      <c r="IY496" s="5"/>
      <c r="IZ496" s="5"/>
      <c r="JA496" s="5"/>
      <c r="JB496" s="5"/>
      <c r="JC496" s="5"/>
      <c r="JD496" s="5"/>
      <c r="JE496" s="5"/>
      <c r="JF496" s="5"/>
      <c r="JG496" s="5"/>
      <c r="JH496" s="5"/>
      <c r="JI496" s="5"/>
      <c r="JJ496" s="5"/>
      <c r="JK496" s="5"/>
      <c r="JL496" s="5"/>
      <c r="JM496" s="5"/>
      <c r="JN496" s="5"/>
      <c r="JO496" s="5"/>
      <c r="JP496" s="5"/>
      <c r="JQ496" s="5"/>
      <c r="JR496" s="5"/>
      <c r="JS496" s="5"/>
      <c r="JT496" s="5"/>
      <c r="JU496" s="5"/>
      <c r="JV496" s="5"/>
      <c r="JW496" s="5"/>
      <c r="JX496" s="5"/>
      <c r="JY496" s="5"/>
      <c r="JZ496" s="5"/>
      <c r="KA496" s="5"/>
      <c r="KB496" s="5"/>
      <c r="KC496" s="5"/>
      <c r="KD496" s="5"/>
      <c r="KE496" s="5"/>
      <c r="KF496" s="5"/>
      <c r="KG496" s="5"/>
      <c r="KH496" s="5"/>
      <c r="KI496" s="5"/>
      <c r="KJ496" s="5"/>
      <c r="KK496" s="5"/>
      <c r="KL496" s="5"/>
      <c r="KM496" s="5"/>
      <c r="KN496" s="5"/>
      <c r="KO496" s="5"/>
      <c r="KP496" s="5"/>
      <c r="KQ496" s="5"/>
      <c r="KR496" s="5"/>
      <c r="KS496" s="5"/>
      <c r="KT496" s="5"/>
      <c r="KU496" s="5"/>
      <c r="KV496" s="5"/>
      <c r="KW496" s="5"/>
      <c r="KX496" s="5"/>
      <c r="KY496" s="5"/>
      <c r="KZ496" s="5"/>
      <c r="LA496" s="5"/>
      <c r="LB496" s="5"/>
      <c r="LC496" s="5"/>
      <c r="LD496" s="5"/>
      <c r="LE496" s="5"/>
      <c r="LF496" s="5"/>
      <c r="LG496" s="5"/>
      <c r="LH496" s="5"/>
      <c r="LI496" s="5"/>
      <c r="LJ496" s="5"/>
      <c r="LK496" s="5"/>
      <c r="LL496" s="5"/>
      <c r="LM496" s="5"/>
      <c r="LN496" s="5"/>
      <c r="LO496" s="5"/>
      <c r="LP496" s="5"/>
      <c r="LQ496" s="5"/>
      <c r="LR496" s="5"/>
      <c r="LS496" s="5"/>
      <c r="LT496" s="5"/>
      <c r="LU496" s="5"/>
      <c r="LV496" s="5"/>
      <c r="LW496" s="5"/>
      <c r="LX496" s="5"/>
      <c r="LY496" s="5"/>
      <c r="LZ496" s="5"/>
      <c r="MA496" s="5"/>
      <c r="MB496" s="5"/>
      <c r="MC496" s="5"/>
      <c r="MD496" s="5"/>
      <c r="ME496" s="5"/>
      <c r="MF496" s="5"/>
      <c r="MG496" s="5"/>
      <c r="MH496" s="5"/>
      <c r="MI496" s="5"/>
      <c r="MJ496" s="5"/>
      <c r="MK496" s="5"/>
      <c r="ML496" s="5"/>
      <c r="MM496" s="5"/>
      <c r="MN496" s="5"/>
      <c r="MO496" s="5"/>
      <c r="MP496" s="5"/>
      <c r="MQ496" s="5"/>
      <c r="MR496" s="5"/>
      <c r="MS496" s="5"/>
      <c r="MT496" s="5"/>
      <c r="MU496" s="5"/>
      <c r="MV496" s="5"/>
      <c r="MW496" s="5"/>
      <c r="MX496" s="5"/>
      <c r="MY496" s="5"/>
      <c r="MZ496" s="5"/>
      <c r="NA496" s="5"/>
      <c r="NB496" s="5"/>
      <c r="NC496" s="5"/>
      <c r="ND496" s="5"/>
      <c r="NE496" s="5"/>
      <c r="NF496" s="5"/>
      <c r="NG496" s="5"/>
      <c r="NH496" s="5"/>
      <c r="NI496" s="5"/>
      <c r="NJ496" s="5"/>
      <c r="NK496" s="5"/>
      <c r="NL496" s="5"/>
      <c r="NM496" s="5"/>
      <c r="NN496" s="5"/>
      <c r="NO496" s="5"/>
      <c r="NP496" s="5"/>
      <c r="NQ496" s="5"/>
      <c r="NR496" s="5"/>
      <c r="NS496" s="5"/>
      <c r="NT496" s="5"/>
      <c r="NU496" s="5"/>
      <c r="NV496" s="5"/>
      <c r="NW496" s="5"/>
      <c r="NX496" s="5"/>
      <c r="NY496" s="5"/>
      <c r="NZ496" s="5"/>
      <c r="OA496" s="5"/>
      <c r="OB496" s="5"/>
      <c r="OC496" s="5"/>
      <c r="OD496" s="5"/>
      <c r="OE496" s="5"/>
      <c r="OF496" s="5"/>
      <c r="OG496" s="5"/>
      <c r="OH496" s="5"/>
      <c r="OI496" s="5"/>
      <c r="OJ496" s="5"/>
      <c r="OK496" s="5"/>
      <c r="OL496" s="5"/>
      <c r="OM496" s="5"/>
      <c r="ON496" s="5"/>
      <c r="OO496" s="5"/>
      <c r="OP496" s="5"/>
      <c r="OQ496" s="5"/>
      <c r="OR496" s="5"/>
      <c r="OS496" s="5"/>
      <c r="OT496" s="5"/>
      <c r="OU496" s="5"/>
      <c r="OV496" s="5"/>
      <c r="OW496" s="5"/>
      <c r="OX496" s="5"/>
      <c r="OY496" s="5"/>
      <c r="OZ496" s="5"/>
      <c r="PA496" s="5"/>
      <c r="PB496" s="5"/>
      <c r="PC496" s="5"/>
      <c r="PD496" s="5"/>
      <c r="PE496" s="5"/>
      <c r="PF496" s="5"/>
      <c r="PG496" s="5"/>
      <c r="PH496" s="5"/>
      <c r="PI496" s="5"/>
      <c r="PJ496" s="5"/>
      <c r="PK496" s="5"/>
      <c r="PL496" s="5"/>
      <c r="PM496" s="5"/>
      <c r="PN496" s="5"/>
      <c r="PO496" s="5"/>
      <c r="PP496" s="5"/>
      <c r="PQ496" s="5"/>
      <c r="PR496" s="5"/>
      <c r="PS496" s="5"/>
      <c r="PT496" s="5"/>
      <c r="PU496" s="5"/>
      <c r="PV496" s="5"/>
      <c r="PW496" s="5"/>
      <c r="PX496" s="5"/>
      <c r="PY496" s="5"/>
      <c r="PZ496" s="5"/>
      <c r="QA496" s="5"/>
      <c r="QB496" s="5"/>
      <c r="QC496" s="5"/>
      <c r="QD496" s="5"/>
      <c r="QE496" s="5"/>
      <c r="QF496" s="5"/>
      <c r="QG496" s="5"/>
      <c r="QH496" s="5"/>
      <c r="QI496" s="5"/>
      <c r="QJ496" s="5"/>
      <c r="QK496" s="5"/>
      <c r="QL496" s="5"/>
      <c r="QM496" s="5"/>
      <c r="QN496" s="5"/>
      <c r="QO496" s="5"/>
      <c r="QP496" s="5"/>
      <c r="QQ496" s="5"/>
      <c r="QR496" s="5"/>
      <c r="QS496" s="5"/>
      <c r="QT496" s="5"/>
      <c r="QU496" s="5"/>
      <c r="QV496" s="5"/>
      <c r="QW496" s="5"/>
      <c r="QX496" s="5"/>
      <c r="QY496" s="5"/>
      <c r="QZ496" s="5"/>
      <c r="RA496" s="5"/>
      <c r="RB496" s="5"/>
      <c r="RC496" s="5"/>
      <c r="RD496" s="5"/>
      <c r="RE496" s="5"/>
      <c r="RF496" s="5"/>
      <c r="RG496" s="5"/>
      <c r="RH496" s="5"/>
      <c r="RI496" s="5"/>
      <c r="RJ496" s="5"/>
      <c r="RK496" s="5"/>
      <c r="RL496" s="5"/>
      <c r="RM496" s="5"/>
      <c r="RN496" s="5"/>
      <c r="RO496" s="5"/>
      <c r="RP496" s="5"/>
      <c r="RQ496" s="5"/>
      <c r="RR496" s="5"/>
      <c r="RS496" s="5"/>
      <c r="RT496" s="5"/>
      <c r="RU496" s="5"/>
      <c r="RV496" s="5"/>
      <c r="RW496" s="5"/>
      <c r="RX496" s="5"/>
      <c r="RY496" s="5"/>
      <c r="RZ496" s="5"/>
      <c r="SA496" s="5"/>
      <c r="SB496" s="5"/>
      <c r="SC496" s="5"/>
      <c r="SD496" s="5"/>
      <c r="SE496" s="5"/>
      <c r="SF496" s="5"/>
      <c r="SG496" s="5"/>
      <c r="SH496" s="5"/>
      <c r="SI496" s="5"/>
      <c r="SJ496" s="5"/>
      <c r="SK496" s="5"/>
      <c r="SL496" s="5"/>
      <c r="SM496" s="5"/>
      <c r="SN496" s="5"/>
      <c r="SO496" s="5"/>
      <c r="SP496" s="5"/>
      <c r="SQ496" s="5"/>
      <c r="SR496" s="5"/>
      <c r="SS496" s="5"/>
      <c r="ST496" s="5"/>
      <c r="SU496" s="5"/>
      <c r="SV496" s="5"/>
      <c r="SW496" s="5"/>
      <c r="SX496" s="5"/>
      <c r="SY496" s="5"/>
      <c r="SZ496" s="5"/>
      <c r="TA496" s="5"/>
      <c r="TB496" s="5"/>
      <c r="TC496" s="5"/>
      <c r="TD496" s="5"/>
      <c r="TE496" s="5"/>
      <c r="TF496" s="5"/>
      <c r="TG496" s="5"/>
      <c r="TH496" s="5"/>
      <c r="TI496" s="5"/>
      <c r="TJ496" s="5"/>
      <c r="TK496" s="5"/>
      <c r="TL496" s="5"/>
      <c r="TM496" s="5"/>
      <c r="TN496" s="5"/>
      <c r="TO496" s="5"/>
      <c r="TP496" s="5"/>
      <c r="TQ496" s="5"/>
      <c r="TR496" s="5"/>
      <c r="TS496" s="5"/>
      <c r="TT496" s="5"/>
      <c r="TU496" s="5"/>
      <c r="TV496" s="5"/>
      <c r="TW496" s="5"/>
      <c r="TX496" s="5"/>
      <c r="TY496" s="5"/>
      <c r="TZ496" s="5"/>
      <c r="UA496" s="5"/>
      <c r="UB496" s="5"/>
      <c r="UC496" s="5"/>
      <c r="UD496" s="5"/>
      <c r="UE496" s="5"/>
      <c r="UF496" s="5"/>
      <c r="UG496" s="5"/>
      <c r="UH496" s="5"/>
      <c r="UI496" s="5"/>
      <c r="UJ496" s="5"/>
      <c r="UK496" s="5"/>
      <c r="UL496" s="5"/>
      <c r="UM496" s="5"/>
      <c r="UN496" s="5"/>
      <c r="UO496" s="5"/>
      <c r="UP496" s="5"/>
      <c r="UQ496" s="5"/>
      <c r="UR496" s="5"/>
      <c r="US496" s="5"/>
      <c r="UT496" s="5"/>
      <c r="UU496" s="5"/>
      <c r="UV496" s="5"/>
      <c r="UW496" s="5"/>
      <c r="UX496" s="5"/>
      <c r="UY496" s="5"/>
      <c r="UZ496" s="5"/>
      <c r="VA496" s="5"/>
      <c r="VB496" s="5"/>
      <c r="VC496" s="5"/>
      <c r="VD496" s="5"/>
      <c r="VE496" s="5"/>
      <c r="VF496" s="5"/>
      <c r="VG496" s="5"/>
      <c r="VH496" s="5"/>
      <c r="VI496" s="5"/>
      <c r="VJ496" s="5"/>
      <c r="VK496" s="5"/>
      <c r="VL496" s="5"/>
      <c r="VM496" s="5"/>
      <c r="VN496" s="5"/>
      <c r="VO496" s="5"/>
      <c r="VP496" s="5"/>
      <c r="VQ496" s="5"/>
      <c r="VR496" s="5"/>
      <c r="VS496" s="5"/>
      <c r="VT496" s="5"/>
      <c r="VU496" s="5"/>
      <c r="VV496" s="5"/>
      <c r="VW496" s="5"/>
      <c r="VX496" s="5"/>
      <c r="VY496" s="5"/>
      <c r="VZ496" s="5"/>
      <c r="WA496" s="5"/>
      <c r="WB496" s="5"/>
      <c r="WC496" s="5"/>
      <c r="WD496" s="5"/>
      <c r="WE496" s="5"/>
      <c r="WF496" s="5"/>
      <c r="WG496" s="5"/>
      <c r="WH496" s="5"/>
      <c r="WI496" s="5"/>
      <c r="WJ496" s="5"/>
      <c r="WK496" s="5"/>
      <c r="WL496" s="5"/>
      <c r="WM496" s="5"/>
      <c r="WN496" s="5"/>
      <c r="WO496" s="5"/>
      <c r="WP496" s="5"/>
      <c r="WQ496" s="5"/>
      <c r="WR496" s="5"/>
      <c r="WS496" s="5"/>
      <c r="WT496" s="5"/>
      <c r="WU496" s="5"/>
      <c r="WV496" s="5"/>
      <c r="WW496" s="5"/>
      <c r="WX496" s="5"/>
      <c r="WY496" s="5"/>
      <c r="WZ496" s="5"/>
      <c r="XA496" s="5"/>
      <c r="XB496" s="5"/>
      <c r="XC496" s="5"/>
      <c r="XD496" s="5"/>
      <c r="XE496" s="5"/>
      <c r="XF496" s="5"/>
      <c r="XG496" s="5"/>
      <c r="XH496" s="5"/>
      <c r="XI496" s="5"/>
      <c r="XJ496" s="5"/>
      <c r="XK496" s="5"/>
      <c r="XL496" s="5"/>
      <c r="XM496" s="5"/>
      <c r="XN496" s="5"/>
      <c r="XO496" s="5"/>
      <c r="XP496" s="5"/>
      <c r="XQ496" s="5"/>
      <c r="XR496" s="5"/>
      <c r="XS496" s="5"/>
      <c r="XT496" s="5"/>
      <c r="XU496" s="5"/>
      <c r="XV496" s="5"/>
      <c r="XW496" s="5"/>
      <c r="XX496" s="5"/>
      <c r="XY496" s="5"/>
      <c r="XZ496" s="5"/>
      <c r="YA496" s="5"/>
      <c r="YB496" s="5"/>
      <c r="YC496" s="5"/>
      <c r="YD496" s="5"/>
      <c r="YE496" s="5"/>
      <c r="YF496" s="5"/>
      <c r="YG496" s="5"/>
      <c r="YH496" s="5"/>
      <c r="YI496" s="5"/>
      <c r="YJ496" s="5"/>
      <c r="YK496" s="5"/>
      <c r="YL496" s="5"/>
      <c r="YM496" s="5"/>
      <c r="YN496" s="5"/>
      <c r="YO496" s="5"/>
      <c r="YP496" s="5"/>
      <c r="YQ496" s="5"/>
      <c r="YR496" s="5"/>
      <c r="YS496" s="5"/>
      <c r="YT496" s="5"/>
      <c r="YU496" s="5"/>
      <c r="YV496" s="5"/>
      <c r="YW496" s="5"/>
      <c r="YX496" s="5"/>
      <c r="YY496" s="5"/>
      <c r="YZ496" s="5"/>
      <c r="ZA496" s="5"/>
      <c r="ZB496" s="5"/>
      <c r="ZC496" s="5"/>
      <c r="ZD496" s="5"/>
      <c r="ZE496" s="5"/>
      <c r="ZF496" s="5"/>
      <c r="ZG496" s="5"/>
      <c r="ZH496" s="5"/>
      <c r="ZI496" s="5"/>
      <c r="ZJ496" s="5"/>
      <c r="ZK496" s="5"/>
      <c r="ZL496" s="5"/>
      <c r="ZM496" s="5"/>
      <c r="ZN496" s="5"/>
      <c r="ZO496" s="5"/>
      <c r="ZP496" s="5"/>
      <c r="ZQ496" s="5"/>
      <c r="ZR496" s="5"/>
      <c r="ZS496" s="5"/>
      <c r="ZT496" s="5"/>
      <c r="ZU496" s="5"/>
      <c r="ZV496" s="5"/>
      <c r="ZW496" s="5"/>
      <c r="ZX496" s="5"/>
      <c r="ZY496" s="5"/>
      <c r="ZZ496" s="5"/>
      <c r="AAA496" s="5"/>
      <c r="AAB496" s="5"/>
      <c r="AAC496" s="5"/>
      <c r="AAD496" s="5"/>
      <c r="AAE496" s="5"/>
      <c r="AAF496" s="5"/>
      <c r="AAG496" s="5"/>
      <c r="AAH496" s="5"/>
      <c r="AAI496" s="5"/>
      <c r="AAJ496" s="5"/>
      <c r="AAK496" s="5"/>
      <c r="AAL496" s="5"/>
      <c r="AAM496" s="5"/>
      <c r="AAN496" s="5"/>
      <c r="AAO496" s="5"/>
      <c r="AAP496" s="5"/>
      <c r="AAQ496" s="5"/>
      <c r="AAR496" s="5"/>
      <c r="AAS496" s="5"/>
      <c r="AAT496" s="5"/>
      <c r="AAU496" s="5"/>
      <c r="AAV496" s="5"/>
      <c r="AAW496" s="5"/>
      <c r="AAX496" s="5"/>
      <c r="AAY496" s="5"/>
      <c r="AAZ496" s="5"/>
      <c r="ABA496" s="5"/>
      <c r="ABB496" s="5"/>
      <c r="ABC496" s="5"/>
      <c r="ABD496" s="5"/>
      <c r="ABE496" s="5"/>
      <c r="ABF496" s="5"/>
      <c r="ABG496" s="5"/>
      <c r="ABH496" s="5"/>
      <c r="ABI496" s="5"/>
      <c r="ABJ496" s="5"/>
      <c r="ABK496" s="5"/>
      <c r="ABL496" s="5"/>
      <c r="ABM496" s="5"/>
      <c r="ABN496" s="5"/>
      <c r="ABO496" s="5"/>
      <c r="ABP496" s="5"/>
      <c r="ABQ496" s="5"/>
      <c r="ABR496" s="5"/>
      <c r="ABS496" s="5"/>
      <c r="ABT496" s="5"/>
      <c r="ABU496" s="5"/>
      <c r="ABV496" s="5"/>
      <c r="ABW496" s="5"/>
      <c r="ABX496" s="5"/>
      <c r="ABY496" s="5"/>
      <c r="ABZ496" s="5"/>
      <c r="ACA496" s="5"/>
      <c r="ACB496" s="5"/>
      <c r="ACC496" s="5"/>
      <c r="ACD496" s="5"/>
      <c r="ACE496" s="5"/>
      <c r="ACF496" s="5"/>
      <c r="ACG496" s="5"/>
      <c r="ACH496" s="5"/>
      <c r="ACI496" s="5"/>
      <c r="ACJ496" s="5"/>
      <c r="ACK496" s="5"/>
      <c r="ACL496" s="5"/>
      <c r="ACM496" s="5"/>
      <c r="ACN496" s="5"/>
      <c r="ACO496" s="5"/>
      <c r="ACP496" s="5"/>
      <c r="ACQ496" s="5"/>
      <c r="ACR496" s="5"/>
      <c r="ACS496" s="5"/>
      <c r="ACT496" s="5"/>
      <c r="ACU496" s="5"/>
      <c r="ACV496" s="5"/>
      <c r="ACW496" s="5"/>
      <c r="ACX496" s="5"/>
      <c r="ACY496" s="5"/>
      <c r="ACZ496" s="5"/>
      <c r="ADA496" s="5"/>
      <c r="ADB496" s="5"/>
      <c r="ADC496" s="5"/>
      <c r="ADD496" s="5"/>
      <c r="ADE496" s="5"/>
      <c r="ADF496" s="5"/>
      <c r="ADG496" s="5"/>
      <c r="ADH496" s="5"/>
      <c r="ADI496" s="5"/>
      <c r="ADJ496" s="5"/>
      <c r="ADK496" s="5"/>
      <c r="ADL496" s="5"/>
      <c r="ADM496" s="5"/>
      <c r="ADN496" s="5"/>
      <c r="ADO496" s="5"/>
      <c r="ADP496" s="5"/>
      <c r="ADQ496" s="5"/>
      <c r="ADR496" s="5"/>
      <c r="ADS496" s="5"/>
      <c r="ADT496" s="5"/>
      <c r="ADU496" s="5"/>
      <c r="ADV496" s="5"/>
      <c r="ADW496" s="5"/>
      <c r="ADX496" s="5"/>
      <c r="ADY496" s="5"/>
      <c r="ADZ496" s="5"/>
      <c r="AEA496" s="5"/>
      <c r="AEB496" s="5"/>
      <c r="AEC496" s="5"/>
      <c r="AED496" s="5"/>
      <c r="AEE496" s="5"/>
      <c r="AEF496" s="5"/>
      <c r="AEG496" s="5"/>
      <c r="AEH496" s="5"/>
      <c r="AEI496" s="5"/>
      <c r="AEJ496" s="5"/>
      <c r="AEK496" s="5"/>
      <c r="AEL496" s="5"/>
      <c r="AEM496" s="5"/>
      <c r="AEN496" s="5"/>
      <c r="AEO496" s="5"/>
      <c r="AEP496" s="5"/>
      <c r="AEQ496" s="5"/>
      <c r="AER496" s="5"/>
      <c r="AES496" s="5"/>
      <c r="AET496" s="5"/>
      <c r="AEU496" s="5"/>
      <c r="AEV496" s="5"/>
      <c r="AEW496" s="5"/>
      <c r="AEX496" s="5"/>
      <c r="AEY496" s="5"/>
      <c r="AEZ496" s="5"/>
      <c r="AFA496" s="5"/>
      <c r="AFB496" s="5"/>
      <c r="AFC496" s="5"/>
      <c r="AFD496" s="5"/>
      <c r="AFE496" s="5"/>
      <c r="AFF496" s="5"/>
      <c r="AFG496" s="5"/>
      <c r="AFH496" s="5"/>
      <c r="AFI496" s="5"/>
      <c r="AFJ496" s="5"/>
      <c r="AFK496" s="5"/>
      <c r="AFL496" s="5"/>
      <c r="AFM496" s="5"/>
      <c r="AFN496" s="5"/>
      <c r="AFO496" s="5"/>
      <c r="AFP496" s="5"/>
      <c r="AFQ496" s="5"/>
      <c r="AFR496" s="5"/>
      <c r="AFS496" s="5"/>
      <c r="AFT496" s="5"/>
      <c r="AFU496" s="5"/>
      <c r="AFV496" s="5"/>
      <c r="AFW496" s="5"/>
      <c r="AFX496" s="5"/>
      <c r="AFY496" s="5"/>
      <c r="AFZ496" s="5"/>
      <c r="AGA496" s="5"/>
      <c r="AGB496" s="5"/>
      <c r="AGC496" s="5"/>
      <c r="AGD496" s="5"/>
      <c r="AGE496" s="5"/>
      <c r="AGF496" s="5"/>
      <c r="AGG496" s="5"/>
      <c r="AGH496" s="5"/>
      <c r="AGI496" s="5"/>
      <c r="AGJ496" s="5"/>
      <c r="AGK496" s="5"/>
      <c r="AGL496" s="5"/>
      <c r="AGM496" s="5"/>
      <c r="AGN496" s="5"/>
      <c r="AGO496" s="5"/>
      <c r="AGP496" s="5"/>
      <c r="AGQ496" s="5"/>
      <c r="AGR496" s="5"/>
      <c r="AGS496" s="5"/>
      <c r="AGT496" s="5"/>
      <c r="AGU496" s="5"/>
      <c r="AGV496" s="5"/>
      <c r="AGW496" s="5"/>
      <c r="AGX496" s="5"/>
      <c r="AGY496" s="5"/>
      <c r="AGZ496" s="5"/>
      <c r="AHA496" s="5"/>
      <c r="AHB496" s="5"/>
      <c r="AHC496" s="5"/>
      <c r="AHD496" s="5"/>
      <c r="AHE496" s="5"/>
      <c r="AHF496" s="5"/>
      <c r="AHG496" s="5"/>
      <c r="AHH496" s="5"/>
      <c r="AHI496" s="5"/>
      <c r="AHJ496" s="5"/>
      <c r="AHK496" s="5"/>
      <c r="AHL496" s="5"/>
      <c r="AHM496" s="5"/>
      <c r="AHN496" s="5"/>
      <c r="AHO496" s="5"/>
      <c r="AHP496" s="5"/>
      <c r="AHQ496" s="5"/>
      <c r="AHR496" s="5"/>
      <c r="AHS496" s="5"/>
      <c r="AHT496" s="5"/>
      <c r="AHU496" s="5"/>
      <c r="AHV496" s="5"/>
      <c r="AHW496" s="5"/>
      <c r="AHX496" s="5"/>
      <c r="AHY496" s="5"/>
      <c r="AHZ496" s="5"/>
      <c r="AIA496" s="5"/>
      <c r="AIB496" s="5"/>
      <c r="AIC496" s="5"/>
      <c r="AID496" s="5"/>
      <c r="AIE496" s="5"/>
      <c r="AIF496" s="5"/>
      <c r="AIG496" s="5"/>
      <c r="AIH496" s="5"/>
      <c r="AII496" s="5"/>
      <c r="AIJ496" s="5"/>
      <c r="AIK496" s="5"/>
      <c r="AIL496" s="5"/>
      <c r="AIM496" s="5"/>
      <c r="AIN496" s="5"/>
      <c r="AIO496" s="5"/>
      <c r="AIP496" s="5"/>
      <c r="AIQ496" s="5"/>
      <c r="AIR496" s="5"/>
      <c r="AIS496" s="5"/>
      <c r="AIT496" s="5"/>
      <c r="AIU496" s="5"/>
      <c r="AIV496" s="5"/>
      <c r="AIW496" s="5"/>
      <c r="AIX496" s="5"/>
      <c r="AIY496" s="5"/>
      <c r="AIZ496" s="5"/>
      <c r="AJA496" s="5"/>
      <c r="AJB496" s="5"/>
      <c r="AJC496" s="5"/>
      <c r="AJD496" s="5"/>
      <c r="AJE496" s="5"/>
      <c r="AJF496" s="5"/>
      <c r="AJG496" s="5"/>
      <c r="AJH496" s="5"/>
      <c r="AJI496" s="5"/>
      <c r="AJJ496" s="5"/>
      <c r="AJK496" s="5"/>
      <c r="AJL496" s="5"/>
      <c r="AJM496" s="5"/>
      <c r="AJN496" s="5"/>
      <c r="AJO496" s="5"/>
      <c r="AJP496" s="5"/>
      <c r="AJQ496" s="5"/>
      <c r="AJR496" s="5"/>
      <c r="AJS496" s="5"/>
      <c r="AJT496" s="5"/>
      <c r="AJU496" s="5"/>
      <c r="AJV496" s="5"/>
      <c r="AJW496" s="5"/>
      <c r="AJX496" s="5"/>
      <c r="AJY496" s="5"/>
      <c r="AJZ496" s="5"/>
      <c r="AKA496" s="5"/>
      <c r="AKB496" s="5"/>
      <c r="AKC496" s="5"/>
      <c r="AKD496" s="5"/>
      <c r="AKE496" s="5"/>
      <c r="AKF496" s="5"/>
      <c r="AKG496" s="5"/>
      <c r="AKH496" s="5"/>
      <c r="AKI496" s="5"/>
      <c r="AKJ496" s="5"/>
      <c r="AKK496" s="5"/>
      <c r="AKL496" s="5"/>
      <c r="AKM496" s="5"/>
      <c r="AKN496" s="5"/>
      <c r="AKO496" s="5"/>
      <c r="AKP496" s="5"/>
      <c r="AKQ496" s="5"/>
      <c r="AKR496" s="5"/>
      <c r="AKS496" s="5"/>
      <c r="AKT496" s="5"/>
      <c r="AKU496" s="5"/>
      <c r="AKV496" s="5"/>
      <c r="AKW496" s="5"/>
      <c r="AKX496" s="5"/>
      <c r="AKY496" s="5"/>
      <c r="AKZ496" s="5"/>
      <c r="ALA496" s="5"/>
      <c r="ALB496" s="5"/>
      <c r="ALC496" s="5"/>
      <c r="ALD496" s="5"/>
      <c r="ALE496" s="5"/>
      <c r="ALF496" s="5"/>
      <c r="ALG496" s="5"/>
      <c r="ALH496" s="5"/>
      <c r="ALI496" s="5"/>
      <c r="ALJ496" s="5"/>
      <c r="ALK496" s="5"/>
      <c r="ALL496" s="5"/>
      <c r="ALM496" s="5"/>
      <c r="ALN496" s="5"/>
      <c r="ALO496" s="5"/>
      <c r="ALP496" s="5"/>
      <c r="ALQ496" s="5"/>
      <c r="ALR496" s="5"/>
      <c r="ALS496" s="5"/>
      <c r="ALT496" s="5"/>
      <c r="ALU496" s="5"/>
      <c r="ALV496" s="5"/>
      <c r="ALW496" s="5"/>
      <c r="ALX496" s="5"/>
      <c r="ALY496" s="5"/>
      <c r="ALZ496" s="5"/>
      <c r="AMA496" s="5"/>
      <c r="AMB496" s="5"/>
      <c r="AMC496" s="5"/>
      <c r="AMD496" s="5"/>
      <c r="AME496" s="5"/>
      <c r="AMF496" s="5"/>
      <c r="AMG496" s="5"/>
      <c r="AMH496" s="5"/>
      <c r="AMI496" s="5"/>
      <c r="AMJ496" s="5"/>
      <c r="AMK496" s="5"/>
      <c r="AML496" s="5"/>
      <c r="AMM496" s="5"/>
      <c r="AMN496" s="5"/>
      <c r="AMO496" s="5"/>
      <c r="AMP496" s="5"/>
      <c r="AMQ496" s="5"/>
      <c r="AMR496" s="5"/>
      <c r="AMS496" s="5"/>
      <c r="AMT496" s="5"/>
      <c r="AMU496" s="5"/>
      <c r="AMV496" s="5"/>
      <c r="AMW496" s="5"/>
      <c r="AMX496" s="5"/>
      <c r="AMY496" s="5"/>
      <c r="AMZ496" s="5"/>
      <c r="ANA496" s="5"/>
      <c r="ANB496" s="5"/>
      <c r="ANC496" s="5"/>
      <c r="AND496" s="5"/>
      <c r="ANE496" s="5"/>
      <c r="ANF496" s="5"/>
      <c r="ANG496" s="5"/>
      <c r="ANH496" s="5"/>
      <c r="ANI496" s="5"/>
      <c r="ANJ496" s="5"/>
      <c r="ANK496" s="5"/>
      <c r="ANL496" s="5"/>
      <c r="ANM496" s="5"/>
      <c r="ANN496" s="5"/>
      <c r="ANO496" s="5"/>
      <c r="ANP496" s="5"/>
      <c r="ANQ496" s="5"/>
      <c r="ANR496" s="5"/>
      <c r="ANS496" s="5"/>
      <c r="ANT496" s="5"/>
      <c r="ANU496" s="5"/>
      <c r="ANV496" s="5"/>
      <c r="ANW496" s="5"/>
      <c r="ANX496" s="5"/>
      <c r="ANY496" s="5"/>
      <c r="ANZ496" s="5"/>
      <c r="AOA496" s="5"/>
      <c r="AOB496" s="5"/>
      <c r="AOC496" s="5"/>
      <c r="AOD496" s="5"/>
      <c r="AOE496" s="5"/>
      <c r="AOF496" s="5"/>
      <c r="AOG496" s="5"/>
      <c r="AOH496" s="5"/>
      <c r="AOI496" s="5"/>
      <c r="AOJ496" s="5"/>
      <c r="AOK496" s="5"/>
      <c r="AOL496" s="5"/>
      <c r="AOM496" s="5"/>
      <c r="AON496" s="5"/>
      <c r="AOO496" s="5"/>
      <c r="AOP496" s="5"/>
      <c r="AOQ496" s="5"/>
      <c r="AOR496" s="5"/>
      <c r="AOS496" s="5"/>
      <c r="AOT496" s="5"/>
      <c r="AOU496" s="5"/>
      <c r="AOV496" s="5"/>
      <c r="AOW496" s="5"/>
      <c r="AOX496" s="5"/>
      <c r="AOY496" s="5"/>
      <c r="AOZ496" s="5"/>
      <c r="APA496" s="5"/>
      <c r="APB496" s="5"/>
      <c r="APC496" s="5"/>
      <c r="APD496" s="5"/>
      <c r="APE496" s="5"/>
      <c r="APF496" s="5"/>
      <c r="APG496" s="5"/>
      <c r="APH496" s="5"/>
      <c r="API496" s="5"/>
      <c r="APJ496" s="5"/>
      <c r="APK496" s="5"/>
      <c r="APL496" s="5"/>
      <c r="APM496" s="5"/>
      <c r="APN496" s="5"/>
      <c r="APO496" s="5"/>
      <c r="APP496" s="5"/>
      <c r="APQ496" s="5"/>
      <c r="APR496" s="5"/>
      <c r="APS496" s="5"/>
      <c r="APT496" s="5"/>
      <c r="APU496" s="5"/>
      <c r="APV496" s="5"/>
      <c r="APW496" s="5"/>
      <c r="APX496" s="5"/>
      <c r="APY496" s="5"/>
      <c r="APZ496" s="5"/>
      <c r="AQA496" s="5"/>
      <c r="AQB496" s="5"/>
      <c r="AQC496" s="5"/>
      <c r="AQD496" s="5"/>
      <c r="AQE496" s="5"/>
      <c r="AQF496" s="5"/>
      <c r="AQG496" s="5"/>
      <c r="AQH496" s="5"/>
      <c r="AQI496" s="5"/>
      <c r="AQJ496" s="5"/>
      <c r="AQK496" s="5"/>
      <c r="AQL496" s="5"/>
      <c r="AQM496" s="5"/>
      <c r="AQN496" s="5"/>
      <c r="AQO496" s="5"/>
      <c r="AQP496" s="5"/>
      <c r="AQQ496" s="5"/>
      <c r="AQR496" s="5"/>
      <c r="AQS496" s="5"/>
      <c r="AQT496" s="5"/>
      <c r="AQU496" s="5"/>
      <c r="AQV496" s="5"/>
      <c r="AQW496" s="5"/>
      <c r="AQX496" s="5"/>
      <c r="AQY496" s="5"/>
      <c r="AQZ496" s="5"/>
      <c r="ARA496" s="5"/>
      <c r="ARB496" s="5"/>
      <c r="ARC496" s="5"/>
      <c r="ARD496" s="5"/>
      <c r="ARE496" s="5"/>
      <c r="ARF496" s="5"/>
      <c r="ARG496" s="5"/>
      <c r="ARH496" s="5"/>
      <c r="ARI496" s="5"/>
      <c r="ARJ496" s="5"/>
      <c r="ARK496" s="5"/>
      <c r="ARL496" s="5"/>
      <c r="ARM496" s="5"/>
      <c r="ARN496" s="5"/>
      <c r="ARO496" s="5"/>
      <c r="ARP496" s="5"/>
      <c r="ARQ496" s="5"/>
      <c r="ARR496" s="5"/>
      <c r="ARS496" s="5"/>
      <c r="ART496" s="5"/>
      <c r="ARU496" s="5"/>
      <c r="ARV496" s="5"/>
      <c r="ARW496" s="5"/>
      <c r="ARX496" s="5"/>
      <c r="ARY496" s="5"/>
      <c r="ARZ496" s="5"/>
      <c r="ASA496" s="5"/>
      <c r="ASB496" s="5"/>
      <c r="ASC496" s="5"/>
      <c r="ASD496" s="5"/>
      <c r="ASE496" s="5"/>
      <c r="ASF496" s="5"/>
      <c r="ASG496" s="5"/>
      <c r="ASH496" s="5"/>
      <c r="ASI496" s="5"/>
      <c r="ASJ496" s="5"/>
      <c r="ASK496" s="5"/>
      <c r="ASL496" s="5"/>
      <c r="ASM496" s="5"/>
      <c r="ASN496" s="5"/>
      <c r="ASO496" s="5"/>
      <c r="ASP496" s="5"/>
      <c r="ASQ496" s="5"/>
      <c r="ASR496" s="5"/>
      <c r="ASS496" s="5"/>
      <c r="AST496" s="5"/>
      <c r="ASU496" s="5"/>
      <c r="ASV496" s="5"/>
      <c r="ASW496" s="5"/>
      <c r="ASX496" s="5"/>
      <c r="ASY496" s="5"/>
      <c r="ASZ496" s="5"/>
      <c r="ATA496" s="5"/>
      <c r="ATB496" s="5"/>
      <c r="ATC496" s="5"/>
      <c r="ATD496" s="5"/>
      <c r="ATE496" s="5"/>
      <c r="ATF496" s="5"/>
      <c r="ATG496" s="5"/>
      <c r="ATH496" s="5"/>
      <c r="ATI496" s="5"/>
      <c r="ATJ496" s="5"/>
      <c r="ATK496" s="5"/>
      <c r="ATL496" s="5"/>
      <c r="ATM496" s="5"/>
      <c r="ATN496" s="5"/>
      <c r="ATO496" s="5"/>
      <c r="ATP496" s="5"/>
      <c r="ATQ496" s="5"/>
      <c r="ATR496" s="5"/>
      <c r="ATS496" s="5"/>
      <c r="ATT496" s="5"/>
      <c r="ATU496" s="5"/>
      <c r="ATV496" s="5"/>
      <c r="ATW496" s="5"/>
      <c r="ATX496" s="5"/>
      <c r="ATY496" s="5"/>
      <c r="ATZ496" s="5"/>
      <c r="AUA496" s="5"/>
      <c r="AUB496" s="5"/>
      <c r="AUC496" s="5"/>
      <c r="AUD496" s="5"/>
      <c r="AUE496" s="5"/>
      <c r="AUF496" s="5"/>
      <c r="AUG496" s="5"/>
      <c r="AUH496" s="5"/>
      <c r="AUI496" s="5"/>
      <c r="AUJ496" s="5"/>
      <c r="AUK496" s="5"/>
      <c r="AUL496" s="5"/>
      <c r="AUM496" s="5"/>
      <c r="AUN496" s="5"/>
      <c r="AUO496" s="5"/>
      <c r="AUP496" s="5"/>
      <c r="AUQ496" s="5"/>
      <c r="AUR496" s="5"/>
      <c r="AUS496" s="5"/>
      <c r="AUT496" s="5"/>
      <c r="AUU496" s="5"/>
      <c r="AUV496" s="5"/>
      <c r="AUW496" s="5"/>
      <c r="AUX496" s="5"/>
      <c r="AUY496" s="5"/>
      <c r="AUZ496" s="5"/>
      <c r="AVA496" s="5"/>
      <c r="AVB496" s="5"/>
      <c r="AVC496" s="5"/>
      <c r="AVD496" s="5"/>
      <c r="AVE496" s="5"/>
      <c r="AVF496" s="5"/>
      <c r="AVG496" s="5"/>
      <c r="AVH496" s="5"/>
      <c r="AVI496" s="5"/>
      <c r="AVJ496" s="5"/>
      <c r="AVK496" s="5"/>
      <c r="AVL496" s="5"/>
      <c r="AVM496" s="5"/>
      <c r="AVN496" s="5"/>
      <c r="AVO496" s="5"/>
      <c r="AVP496" s="5"/>
      <c r="AVQ496" s="5"/>
      <c r="AVR496" s="5"/>
      <c r="AVS496" s="5"/>
      <c r="AVT496" s="5"/>
      <c r="AVU496" s="5"/>
      <c r="AVV496" s="5"/>
      <c r="AVW496" s="5"/>
      <c r="AVX496" s="5"/>
      <c r="AVY496" s="5"/>
      <c r="AVZ496" s="5"/>
      <c r="AWA496" s="5"/>
      <c r="AWB496" s="5"/>
      <c r="AWC496" s="5"/>
      <c r="AWD496" s="5"/>
      <c r="AWE496" s="5"/>
      <c r="AWF496" s="5"/>
      <c r="AWG496" s="5"/>
      <c r="AWH496" s="5"/>
      <c r="AWI496" s="5"/>
      <c r="AWJ496" s="5"/>
      <c r="AWK496" s="5"/>
      <c r="AWL496" s="5"/>
      <c r="AWM496" s="5"/>
      <c r="AWN496" s="5"/>
      <c r="AWO496" s="5"/>
      <c r="AWP496" s="5"/>
      <c r="AWQ496" s="5"/>
      <c r="AWR496" s="5"/>
      <c r="AWS496" s="5"/>
      <c r="AWT496" s="5"/>
      <c r="AWU496" s="5"/>
      <c r="AWV496" s="5"/>
      <c r="AWW496" s="5"/>
      <c r="AWX496" s="5"/>
      <c r="AWY496" s="5"/>
      <c r="AWZ496" s="5"/>
      <c r="AXA496" s="5"/>
      <c r="AXB496" s="5"/>
      <c r="AXC496" s="5"/>
      <c r="AXD496" s="5"/>
      <c r="AXE496" s="5"/>
      <c r="AXF496" s="5"/>
      <c r="AXG496" s="5"/>
      <c r="AXH496" s="5"/>
      <c r="AXI496" s="5"/>
      <c r="AXJ496" s="5"/>
      <c r="AXK496" s="5"/>
      <c r="AXL496" s="5"/>
      <c r="AXM496" s="5"/>
      <c r="AXN496" s="5"/>
      <c r="AXO496" s="5"/>
      <c r="AXP496" s="5"/>
      <c r="AXQ496" s="5"/>
      <c r="AXR496" s="5"/>
      <c r="AXS496" s="5"/>
      <c r="AXT496" s="5"/>
      <c r="AXU496" s="5"/>
      <c r="AXV496" s="5"/>
      <c r="AXW496" s="5"/>
      <c r="AXX496" s="5"/>
      <c r="AXY496" s="5"/>
      <c r="AXZ496" s="5"/>
      <c r="AYA496" s="5"/>
      <c r="AYB496" s="5"/>
      <c r="AYC496" s="5"/>
      <c r="AYD496" s="5"/>
      <c r="AYE496" s="5"/>
      <c r="AYF496" s="5"/>
      <c r="AYG496" s="5"/>
      <c r="AYH496" s="5"/>
      <c r="AYI496" s="5"/>
      <c r="AYJ496" s="5"/>
      <c r="AYK496" s="5"/>
      <c r="AYL496" s="5"/>
      <c r="AYM496" s="5"/>
      <c r="AYN496" s="5"/>
      <c r="AYO496" s="5"/>
      <c r="AYP496" s="5"/>
      <c r="AYQ496" s="5"/>
      <c r="AYR496" s="5"/>
      <c r="AYS496" s="5"/>
      <c r="AYT496" s="5"/>
      <c r="AYU496" s="5"/>
      <c r="AYV496" s="5"/>
      <c r="AYW496" s="5"/>
      <c r="AYX496" s="5"/>
      <c r="AYY496" s="5"/>
      <c r="AYZ496" s="5"/>
      <c r="AZA496" s="5"/>
      <c r="AZB496" s="5"/>
      <c r="AZC496" s="5"/>
      <c r="AZD496" s="5"/>
      <c r="AZE496" s="5"/>
      <c r="AZF496" s="5"/>
      <c r="AZG496" s="5"/>
      <c r="AZH496" s="5"/>
      <c r="AZI496" s="5"/>
      <c r="AZJ496" s="5"/>
      <c r="AZK496" s="5"/>
      <c r="AZL496" s="5"/>
      <c r="AZM496" s="5"/>
      <c r="AZN496" s="5"/>
      <c r="AZO496" s="5"/>
      <c r="AZP496" s="5"/>
      <c r="AZQ496" s="5"/>
      <c r="AZR496" s="5"/>
      <c r="AZS496" s="5"/>
      <c r="AZT496" s="5"/>
      <c r="AZU496" s="5"/>
      <c r="AZV496" s="5"/>
      <c r="AZW496" s="5"/>
      <c r="AZX496" s="5"/>
      <c r="AZY496" s="5"/>
      <c r="AZZ496" s="5"/>
      <c r="BAA496" s="5"/>
      <c r="BAB496" s="5"/>
      <c r="BAC496" s="5"/>
      <c r="BAD496" s="5"/>
      <c r="BAE496" s="5"/>
      <c r="BAF496" s="5"/>
      <c r="BAG496" s="5"/>
      <c r="BAH496" s="5"/>
      <c r="BAI496" s="5"/>
      <c r="BAJ496" s="5"/>
      <c r="BAK496" s="5"/>
      <c r="BAL496" s="5"/>
      <c r="BAM496" s="5"/>
      <c r="BAN496" s="5"/>
      <c r="BAO496" s="5"/>
      <c r="BAP496" s="5"/>
      <c r="BAQ496" s="5"/>
      <c r="BAR496" s="5"/>
      <c r="BAS496" s="5"/>
      <c r="BAT496" s="5"/>
      <c r="BAU496" s="5"/>
      <c r="BAV496" s="5"/>
      <c r="BAW496" s="5"/>
      <c r="BAX496" s="5"/>
      <c r="BAY496" s="5"/>
      <c r="BAZ496" s="5"/>
      <c r="BBA496" s="5"/>
      <c r="BBB496" s="5"/>
      <c r="BBC496" s="5"/>
      <c r="BBD496" s="5"/>
      <c r="BBE496" s="5"/>
      <c r="BBF496" s="5"/>
      <c r="BBG496" s="5"/>
      <c r="BBH496" s="5"/>
      <c r="BBI496" s="5"/>
      <c r="BBJ496" s="5"/>
      <c r="BBK496" s="5"/>
      <c r="BBL496" s="5"/>
      <c r="BBM496" s="5"/>
      <c r="BBN496" s="5"/>
      <c r="BBO496" s="5"/>
      <c r="BBP496" s="5"/>
      <c r="BBQ496" s="5"/>
      <c r="BBR496" s="5"/>
      <c r="BBS496" s="5"/>
      <c r="BBT496" s="5"/>
      <c r="BBU496" s="5"/>
      <c r="BBV496" s="5"/>
      <c r="BBW496" s="5"/>
      <c r="BBX496" s="5"/>
      <c r="BBY496" s="5"/>
      <c r="BBZ496" s="5"/>
      <c r="BCA496" s="5"/>
      <c r="BCB496" s="5"/>
      <c r="BCC496" s="5"/>
      <c r="BCD496" s="5"/>
      <c r="BCE496" s="5"/>
      <c r="BCF496" s="5"/>
      <c r="BCG496" s="5"/>
      <c r="BCH496" s="5"/>
      <c r="BCI496" s="5"/>
      <c r="BCJ496" s="5"/>
      <c r="BCK496" s="5"/>
      <c r="BCL496" s="5"/>
      <c r="BCM496" s="5"/>
      <c r="BCN496" s="5"/>
      <c r="BCO496" s="5"/>
      <c r="BCP496" s="5"/>
      <c r="BCQ496" s="5"/>
      <c r="BCR496" s="5"/>
      <c r="BCS496" s="5"/>
      <c r="BCT496" s="5"/>
      <c r="BCU496" s="5"/>
      <c r="BCV496" s="5"/>
      <c r="BCW496" s="5"/>
      <c r="BCX496" s="5"/>
      <c r="BCY496" s="5"/>
      <c r="BCZ496" s="5"/>
      <c r="BDA496" s="5"/>
      <c r="BDB496" s="5"/>
      <c r="BDC496" s="5"/>
      <c r="BDD496" s="5"/>
      <c r="BDE496" s="5"/>
      <c r="BDF496" s="5"/>
      <c r="BDG496" s="5"/>
      <c r="BDH496" s="5"/>
      <c r="BDI496" s="5"/>
      <c r="BDJ496" s="5"/>
      <c r="BDK496" s="5"/>
      <c r="BDL496" s="5"/>
      <c r="BDM496" s="5"/>
      <c r="BDN496" s="5"/>
      <c r="BDO496" s="5"/>
      <c r="BDP496" s="5"/>
      <c r="BDQ496" s="5"/>
      <c r="BDR496" s="5"/>
      <c r="BDS496" s="5"/>
      <c r="BDT496" s="5"/>
      <c r="BDU496" s="5"/>
      <c r="BDV496" s="5"/>
      <c r="BDW496" s="5"/>
      <c r="BDX496" s="5"/>
      <c r="BDY496" s="5"/>
      <c r="BDZ496" s="5"/>
      <c r="BEA496" s="5"/>
      <c r="BEB496" s="5"/>
      <c r="BEC496" s="5"/>
      <c r="BED496" s="5"/>
      <c r="BEE496" s="5"/>
      <c r="BEF496" s="5"/>
      <c r="BEG496" s="5"/>
      <c r="BEH496" s="5"/>
      <c r="BEI496" s="5"/>
      <c r="BEJ496" s="5"/>
      <c r="BEK496" s="5"/>
      <c r="BEL496" s="5"/>
      <c r="BEM496" s="5"/>
      <c r="BEN496" s="5"/>
      <c r="BEO496" s="5"/>
      <c r="BEP496" s="5"/>
      <c r="BEQ496" s="5"/>
      <c r="BER496" s="5"/>
      <c r="BES496" s="5"/>
      <c r="BET496" s="5"/>
      <c r="BEU496" s="5"/>
      <c r="BEV496" s="5"/>
      <c r="BEW496" s="5"/>
      <c r="BEX496" s="5"/>
      <c r="BEY496" s="5"/>
      <c r="BEZ496" s="5"/>
      <c r="BFA496" s="5"/>
      <c r="BFB496" s="5"/>
      <c r="BFC496" s="5"/>
      <c r="BFD496" s="5"/>
      <c r="BFE496" s="5"/>
      <c r="BFF496" s="5"/>
      <c r="BFG496" s="5"/>
      <c r="BFH496" s="5"/>
      <c r="BFI496" s="5"/>
      <c r="BFJ496" s="5"/>
      <c r="BFK496" s="5"/>
      <c r="BFL496" s="5"/>
      <c r="BFM496" s="5"/>
      <c r="BFN496" s="5"/>
      <c r="BFO496" s="5"/>
      <c r="BFP496" s="5"/>
      <c r="BFQ496" s="5"/>
      <c r="BFR496" s="5"/>
      <c r="BFS496" s="5"/>
      <c r="BFT496" s="5"/>
      <c r="BFU496" s="5"/>
      <c r="BFV496" s="5"/>
      <c r="BFW496" s="5"/>
      <c r="BFX496" s="5"/>
      <c r="BFY496" s="5"/>
      <c r="BFZ496" s="5"/>
      <c r="BGA496" s="5"/>
      <c r="BGB496" s="5"/>
      <c r="BGC496" s="5"/>
      <c r="BGD496" s="5"/>
      <c r="BGE496" s="5"/>
      <c r="BGF496" s="5"/>
      <c r="BGG496" s="5"/>
      <c r="BGH496" s="5"/>
      <c r="BGI496" s="5"/>
      <c r="BGJ496" s="5"/>
      <c r="BGK496" s="5"/>
      <c r="BGL496" s="5"/>
      <c r="BGM496" s="5"/>
      <c r="BGN496" s="5"/>
      <c r="BGO496" s="5"/>
      <c r="BGP496" s="5"/>
      <c r="BGQ496" s="5"/>
      <c r="BGR496" s="5"/>
      <c r="BGS496" s="5"/>
      <c r="BGT496" s="5"/>
      <c r="BGU496" s="5"/>
      <c r="BGV496" s="5"/>
      <c r="BGW496" s="5"/>
      <c r="BGX496" s="5"/>
      <c r="BGY496" s="5"/>
      <c r="BGZ496" s="5"/>
      <c r="BHA496" s="5"/>
      <c r="BHB496" s="5"/>
      <c r="BHC496" s="5"/>
      <c r="BHD496" s="5"/>
      <c r="BHE496" s="5"/>
      <c r="BHF496" s="5"/>
      <c r="BHG496" s="5"/>
      <c r="BHH496" s="5"/>
      <c r="BHI496" s="5"/>
      <c r="BHJ496" s="5"/>
      <c r="BHK496" s="5"/>
      <c r="BHL496" s="5"/>
      <c r="BHM496" s="5"/>
      <c r="BHN496" s="5"/>
      <c r="BHO496" s="5"/>
      <c r="BHP496" s="5"/>
      <c r="BHQ496" s="5"/>
      <c r="BHR496" s="5"/>
      <c r="BHS496" s="5"/>
      <c r="BHT496" s="5"/>
      <c r="BHU496" s="5"/>
      <c r="BHV496" s="5"/>
      <c r="BHW496" s="5"/>
      <c r="BHX496" s="5"/>
      <c r="BHY496" s="5"/>
      <c r="BHZ496" s="5"/>
      <c r="BIA496" s="5"/>
      <c r="BIB496" s="5"/>
      <c r="BIC496" s="5"/>
      <c r="BID496" s="5"/>
      <c r="BIE496" s="5"/>
      <c r="BIF496" s="5"/>
      <c r="BIG496" s="5"/>
      <c r="BIH496" s="5"/>
      <c r="BII496" s="5"/>
      <c r="BIJ496" s="5"/>
      <c r="BIK496" s="5"/>
      <c r="BIL496" s="5"/>
      <c r="BIM496" s="5"/>
      <c r="BIN496" s="5"/>
      <c r="BIO496" s="5"/>
      <c r="BIP496" s="5"/>
      <c r="BIQ496" s="5"/>
      <c r="BIR496" s="5"/>
      <c r="BIS496" s="5"/>
      <c r="BIT496" s="5"/>
      <c r="BIU496" s="5"/>
      <c r="BIV496" s="5"/>
      <c r="BIW496" s="5"/>
      <c r="BIX496" s="5"/>
      <c r="BIY496" s="5"/>
      <c r="BIZ496" s="5"/>
      <c r="BJA496" s="5"/>
      <c r="BJB496" s="5"/>
      <c r="BJC496" s="5"/>
      <c r="BJD496" s="5"/>
      <c r="BJE496" s="5"/>
      <c r="BJF496" s="5"/>
      <c r="BJG496" s="5"/>
      <c r="BJH496" s="5"/>
      <c r="BJI496" s="5"/>
      <c r="BJJ496" s="5"/>
      <c r="BJK496" s="5"/>
      <c r="BJL496" s="5"/>
      <c r="BJM496" s="5"/>
      <c r="BJN496" s="5"/>
      <c r="BJO496" s="5"/>
      <c r="BJP496" s="5"/>
      <c r="BJQ496" s="5"/>
      <c r="BJR496" s="5"/>
      <c r="BJS496" s="5"/>
      <c r="BJT496" s="5"/>
      <c r="BJU496" s="5"/>
      <c r="BJV496" s="5"/>
      <c r="BJW496" s="5"/>
      <c r="BJX496" s="5"/>
      <c r="BJY496" s="5"/>
      <c r="BJZ496" s="5"/>
      <c r="BKA496" s="5"/>
      <c r="BKB496" s="5"/>
      <c r="BKC496" s="5"/>
      <c r="BKD496" s="5"/>
      <c r="BKE496" s="5"/>
      <c r="BKF496" s="5"/>
      <c r="BKG496" s="5"/>
      <c r="BKH496" s="5"/>
      <c r="BKI496" s="5"/>
      <c r="BKJ496" s="5"/>
      <c r="BKK496" s="5"/>
      <c r="BKL496" s="5"/>
      <c r="BKM496" s="5"/>
      <c r="BKN496" s="5"/>
      <c r="BKO496" s="5"/>
      <c r="BKP496" s="5"/>
      <c r="BKQ496" s="5"/>
      <c r="BKR496" s="5"/>
      <c r="BKS496" s="5"/>
      <c r="BKT496" s="5"/>
      <c r="BKU496" s="5"/>
      <c r="BKV496" s="5"/>
      <c r="BKW496" s="5"/>
      <c r="BKX496" s="5"/>
      <c r="BKY496" s="5"/>
      <c r="BKZ496" s="5"/>
      <c r="BLA496" s="5"/>
      <c r="BLB496" s="5"/>
      <c r="BLC496" s="5"/>
      <c r="BLD496" s="5"/>
      <c r="BLE496" s="5"/>
      <c r="BLF496" s="5"/>
      <c r="BLG496" s="5"/>
      <c r="BLH496" s="5"/>
      <c r="BLI496" s="5"/>
      <c r="BLJ496" s="5"/>
      <c r="BLK496" s="5"/>
      <c r="BLL496" s="5"/>
      <c r="BLM496" s="5"/>
      <c r="BLN496" s="5"/>
      <c r="BLO496" s="5"/>
      <c r="BLP496" s="5"/>
      <c r="BLQ496" s="5"/>
      <c r="BLR496" s="5"/>
      <c r="BLS496" s="5"/>
      <c r="BLT496" s="5"/>
      <c r="BLU496" s="5"/>
      <c r="BLV496" s="5"/>
      <c r="BLW496" s="5"/>
      <c r="BLX496" s="5"/>
      <c r="BLY496" s="5"/>
      <c r="BLZ496" s="5"/>
      <c r="BMA496" s="5"/>
      <c r="BMB496" s="5"/>
      <c r="BMC496" s="5"/>
      <c r="BMD496" s="5"/>
      <c r="BME496" s="5"/>
      <c r="BMF496" s="5"/>
      <c r="BMG496" s="5"/>
      <c r="BMH496" s="5"/>
      <c r="BMI496" s="5"/>
      <c r="BMJ496" s="5"/>
      <c r="BMK496" s="5"/>
      <c r="BML496" s="5"/>
      <c r="BMM496" s="5"/>
      <c r="BMN496" s="5"/>
      <c r="BMO496" s="5"/>
      <c r="BMP496" s="5"/>
      <c r="BMQ496" s="5"/>
      <c r="BMR496" s="5"/>
      <c r="BMS496" s="5"/>
      <c r="BMT496" s="5"/>
      <c r="BMU496" s="5"/>
      <c r="BMV496" s="5"/>
      <c r="BMW496" s="5"/>
      <c r="BMX496" s="5"/>
      <c r="BMY496" s="5"/>
      <c r="BMZ496" s="5"/>
      <c r="BNA496" s="5"/>
      <c r="BNB496" s="5"/>
      <c r="BNC496" s="5"/>
      <c r="BND496" s="5"/>
      <c r="BNE496" s="5"/>
      <c r="BNF496" s="5"/>
      <c r="BNG496" s="5"/>
      <c r="BNH496" s="5"/>
      <c r="BNI496" s="5"/>
      <c r="BNJ496" s="5"/>
      <c r="BNK496" s="5"/>
      <c r="BNL496" s="5"/>
      <c r="BNM496" s="5"/>
      <c r="BNN496" s="5"/>
      <c r="BNO496" s="5"/>
      <c r="BNP496" s="5"/>
      <c r="BNQ496" s="5"/>
      <c r="BNR496" s="5"/>
      <c r="BNS496" s="5"/>
      <c r="BNT496" s="5"/>
      <c r="BNU496" s="5"/>
      <c r="BNV496" s="5"/>
      <c r="BNW496" s="5"/>
      <c r="BNX496" s="5"/>
      <c r="BNY496" s="5"/>
      <c r="BNZ496" s="5"/>
      <c r="BOA496" s="5"/>
      <c r="BOB496" s="5"/>
      <c r="BOC496" s="5"/>
      <c r="BOD496" s="5"/>
      <c r="BOE496" s="5"/>
      <c r="BOF496" s="5"/>
      <c r="BOG496" s="5"/>
      <c r="BOH496" s="5"/>
      <c r="BOI496" s="5"/>
      <c r="BOJ496" s="5"/>
      <c r="BOK496" s="5"/>
      <c r="BOL496" s="5"/>
      <c r="BOM496" s="5"/>
      <c r="BON496" s="5"/>
      <c r="BOO496" s="5"/>
      <c r="BOP496" s="5"/>
      <c r="BOQ496" s="5"/>
      <c r="BOR496" s="5"/>
      <c r="BOS496" s="5"/>
      <c r="BOT496" s="5"/>
      <c r="BOU496" s="5"/>
      <c r="BOV496" s="5"/>
      <c r="BOW496" s="5"/>
      <c r="BOX496" s="5"/>
      <c r="BOY496" s="5"/>
      <c r="BOZ496" s="5"/>
      <c r="BPA496" s="5"/>
      <c r="BPB496" s="5"/>
      <c r="BPC496" s="5"/>
      <c r="BPD496" s="5"/>
      <c r="BPE496" s="5"/>
      <c r="BPF496" s="5"/>
      <c r="BPG496" s="5"/>
      <c r="BPH496" s="5"/>
      <c r="BPI496" s="5"/>
      <c r="BPJ496" s="5"/>
      <c r="BPK496" s="5"/>
      <c r="BPL496" s="5"/>
      <c r="BPM496" s="5"/>
      <c r="BPN496" s="5"/>
      <c r="BPO496" s="5"/>
      <c r="BPP496" s="5"/>
      <c r="BPQ496" s="5"/>
      <c r="BPR496" s="5"/>
      <c r="BPS496" s="5"/>
      <c r="BPT496" s="5"/>
      <c r="BPU496" s="5"/>
      <c r="BPV496" s="5"/>
      <c r="BPW496" s="5"/>
      <c r="BPX496" s="5"/>
      <c r="BPY496" s="5"/>
      <c r="BPZ496" s="5"/>
      <c r="BQA496" s="5"/>
      <c r="BQB496" s="5"/>
      <c r="BQC496" s="5"/>
      <c r="BQD496" s="5"/>
      <c r="BQE496" s="5"/>
      <c r="BQF496" s="5"/>
      <c r="BQG496" s="5"/>
      <c r="BQH496" s="5"/>
      <c r="BQI496" s="5"/>
      <c r="BQJ496" s="5"/>
      <c r="BQK496" s="5"/>
      <c r="BQL496" s="5"/>
      <c r="BQM496" s="5"/>
      <c r="BQN496" s="5"/>
      <c r="BQO496" s="5"/>
      <c r="BQP496" s="5"/>
      <c r="BQQ496" s="5"/>
      <c r="BQR496" s="5"/>
      <c r="BQS496" s="5"/>
      <c r="BQT496" s="5"/>
      <c r="BQU496" s="5"/>
      <c r="BQV496" s="5"/>
      <c r="BQW496" s="5"/>
      <c r="BQX496" s="5"/>
      <c r="BQY496" s="5"/>
      <c r="BQZ496" s="5"/>
      <c r="BRA496" s="5"/>
      <c r="BRB496" s="5"/>
      <c r="BRC496" s="5"/>
      <c r="BRD496" s="5"/>
      <c r="BRE496" s="5"/>
      <c r="BRF496" s="5"/>
      <c r="BRG496" s="5"/>
      <c r="BRH496" s="5"/>
      <c r="BRI496" s="5"/>
      <c r="BRJ496" s="5"/>
      <c r="BRK496" s="5"/>
      <c r="BRL496" s="5"/>
      <c r="BRM496" s="5"/>
      <c r="BRN496" s="5"/>
      <c r="BRO496" s="5"/>
      <c r="BRP496" s="5"/>
      <c r="BRQ496" s="5"/>
      <c r="BRR496" s="5"/>
      <c r="BRS496" s="5"/>
      <c r="BRT496" s="5"/>
      <c r="BRU496" s="5"/>
      <c r="BRV496" s="5"/>
      <c r="BRW496" s="5"/>
      <c r="BRX496" s="5"/>
      <c r="BRY496" s="5"/>
      <c r="BRZ496" s="5"/>
      <c r="BSA496" s="5"/>
      <c r="BSB496" s="5"/>
      <c r="BSC496" s="5"/>
      <c r="BSD496" s="5"/>
      <c r="BSE496" s="5"/>
      <c r="BSF496" s="5"/>
      <c r="BSG496" s="5"/>
      <c r="BSH496" s="5"/>
      <c r="BSI496" s="5"/>
      <c r="BSJ496" s="5"/>
      <c r="BSK496" s="5"/>
      <c r="BSL496" s="5"/>
      <c r="BSM496" s="5"/>
      <c r="BSN496" s="5"/>
      <c r="BSO496" s="5"/>
      <c r="BSP496" s="5"/>
      <c r="BSQ496" s="5"/>
      <c r="BSR496" s="5"/>
      <c r="BSS496" s="5"/>
      <c r="BST496" s="5"/>
      <c r="BSU496" s="5"/>
      <c r="BSV496" s="5"/>
      <c r="BSW496" s="5"/>
      <c r="BSX496" s="5"/>
      <c r="BSY496" s="5"/>
      <c r="BSZ496" s="5"/>
      <c r="BTA496" s="5"/>
      <c r="BTB496" s="5"/>
      <c r="BTC496" s="5"/>
      <c r="BTD496" s="5"/>
      <c r="BTE496" s="5"/>
      <c r="BTF496" s="5"/>
      <c r="BTG496" s="5"/>
      <c r="BTH496" s="5"/>
      <c r="BTI496" s="5"/>
      <c r="BTJ496" s="5"/>
      <c r="BTK496" s="5"/>
      <c r="BTL496" s="5"/>
      <c r="BTM496" s="5"/>
      <c r="BTN496" s="5"/>
      <c r="BTO496" s="5"/>
      <c r="BTP496" s="5"/>
      <c r="BTQ496" s="5"/>
      <c r="BTR496" s="5"/>
      <c r="BTS496" s="5"/>
      <c r="BTT496" s="5"/>
      <c r="BTU496" s="5"/>
      <c r="BTV496" s="5"/>
      <c r="BTW496" s="5"/>
      <c r="BTX496" s="5"/>
      <c r="BTY496" s="5"/>
      <c r="BTZ496" s="5"/>
      <c r="BUA496" s="5"/>
      <c r="BUB496" s="5"/>
      <c r="BUC496" s="5"/>
      <c r="BUD496" s="5"/>
      <c r="BUE496" s="5"/>
      <c r="BUF496" s="5"/>
      <c r="BUG496" s="5"/>
      <c r="BUH496" s="5"/>
      <c r="BUI496" s="5"/>
      <c r="BUJ496" s="5"/>
      <c r="BUK496" s="5"/>
      <c r="BUL496" s="5"/>
      <c r="BUM496" s="5"/>
      <c r="BUN496" s="5"/>
      <c r="BUO496" s="5"/>
      <c r="BUP496" s="5"/>
      <c r="BUQ496" s="5"/>
      <c r="BUR496" s="5"/>
      <c r="BUS496" s="5"/>
      <c r="BUT496" s="5"/>
      <c r="BUU496" s="5"/>
      <c r="BUV496" s="5"/>
      <c r="BUW496" s="5"/>
      <c r="BUX496" s="5"/>
      <c r="BUY496" s="5"/>
      <c r="BUZ496" s="5"/>
      <c r="BVA496" s="5"/>
      <c r="BVB496" s="5"/>
      <c r="BVC496" s="5"/>
      <c r="BVD496" s="5"/>
      <c r="BVE496" s="5"/>
      <c r="BVF496" s="5"/>
      <c r="BVG496" s="5"/>
      <c r="BVH496" s="5"/>
      <c r="BVI496" s="5"/>
      <c r="BVJ496" s="5"/>
      <c r="BVK496" s="5"/>
      <c r="BVL496" s="5"/>
      <c r="BVM496" s="5"/>
      <c r="BVN496" s="5"/>
      <c r="BVO496" s="5"/>
      <c r="BVP496" s="5"/>
      <c r="BVQ496" s="5"/>
      <c r="BVR496" s="5"/>
      <c r="BVS496" s="5"/>
      <c r="BVT496" s="5"/>
      <c r="BVU496" s="5"/>
      <c r="BVV496" s="5"/>
      <c r="BVW496" s="5"/>
      <c r="BVX496" s="5"/>
      <c r="BVY496" s="5"/>
      <c r="BVZ496" s="5"/>
      <c r="BWA496" s="5"/>
      <c r="BWB496" s="5"/>
      <c r="BWC496" s="5"/>
      <c r="BWD496" s="5"/>
      <c r="BWE496" s="5"/>
      <c r="BWF496" s="5"/>
      <c r="BWG496" s="5"/>
      <c r="BWH496" s="5"/>
      <c r="BWI496" s="5"/>
      <c r="BWJ496" s="5"/>
      <c r="BWK496" s="5"/>
      <c r="BWL496" s="5"/>
      <c r="BWM496" s="5"/>
      <c r="BWN496" s="5"/>
      <c r="BWO496" s="5"/>
      <c r="BWP496" s="5"/>
      <c r="BWQ496" s="5"/>
      <c r="BWR496" s="5"/>
      <c r="BWS496" s="5"/>
      <c r="BWT496" s="5"/>
      <c r="BWU496" s="5"/>
      <c r="BWV496" s="5"/>
      <c r="BWW496" s="5"/>
      <c r="BWX496" s="5"/>
      <c r="BWY496" s="5"/>
      <c r="BWZ496" s="5"/>
      <c r="BXA496" s="5"/>
      <c r="BXB496" s="5"/>
      <c r="BXC496" s="5"/>
      <c r="BXD496" s="5"/>
      <c r="BXE496" s="5"/>
      <c r="BXF496" s="5"/>
      <c r="BXG496" s="5"/>
      <c r="BXH496" s="5"/>
      <c r="BXI496" s="5"/>
      <c r="BXJ496" s="5"/>
      <c r="BXK496" s="5"/>
      <c r="BXL496" s="5"/>
      <c r="BXM496" s="5"/>
      <c r="BXN496" s="5"/>
      <c r="BXO496" s="5"/>
      <c r="BXP496" s="5"/>
      <c r="BXQ496" s="5"/>
      <c r="BXR496" s="5"/>
      <c r="BXS496" s="5"/>
      <c r="BXT496" s="5"/>
      <c r="BXU496" s="5"/>
      <c r="BXV496" s="5"/>
      <c r="BXW496" s="5"/>
      <c r="BXX496" s="5"/>
      <c r="BXY496" s="5"/>
      <c r="BXZ496" s="5"/>
      <c r="BYA496" s="5"/>
      <c r="BYB496" s="5"/>
      <c r="BYC496" s="5"/>
      <c r="BYD496" s="5"/>
      <c r="BYE496" s="5"/>
      <c r="BYF496" s="5"/>
      <c r="BYG496" s="5"/>
      <c r="BYH496" s="5"/>
      <c r="BYI496" s="5"/>
      <c r="BYJ496" s="5"/>
      <c r="BYK496" s="5"/>
      <c r="BYL496" s="5"/>
      <c r="BYM496" s="5"/>
      <c r="BYN496" s="5"/>
      <c r="BYO496" s="5"/>
      <c r="BYP496" s="5"/>
      <c r="BYQ496" s="5"/>
      <c r="BYR496" s="5"/>
      <c r="BYS496" s="5"/>
      <c r="BYT496" s="5"/>
      <c r="BYU496" s="5"/>
      <c r="BYV496" s="5"/>
      <c r="BYW496" s="5"/>
      <c r="BYX496" s="5"/>
      <c r="BYY496" s="5"/>
      <c r="BYZ496" s="5"/>
      <c r="BZA496" s="5"/>
      <c r="BZB496" s="5"/>
      <c r="BZC496" s="5"/>
      <c r="BZD496" s="5"/>
      <c r="BZE496" s="5"/>
      <c r="BZF496" s="5"/>
      <c r="BZG496" s="5"/>
      <c r="BZH496" s="5"/>
      <c r="BZI496" s="5"/>
      <c r="BZJ496" s="5"/>
      <c r="BZK496" s="5"/>
      <c r="BZL496" s="5"/>
      <c r="BZM496" s="5"/>
      <c r="BZN496" s="5"/>
      <c r="BZO496" s="5"/>
      <c r="BZP496" s="5"/>
      <c r="BZQ496" s="5"/>
      <c r="BZR496" s="5"/>
      <c r="BZS496" s="5"/>
      <c r="BZT496" s="5"/>
      <c r="BZU496" s="5"/>
      <c r="BZV496" s="5"/>
      <c r="BZW496" s="5"/>
      <c r="BZX496" s="5"/>
      <c r="BZY496" s="5"/>
      <c r="BZZ496" s="5"/>
      <c r="CAA496" s="5"/>
      <c r="CAB496" s="5"/>
      <c r="CAC496" s="5"/>
      <c r="CAD496" s="5"/>
      <c r="CAE496" s="5"/>
      <c r="CAF496" s="5"/>
      <c r="CAG496" s="5"/>
      <c r="CAH496" s="5"/>
      <c r="CAI496" s="5"/>
      <c r="CAJ496" s="5"/>
      <c r="CAK496" s="5"/>
      <c r="CAL496" s="5"/>
      <c r="CAM496" s="5"/>
      <c r="CAN496" s="5"/>
      <c r="CAO496" s="5"/>
      <c r="CAP496" s="5"/>
      <c r="CAQ496" s="5"/>
      <c r="CAR496" s="5"/>
      <c r="CAS496" s="5"/>
      <c r="CAT496" s="5"/>
      <c r="CAU496" s="5"/>
      <c r="CAV496" s="5"/>
      <c r="CAW496" s="5"/>
      <c r="CAX496" s="5"/>
      <c r="CAY496" s="5"/>
      <c r="CAZ496" s="5"/>
      <c r="CBA496" s="5"/>
      <c r="CBB496" s="5"/>
      <c r="CBC496" s="5"/>
      <c r="CBD496" s="5"/>
      <c r="CBE496" s="5"/>
      <c r="CBF496" s="5"/>
      <c r="CBG496" s="5"/>
      <c r="CBH496" s="5"/>
      <c r="CBI496" s="5"/>
      <c r="CBJ496" s="5"/>
      <c r="CBK496" s="5"/>
      <c r="CBL496" s="5"/>
      <c r="CBM496" s="5"/>
      <c r="CBN496" s="5"/>
      <c r="CBO496" s="5"/>
      <c r="CBP496" s="5"/>
      <c r="CBQ496" s="5"/>
      <c r="CBR496" s="5"/>
      <c r="CBS496" s="5"/>
      <c r="CBT496" s="5"/>
      <c r="CBU496" s="5"/>
      <c r="CBV496" s="5"/>
      <c r="CBW496" s="5"/>
      <c r="CBX496" s="5"/>
      <c r="CBY496" s="5"/>
      <c r="CBZ496" s="5"/>
      <c r="CCA496" s="5"/>
      <c r="CCB496" s="5"/>
      <c r="CCC496" s="5"/>
      <c r="CCD496" s="5"/>
      <c r="CCE496" s="5"/>
      <c r="CCF496" s="5"/>
      <c r="CCG496" s="5"/>
      <c r="CCH496" s="5"/>
      <c r="CCI496" s="5"/>
      <c r="CCJ496" s="5"/>
      <c r="CCK496" s="5"/>
      <c r="CCL496" s="5"/>
      <c r="CCM496" s="5"/>
      <c r="CCN496" s="5"/>
      <c r="CCO496" s="5"/>
      <c r="CCP496" s="5"/>
      <c r="CCQ496" s="5"/>
      <c r="CCR496" s="5"/>
      <c r="CCS496" s="5"/>
      <c r="CCT496" s="5"/>
      <c r="CCU496" s="5"/>
      <c r="CCV496" s="5"/>
      <c r="CCW496" s="5"/>
      <c r="CCX496" s="5"/>
      <c r="CCY496" s="5"/>
      <c r="CCZ496" s="5"/>
      <c r="CDA496" s="5"/>
      <c r="CDB496" s="5"/>
      <c r="CDC496" s="5"/>
      <c r="CDD496" s="5"/>
      <c r="CDE496" s="5"/>
      <c r="CDF496" s="5"/>
      <c r="CDG496" s="5"/>
      <c r="CDH496" s="5"/>
      <c r="CDI496" s="5"/>
      <c r="CDJ496" s="5"/>
      <c r="CDK496" s="5"/>
      <c r="CDL496" s="5"/>
      <c r="CDM496" s="5"/>
      <c r="CDN496" s="5"/>
      <c r="CDO496" s="5"/>
      <c r="CDP496" s="5"/>
      <c r="CDQ496" s="5"/>
      <c r="CDR496" s="5"/>
      <c r="CDS496" s="5"/>
      <c r="CDT496" s="5"/>
      <c r="CDU496" s="5"/>
      <c r="CDV496" s="5"/>
      <c r="CDW496" s="5"/>
      <c r="CDX496" s="5"/>
      <c r="CDY496" s="5"/>
      <c r="CDZ496" s="5"/>
      <c r="CEA496" s="5"/>
      <c r="CEB496" s="5"/>
      <c r="CEC496" s="5"/>
      <c r="CED496" s="5"/>
      <c r="CEE496" s="5"/>
      <c r="CEF496" s="5"/>
      <c r="CEG496" s="5"/>
      <c r="CEH496" s="5"/>
      <c r="CEI496" s="5"/>
      <c r="CEJ496" s="5"/>
      <c r="CEK496" s="5"/>
      <c r="CEL496" s="5"/>
      <c r="CEM496" s="5"/>
      <c r="CEN496" s="5"/>
      <c r="CEO496" s="5"/>
      <c r="CEP496" s="5"/>
      <c r="CEQ496" s="5"/>
      <c r="CER496" s="5"/>
      <c r="CES496" s="5"/>
      <c r="CET496" s="5"/>
      <c r="CEU496" s="5"/>
      <c r="CEV496" s="5"/>
      <c r="CEW496" s="5"/>
      <c r="CEX496" s="5"/>
      <c r="CEY496" s="5"/>
      <c r="CEZ496" s="5"/>
      <c r="CFA496" s="5"/>
      <c r="CFB496" s="5"/>
      <c r="CFC496" s="5"/>
      <c r="CFD496" s="5"/>
      <c r="CFE496" s="5"/>
      <c r="CFF496" s="5"/>
      <c r="CFG496" s="5"/>
      <c r="CFH496" s="5"/>
      <c r="CFI496" s="5"/>
      <c r="CFJ496" s="5"/>
      <c r="CFK496" s="5"/>
      <c r="CFL496" s="5"/>
      <c r="CFM496" s="5"/>
      <c r="CFN496" s="5"/>
      <c r="CFO496" s="5"/>
      <c r="CFP496" s="5"/>
      <c r="CFQ496" s="5"/>
      <c r="CFR496" s="5"/>
      <c r="CFS496" s="5"/>
      <c r="CFT496" s="5"/>
      <c r="CFU496" s="5"/>
      <c r="CFV496" s="5"/>
      <c r="CFW496" s="5"/>
      <c r="CFX496" s="5"/>
      <c r="CFY496" s="5"/>
      <c r="CFZ496" s="5"/>
      <c r="CGA496" s="5"/>
      <c r="CGB496" s="5"/>
      <c r="CGC496" s="5"/>
      <c r="CGD496" s="5"/>
      <c r="CGE496" s="5"/>
      <c r="CGF496" s="5"/>
      <c r="CGG496" s="5"/>
      <c r="CGH496" s="5"/>
      <c r="CGI496" s="5"/>
      <c r="CGJ496" s="5"/>
      <c r="CGK496" s="5"/>
      <c r="CGL496" s="5"/>
      <c r="CGM496" s="5"/>
      <c r="CGN496" s="5"/>
      <c r="CGO496" s="5"/>
      <c r="CGP496" s="5"/>
      <c r="CGQ496" s="5"/>
      <c r="CGR496" s="5"/>
      <c r="CGS496" s="5"/>
      <c r="CGT496" s="5"/>
      <c r="CGU496" s="5"/>
      <c r="CGV496" s="5"/>
      <c r="CGW496" s="5"/>
      <c r="CGX496" s="5"/>
      <c r="CGY496" s="5"/>
      <c r="CGZ496" s="5"/>
      <c r="CHA496" s="5"/>
      <c r="CHB496" s="5"/>
      <c r="CHC496" s="5"/>
      <c r="CHD496" s="5"/>
      <c r="CHE496" s="5"/>
      <c r="CHF496" s="5"/>
      <c r="CHG496" s="5"/>
      <c r="CHH496" s="5"/>
      <c r="CHI496" s="5"/>
      <c r="CHJ496" s="5"/>
      <c r="CHK496" s="5"/>
      <c r="CHL496" s="5"/>
      <c r="CHM496" s="5"/>
      <c r="CHN496" s="5"/>
      <c r="CHO496" s="5"/>
      <c r="CHP496" s="5"/>
      <c r="CHQ496" s="5"/>
      <c r="CHR496" s="5"/>
      <c r="CHS496" s="5"/>
      <c r="CHT496" s="5"/>
      <c r="CHU496" s="5"/>
      <c r="CHV496" s="5"/>
      <c r="CHW496" s="5"/>
      <c r="CHX496" s="5"/>
      <c r="CHY496" s="5"/>
      <c r="CHZ496" s="5"/>
      <c r="CIA496" s="5"/>
      <c r="CIB496" s="5"/>
      <c r="CIC496" s="5"/>
      <c r="CID496" s="5"/>
      <c r="CIE496" s="5"/>
      <c r="CIF496" s="5"/>
      <c r="CIG496" s="5"/>
      <c r="CIH496" s="5"/>
      <c r="CII496" s="5"/>
      <c r="CIJ496" s="5"/>
      <c r="CIK496" s="5"/>
      <c r="CIL496" s="5"/>
      <c r="CIM496" s="5"/>
      <c r="CIN496" s="5"/>
      <c r="CIO496" s="5"/>
      <c r="CIP496" s="5"/>
      <c r="CIQ496" s="5"/>
      <c r="CIR496" s="5"/>
      <c r="CIS496" s="5"/>
      <c r="CIT496" s="5"/>
      <c r="CIU496" s="5"/>
      <c r="CIV496" s="5"/>
      <c r="CIW496" s="5"/>
      <c r="CIX496" s="5"/>
      <c r="CIY496" s="5"/>
      <c r="CIZ496" s="5"/>
      <c r="CJA496" s="5"/>
      <c r="CJB496" s="5"/>
      <c r="CJC496" s="5"/>
      <c r="CJD496" s="5"/>
      <c r="CJE496" s="5"/>
      <c r="CJF496" s="5"/>
      <c r="CJG496" s="5"/>
      <c r="CJH496" s="5"/>
      <c r="CJI496" s="5"/>
      <c r="CJJ496" s="5"/>
      <c r="CJK496" s="5"/>
      <c r="CJL496" s="5"/>
      <c r="CJM496" s="5"/>
      <c r="CJN496" s="5"/>
      <c r="CJO496" s="5"/>
      <c r="CJP496" s="5"/>
      <c r="CJQ496" s="5"/>
      <c r="CJR496" s="5"/>
      <c r="CJS496" s="5"/>
      <c r="CJT496" s="5"/>
      <c r="CJU496" s="5"/>
      <c r="CJV496" s="5"/>
      <c r="CJW496" s="5"/>
      <c r="CJX496" s="5"/>
      <c r="CJY496" s="5"/>
      <c r="CJZ496" s="5"/>
      <c r="CKA496" s="5"/>
      <c r="CKB496" s="5"/>
      <c r="CKC496" s="5"/>
      <c r="CKD496" s="5"/>
      <c r="CKE496" s="5"/>
      <c r="CKF496" s="5"/>
      <c r="CKG496" s="5"/>
      <c r="CKH496" s="5"/>
      <c r="CKI496" s="5"/>
      <c r="CKJ496" s="5"/>
      <c r="CKK496" s="5"/>
      <c r="CKL496" s="5"/>
      <c r="CKM496" s="5"/>
      <c r="CKN496" s="5"/>
      <c r="CKO496" s="5"/>
      <c r="CKP496" s="5"/>
      <c r="CKQ496" s="5"/>
      <c r="CKR496" s="5"/>
      <c r="CKS496" s="5"/>
      <c r="CKT496" s="5"/>
      <c r="CKU496" s="5"/>
      <c r="CKV496" s="5"/>
      <c r="CKW496" s="5"/>
      <c r="CKX496" s="5"/>
      <c r="CKY496" s="5"/>
      <c r="CKZ496" s="5"/>
      <c r="CLA496" s="5"/>
      <c r="CLB496" s="5"/>
      <c r="CLC496" s="5"/>
      <c r="CLD496" s="5"/>
      <c r="CLE496" s="5"/>
      <c r="CLF496" s="5"/>
      <c r="CLG496" s="5"/>
      <c r="CLH496" s="5"/>
      <c r="CLI496" s="5"/>
      <c r="CLJ496" s="5"/>
      <c r="CLK496" s="5"/>
      <c r="CLL496" s="5"/>
      <c r="CLM496" s="5"/>
      <c r="CLN496" s="5"/>
      <c r="CLO496" s="5"/>
      <c r="CLP496" s="5"/>
      <c r="CLQ496" s="5"/>
      <c r="CLR496" s="5"/>
      <c r="CLS496" s="5"/>
      <c r="CLT496" s="5"/>
      <c r="CLU496" s="5"/>
      <c r="CLV496" s="5"/>
      <c r="CLW496" s="5"/>
      <c r="CLX496" s="5"/>
      <c r="CLY496" s="5"/>
      <c r="CLZ496" s="5"/>
      <c r="CMA496" s="5"/>
      <c r="CMB496" s="5"/>
      <c r="CMC496" s="5"/>
      <c r="CMD496" s="5"/>
      <c r="CME496" s="5"/>
      <c r="CMF496" s="5"/>
      <c r="CMG496" s="5"/>
      <c r="CMH496" s="5"/>
      <c r="CMI496" s="5"/>
      <c r="CMJ496" s="5"/>
      <c r="CMK496" s="5"/>
      <c r="CML496" s="5"/>
      <c r="CMM496" s="5"/>
      <c r="CMN496" s="5"/>
      <c r="CMO496" s="5"/>
      <c r="CMP496" s="5"/>
      <c r="CMQ496" s="5"/>
      <c r="CMR496" s="5"/>
      <c r="CMS496" s="5"/>
      <c r="CMT496" s="5"/>
      <c r="CMU496" s="5"/>
      <c r="CMV496" s="5"/>
      <c r="CMW496" s="5"/>
      <c r="CMX496" s="5"/>
      <c r="CMY496" s="5"/>
      <c r="CMZ496" s="5"/>
      <c r="CNA496" s="5"/>
      <c r="CNB496" s="5"/>
      <c r="CNC496" s="5"/>
      <c r="CND496" s="5"/>
      <c r="CNE496" s="5"/>
      <c r="CNF496" s="5"/>
      <c r="CNG496" s="5"/>
      <c r="CNH496" s="5"/>
      <c r="CNI496" s="5"/>
      <c r="CNJ496" s="5"/>
      <c r="CNK496" s="5"/>
      <c r="CNL496" s="5"/>
      <c r="CNM496" s="5"/>
      <c r="CNN496" s="5"/>
      <c r="CNO496" s="5"/>
      <c r="CNP496" s="5"/>
      <c r="CNQ496" s="5"/>
      <c r="CNR496" s="5"/>
      <c r="CNS496" s="5"/>
      <c r="CNT496" s="5"/>
      <c r="CNU496" s="5"/>
      <c r="CNV496" s="5"/>
      <c r="CNW496" s="5"/>
      <c r="CNX496" s="5"/>
      <c r="CNY496" s="5"/>
      <c r="CNZ496" s="5"/>
      <c r="COA496" s="5"/>
      <c r="COB496" s="5"/>
      <c r="COC496" s="5"/>
      <c r="COD496" s="5"/>
      <c r="COE496" s="5"/>
      <c r="COF496" s="5"/>
      <c r="COG496" s="5"/>
      <c r="COH496" s="5"/>
      <c r="COI496" s="5"/>
      <c r="COJ496" s="5"/>
      <c r="COK496" s="5"/>
      <c r="COL496" s="5"/>
      <c r="COM496" s="5"/>
      <c r="CON496" s="5"/>
      <c r="COO496" s="5"/>
      <c r="COP496" s="5"/>
      <c r="COQ496" s="5"/>
      <c r="COR496" s="5"/>
      <c r="COS496" s="5"/>
      <c r="COT496" s="5"/>
      <c r="COU496" s="5"/>
      <c r="COV496" s="5"/>
      <c r="COW496" s="5"/>
      <c r="COX496" s="5"/>
      <c r="COY496" s="5"/>
      <c r="COZ496" s="5"/>
      <c r="CPA496" s="5"/>
      <c r="CPB496" s="5"/>
      <c r="CPC496" s="5"/>
      <c r="CPD496" s="5"/>
      <c r="CPE496" s="5"/>
      <c r="CPF496" s="5"/>
      <c r="CPG496" s="5"/>
      <c r="CPH496" s="5"/>
      <c r="CPI496" s="5"/>
      <c r="CPJ496" s="5"/>
      <c r="CPK496" s="5"/>
      <c r="CPL496" s="5"/>
      <c r="CPM496" s="5"/>
      <c r="CPN496" s="5"/>
      <c r="CPO496" s="5"/>
      <c r="CPP496" s="5"/>
      <c r="CPQ496" s="5"/>
      <c r="CPR496" s="5"/>
      <c r="CPS496" s="5"/>
      <c r="CPT496" s="5"/>
      <c r="CPU496" s="5"/>
      <c r="CPV496" s="5"/>
      <c r="CPW496" s="5"/>
      <c r="CPX496" s="5"/>
      <c r="CPY496" s="5"/>
      <c r="CPZ496" s="5"/>
      <c r="CQA496" s="5"/>
      <c r="CQB496" s="5"/>
      <c r="CQC496" s="5"/>
      <c r="CQD496" s="5"/>
      <c r="CQE496" s="5"/>
      <c r="CQF496" s="5"/>
      <c r="CQG496" s="5"/>
      <c r="CQH496" s="5"/>
      <c r="CQI496" s="5"/>
      <c r="CQJ496" s="5"/>
      <c r="CQK496" s="5"/>
      <c r="CQL496" s="5"/>
      <c r="CQM496" s="5"/>
      <c r="CQN496" s="5"/>
      <c r="CQO496" s="5"/>
      <c r="CQP496" s="5"/>
      <c r="CQQ496" s="5"/>
      <c r="CQR496" s="5"/>
      <c r="CQS496" s="5"/>
      <c r="CQT496" s="5"/>
      <c r="CQU496" s="5"/>
      <c r="CQV496" s="5"/>
      <c r="CQW496" s="5"/>
      <c r="CQX496" s="5"/>
      <c r="CQY496" s="5"/>
      <c r="CQZ496" s="5"/>
      <c r="CRA496" s="5"/>
      <c r="CRB496" s="5"/>
      <c r="CRC496" s="5"/>
      <c r="CRD496" s="5"/>
      <c r="CRE496" s="5"/>
      <c r="CRF496" s="5"/>
      <c r="CRG496" s="5"/>
      <c r="CRH496" s="5"/>
      <c r="CRI496" s="5"/>
      <c r="CRJ496" s="5"/>
      <c r="CRK496" s="5"/>
      <c r="CRL496" s="5"/>
      <c r="CRM496" s="5"/>
      <c r="CRN496" s="5"/>
      <c r="CRO496" s="5"/>
      <c r="CRP496" s="5"/>
      <c r="CRQ496" s="5"/>
      <c r="CRR496" s="5"/>
      <c r="CRS496" s="5"/>
      <c r="CRT496" s="5"/>
      <c r="CRU496" s="5"/>
      <c r="CRV496" s="5"/>
      <c r="CRW496" s="5"/>
      <c r="CRX496" s="5"/>
      <c r="CRY496" s="5"/>
      <c r="CRZ496" s="5"/>
      <c r="CSA496" s="5"/>
      <c r="CSB496" s="5"/>
      <c r="CSC496" s="5"/>
      <c r="CSD496" s="5"/>
      <c r="CSE496" s="5"/>
      <c r="CSF496" s="5"/>
      <c r="CSG496" s="5"/>
      <c r="CSH496" s="5"/>
      <c r="CSI496" s="5"/>
      <c r="CSJ496" s="5"/>
      <c r="CSK496" s="5"/>
      <c r="CSL496" s="5"/>
      <c r="CSM496" s="5"/>
      <c r="CSN496" s="5"/>
      <c r="CSO496" s="5"/>
      <c r="CSP496" s="5"/>
      <c r="CSQ496" s="5"/>
      <c r="CSR496" s="5"/>
      <c r="CSS496" s="5"/>
      <c r="CST496" s="5"/>
      <c r="CSU496" s="5"/>
      <c r="CSV496" s="5"/>
      <c r="CSW496" s="5"/>
      <c r="CSX496" s="5"/>
      <c r="CSY496" s="5"/>
      <c r="CSZ496" s="5"/>
      <c r="CTA496" s="5"/>
      <c r="CTB496" s="5"/>
      <c r="CTC496" s="5"/>
      <c r="CTD496" s="5"/>
      <c r="CTE496" s="5"/>
      <c r="CTF496" s="5"/>
      <c r="CTG496" s="5"/>
      <c r="CTH496" s="5"/>
      <c r="CTI496" s="5"/>
      <c r="CTJ496" s="5"/>
      <c r="CTK496" s="5"/>
      <c r="CTL496" s="5"/>
      <c r="CTM496" s="5"/>
      <c r="CTN496" s="5"/>
      <c r="CTO496" s="5"/>
      <c r="CTP496" s="5"/>
      <c r="CTQ496" s="5"/>
      <c r="CTR496" s="5"/>
      <c r="CTS496" s="5"/>
      <c r="CTT496" s="5"/>
      <c r="CTU496" s="5"/>
      <c r="CTV496" s="5"/>
      <c r="CTW496" s="5"/>
      <c r="CTX496" s="5"/>
      <c r="CTY496" s="5"/>
      <c r="CTZ496" s="5"/>
      <c r="CUA496" s="5"/>
      <c r="CUB496" s="5"/>
      <c r="CUC496" s="5"/>
      <c r="CUD496" s="5"/>
      <c r="CUE496" s="5"/>
      <c r="CUF496" s="5"/>
      <c r="CUG496" s="5"/>
      <c r="CUH496" s="5"/>
      <c r="CUI496" s="5"/>
      <c r="CUJ496" s="5"/>
      <c r="CUK496" s="5"/>
      <c r="CUL496" s="5"/>
      <c r="CUM496" s="5"/>
      <c r="CUN496" s="5"/>
      <c r="CUO496" s="5"/>
      <c r="CUP496" s="5"/>
      <c r="CUQ496" s="5"/>
      <c r="CUR496" s="5"/>
      <c r="CUS496" s="5"/>
      <c r="CUT496" s="5"/>
      <c r="CUU496" s="5"/>
      <c r="CUV496" s="5"/>
      <c r="CUW496" s="5"/>
      <c r="CUX496" s="5"/>
      <c r="CUY496" s="5"/>
      <c r="CUZ496" s="5"/>
      <c r="CVA496" s="5"/>
      <c r="CVB496" s="5"/>
      <c r="CVC496" s="5"/>
      <c r="CVD496" s="5"/>
      <c r="CVE496" s="5"/>
      <c r="CVF496" s="5"/>
      <c r="CVG496" s="5"/>
      <c r="CVH496" s="5"/>
      <c r="CVI496" s="5"/>
      <c r="CVJ496" s="5"/>
      <c r="CVK496" s="5"/>
      <c r="CVL496" s="5"/>
      <c r="CVM496" s="5"/>
      <c r="CVN496" s="5"/>
      <c r="CVO496" s="5"/>
      <c r="CVP496" s="5"/>
      <c r="CVQ496" s="5"/>
      <c r="CVR496" s="5"/>
      <c r="CVS496" s="5"/>
      <c r="CVT496" s="5"/>
      <c r="CVU496" s="5"/>
      <c r="CVV496" s="5"/>
      <c r="CVW496" s="5"/>
      <c r="CVX496" s="5"/>
      <c r="CVY496" s="5"/>
      <c r="CVZ496" s="5"/>
      <c r="CWA496" s="5"/>
      <c r="CWB496" s="5"/>
      <c r="CWC496" s="5"/>
      <c r="CWD496" s="5"/>
      <c r="CWE496" s="5"/>
      <c r="CWF496" s="5"/>
      <c r="CWG496" s="5"/>
      <c r="CWH496" s="5"/>
      <c r="CWI496" s="5"/>
      <c r="CWJ496" s="5"/>
      <c r="CWK496" s="5"/>
      <c r="CWL496" s="5"/>
      <c r="CWM496" s="5"/>
      <c r="CWN496" s="5"/>
      <c r="CWO496" s="5"/>
      <c r="CWP496" s="5"/>
      <c r="CWQ496" s="5"/>
      <c r="CWR496" s="5"/>
      <c r="CWS496" s="5"/>
      <c r="CWT496" s="5"/>
      <c r="CWU496" s="5"/>
      <c r="CWV496" s="5"/>
      <c r="CWW496" s="5"/>
      <c r="CWX496" s="5"/>
      <c r="CWY496" s="5"/>
      <c r="CWZ496" s="5"/>
      <c r="CXA496" s="5"/>
      <c r="CXB496" s="5"/>
      <c r="CXC496" s="5"/>
      <c r="CXD496" s="5"/>
      <c r="CXE496" s="5"/>
      <c r="CXF496" s="5"/>
      <c r="CXG496" s="5"/>
      <c r="CXH496" s="5"/>
      <c r="CXI496" s="5"/>
      <c r="CXJ496" s="5"/>
      <c r="CXK496" s="5"/>
      <c r="CXL496" s="5"/>
      <c r="CXM496" s="5"/>
      <c r="CXN496" s="5"/>
      <c r="CXO496" s="5"/>
      <c r="CXP496" s="5"/>
      <c r="CXQ496" s="5"/>
      <c r="CXR496" s="5"/>
      <c r="CXS496" s="5"/>
      <c r="CXT496" s="5"/>
      <c r="CXU496" s="5"/>
      <c r="CXV496" s="5"/>
      <c r="CXW496" s="5"/>
      <c r="CXX496" s="5"/>
      <c r="CXY496" s="5"/>
      <c r="CXZ496" s="5"/>
      <c r="CYA496" s="5"/>
      <c r="CYB496" s="5"/>
      <c r="CYC496" s="5"/>
      <c r="CYD496" s="5"/>
      <c r="CYE496" s="5"/>
      <c r="CYF496" s="5"/>
      <c r="CYG496" s="5"/>
      <c r="CYH496" s="5"/>
      <c r="CYI496" s="5"/>
      <c r="CYJ496" s="5"/>
      <c r="CYK496" s="5"/>
      <c r="CYL496" s="5"/>
      <c r="CYM496" s="5"/>
      <c r="CYN496" s="5"/>
      <c r="CYO496" s="5"/>
      <c r="CYP496" s="5"/>
      <c r="CYQ496" s="5"/>
      <c r="CYR496" s="5"/>
      <c r="CYS496" s="5"/>
      <c r="CYT496" s="5"/>
      <c r="CYU496" s="5"/>
      <c r="CYV496" s="5"/>
      <c r="CYW496" s="5"/>
      <c r="CYX496" s="5"/>
      <c r="CYY496" s="5"/>
      <c r="CYZ496" s="5"/>
      <c r="CZA496" s="5"/>
      <c r="CZB496" s="5"/>
      <c r="CZC496" s="5"/>
      <c r="CZD496" s="5"/>
      <c r="CZE496" s="5"/>
      <c r="CZF496" s="5"/>
      <c r="CZG496" s="5"/>
      <c r="CZH496" s="5"/>
      <c r="CZI496" s="5"/>
      <c r="CZJ496" s="5"/>
      <c r="CZK496" s="5"/>
      <c r="CZL496" s="5"/>
      <c r="CZM496" s="5"/>
      <c r="CZN496" s="5"/>
      <c r="CZO496" s="5"/>
      <c r="CZP496" s="5"/>
      <c r="CZQ496" s="5"/>
      <c r="CZR496" s="5"/>
      <c r="CZS496" s="5"/>
      <c r="CZT496" s="5"/>
      <c r="CZU496" s="5"/>
      <c r="CZV496" s="5"/>
      <c r="CZW496" s="5"/>
      <c r="CZX496" s="5"/>
      <c r="CZY496" s="5"/>
      <c r="CZZ496" s="5"/>
      <c r="DAA496" s="5"/>
      <c r="DAB496" s="5"/>
      <c r="DAC496" s="5"/>
      <c r="DAD496" s="5"/>
      <c r="DAE496" s="5"/>
      <c r="DAF496" s="5"/>
      <c r="DAG496" s="5"/>
      <c r="DAH496" s="5"/>
      <c r="DAI496" s="5"/>
      <c r="DAJ496" s="5"/>
      <c r="DAK496" s="5"/>
      <c r="DAL496" s="5"/>
      <c r="DAM496" s="5"/>
      <c r="DAN496" s="5"/>
      <c r="DAO496" s="5"/>
      <c r="DAP496" s="5"/>
      <c r="DAQ496" s="5"/>
      <c r="DAR496" s="5"/>
      <c r="DAS496" s="5"/>
      <c r="DAT496" s="5"/>
      <c r="DAU496" s="5"/>
      <c r="DAV496" s="5"/>
      <c r="DAW496" s="5"/>
      <c r="DAX496" s="5"/>
      <c r="DAY496" s="5"/>
      <c r="DAZ496" s="5"/>
      <c r="DBA496" s="5"/>
      <c r="DBB496" s="5"/>
      <c r="DBC496" s="5"/>
      <c r="DBD496" s="5"/>
      <c r="DBE496" s="5"/>
      <c r="DBF496" s="5"/>
      <c r="DBG496" s="5"/>
      <c r="DBH496" s="5"/>
      <c r="DBI496" s="5"/>
      <c r="DBJ496" s="5"/>
      <c r="DBK496" s="5"/>
      <c r="DBL496" s="5"/>
      <c r="DBM496" s="5"/>
      <c r="DBN496" s="5"/>
      <c r="DBO496" s="5"/>
      <c r="DBP496" s="5"/>
      <c r="DBQ496" s="5"/>
      <c r="DBR496" s="5"/>
      <c r="DBS496" s="5"/>
      <c r="DBT496" s="5"/>
      <c r="DBU496" s="5"/>
      <c r="DBV496" s="5"/>
      <c r="DBW496" s="5"/>
      <c r="DBX496" s="5"/>
      <c r="DBY496" s="5"/>
      <c r="DBZ496" s="5"/>
      <c r="DCA496" s="5"/>
      <c r="DCB496" s="5"/>
      <c r="DCC496" s="5"/>
      <c r="DCD496" s="5"/>
      <c r="DCE496" s="5"/>
      <c r="DCF496" s="5"/>
      <c r="DCG496" s="5"/>
      <c r="DCH496" s="5"/>
      <c r="DCI496" s="5"/>
      <c r="DCJ496" s="5"/>
      <c r="DCK496" s="5"/>
      <c r="DCL496" s="5"/>
      <c r="DCM496" s="5"/>
      <c r="DCN496" s="5"/>
      <c r="DCO496" s="5"/>
      <c r="DCP496" s="5"/>
      <c r="DCQ496" s="5"/>
      <c r="DCR496" s="5"/>
      <c r="DCS496" s="5"/>
      <c r="DCT496" s="5"/>
      <c r="DCU496" s="5"/>
      <c r="DCV496" s="5"/>
      <c r="DCW496" s="5"/>
      <c r="DCX496" s="5"/>
      <c r="DCY496" s="5"/>
      <c r="DCZ496" s="5"/>
      <c r="DDA496" s="5"/>
      <c r="DDB496" s="5"/>
      <c r="DDC496" s="5"/>
      <c r="DDD496" s="5"/>
      <c r="DDE496" s="5"/>
      <c r="DDF496" s="5"/>
      <c r="DDG496" s="5"/>
      <c r="DDH496" s="5"/>
      <c r="DDI496" s="5"/>
      <c r="DDJ496" s="5"/>
      <c r="DDK496" s="5"/>
      <c r="DDL496" s="5"/>
      <c r="DDM496" s="5"/>
      <c r="DDN496" s="5"/>
      <c r="DDO496" s="5"/>
      <c r="DDP496" s="5"/>
      <c r="DDQ496" s="5"/>
      <c r="DDR496" s="5"/>
      <c r="DDS496" s="5"/>
      <c r="DDT496" s="5"/>
      <c r="DDU496" s="5"/>
      <c r="DDV496" s="5"/>
      <c r="DDW496" s="5"/>
      <c r="DDX496" s="5"/>
      <c r="DDY496" s="5"/>
      <c r="DDZ496" s="5"/>
      <c r="DEA496" s="5"/>
      <c r="DEB496" s="5"/>
      <c r="DEC496" s="5"/>
      <c r="DED496" s="5"/>
      <c r="DEE496" s="5"/>
      <c r="DEF496" s="5"/>
      <c r="DEG496" s="5"/>
      <c r="DEH496" s="5"/>
      <c r="DEI496" s="5"/>
      <c r="DEJ496" s="5"/>
      <c r="DEK496" s="5"/>
      <c r="DEL496" s="5"/>
      <c r="DEM496" s="5"/>
      <c r="DEN496" s="5"/>
      <c r="DEO496" s="5"/>
      <c r="DEP496" s="5"/>
      <c r="DEQ496" s="5"/>
      <c r="DER496" s="5"/>
      <c r="DES496" s="5"/>
      <c r="DET496" s="5"/>
      <c r="DEU496" s="5"/>
      <c r="DEV496" s="5"/>
      <c r="DEW496" s="5"/>
      <c r="DEX496" s="5"/>
      <c r="DEY496" s="5"/>
      <c r="DEZ496" s="5"/>
      <c r="DFA496" s="5"/>
      <c r="DFB496" s="5"/>
      <c r="DFC496" s="5"/>
      <c r="DFD496" s="5"/>
      <c r="DFE496" s="5"/>
      <c r="DFF496" s="5"/>
      <c r="DFG496" s="5"/>
      <c r="DFH496" s="5"/>
      <c r="DFI496" s="5"/>
      <c r="DFJ496" s="5"/>
      <c r="DFK496" s="5"/>
      <c r="DFL496" s="5"/>
      <c r="DFM496" s="5"/>
      <c r="DFN496" s="5"/>
      <c r="DFO496" s="5"/>
      <c r="DFP496" s="5"/>
      <c r="DFQ496" s="5"/>
      <c r="DFR496" s="5"/>
      <c r="DFS496" s="5"/>
      <c r="DFT496" s="5"/>
      <c r="DFU496" s="5"/>
      <c r="DFV496" s="5"/>
      <c r="DFW496" s="5"/>
      <c r="DFX496" s="5"/>
      <c r="DFY496" s="5"/>
      <c r="DFZ496" s="5"/>
      <c r="DGA496" s="5"/>
      <c r="DGB496" s="5"/>
      <c r="DGC496" s="5"/>
      <c r="DGD496" s="5"/>
      <c r="DGE496" s="5"/>
      <c r="DGF496" s="5"/>
      <c r="DGG496" s="5"/>
      <c r="DGH496" s="5"/>
      <c r="DGI496" s="5"/>
      <c r="DGJ496" s="5"/>
      <c r="DGK496" s="5"/>
      <c r="DGL496" s="5"/>
      <c r="DGM496" s="5"/>
      <c r="DGN496" s="5"/>
      <c r="DGO496" s="5"/>
      <c r="DGP496" s="5"/>
      <c r="DGQ496" s="5"/>
      <c r="DGR496" s="5"/>
      <c r="DGS496" s="5"/>
      <c r="DGT496" s="5"/>
      <c r="DGU496" s="5"/>
      <c r="DGV496" s="5"/>
      <c r="DGW496" s="5"/>
      <c r="DGX496" s="5"/>
      <c r="DGY496" s="5"/>
      <c r="DGZ496" s="5"/>
      <c r="DHA496" s="5"/>
      <c r="DHB496" s="5"/>
      <c r="DHC496" s="5"/>
      <c r="DHD496" s="5"/>
      <c r="DHE496" s="5"/>
      <c r="DHF496" s="5"/>
      <c r="DHG496" s="5"/>
      <c r="DHH496" s="5"/>
      <c r="DHI496" s="5"/>
      <c r="DHJ496" s="5"/>
      <c r="DHK496" s="5"/>
      <c r="DHL496" s="5"/>
      <c r="DHM496" s="5"/>
      <c r="DHN496" s="5"/>
      <c r="DHO496" s="5"/>
      <c r="DHP496" s="5"/>
      <c r="DHQ496" s="5"/>
      <c r="DHR496" s="5"/>
      <c r="DHS496" s="5"/>
      <c r="DHT496" s="5"/>
      <c r="DHU496" s="5"/>
      <c r="DHV496" s="5"/>
      <c r="DHW496" s="5"/>
      <c r="DHX496" s="5"/>
      <c r="DHY496" s="5"/>
      <c r="DHZ496" s="5"/>
      <c r="DIA496" s="5"/>
      <c r="DIB496" s="5"/>
      <c r="DIC496" s="5"/>
      <c r="DID496" s="5"/>
      <c r="DIE496" s="5"/>
      <c r="DIF496" s="5"/>
      <c r="DIG496" s="5"/>
      <c r="DIH496" s="5"/>
      <c r="DII496" s="5"/>
      <c r="DIJ496" s="5"/>
      <c r="DIK496" s="5"/>
      <c r="DIL496" s="5"/>
      <c r="DIM496" s="5"/>
      <c r="DIN496" s="5"/>
      <c r="DIO496" s="5"/>
      <c r="DIP496" s="5"/>
      <c r="DIQ496" s="5"/>
      <c r="DIR496" s="5"/>
      <c r="DIS496" s="5"/>
      <c r="DIT496" s="5"/>
      <c r="DIU496" s="5"/>
      <c r="DIV496" s="5"/>
      <c r="DIW496" s="5"/>
      <c r="DIX496" s="5"/>
      <c r="DIY496" s="5"/>
      <c r="DIZ496" s="5"/>
      <c r="DJA496" s="5"/>
      <c r="DJB496" s="5"/>
      <c r="DJC496" s="5"/>
      <c r="DJD496" s="5"/>
      <c r="DJE496" s="5"/>
      <c r="DJF496" s="5"/>
      <c r="DJG496" s="5"/>
      <c r="DJH496" s="5"/>
      <c r="DJI496" s="5"/>
      <c r="DJJ496" s="5"/>
      <c r="DJK496" s="5"/>
      <c r="DJL496" s="5"/>
      <c r="DJM496" s="5"/>
      <c r="DJN496" s="5"/>
      <c r="DJO496" s="5"/>
      <c r="DJP496" s="5"/>
      <c r="DJQ496" s="5"/>
      <c r="DJR496" s="5"/>
      <c r="DJS496" s="5"/>
      <c r="DJT496" s="5"/>
      <c r="DJU496" s="5"/>
      <c r="DJV496" s="5"/>
      <c r="DJW496" s="5"/>
      <c r="DJX496" s="5"/>
      <c r="DJY496" s="5"/>
      <c r="DJZ496" s="5"/>
      <c r="DKA496" s="5"/>
      <c r="DKB496" s="5"/>
      <c r="DKC496" s="5"/>
      <c r="DKD496" s="5"/>
      <c r="DKE496" s="5"/>
      <c r="DKF496" s="5"/>
      <c r="DKG496" s="5"/>
      <c r="DKH496" s="5"/>
      <c r="DKI496" s="5"/>
      <c r="DKJ496" s="5"/>
      <c r="DKK496" s="5"/>
      <c r="DKL496" s="5"/>
      <c r="DKM496" s="5"/>
      <c r="DKN496" s="5"/>
      <c r="DKO496" s="5"/>
      <c r="DKP496" s="5"/>
      <c r="DKQ496" s="5"/>
      <c r="DKR496" s="5"/>
      <c r="DKS496" s="5"/>
      <c r="DKT496" s="5"/>
      <c r="DKU496" s="5"/>
      <c r="DKV496" s="5"/>
      <c r="DKW496" s="5"/>
      <c r="DKX496" s="5"/>
      <c r="DKY496" s="5"/>
      <c r="DKZ496" s="5"/>
      <c r="DLA496" s="5"/>
      <c r="DLB496" s="5"/>
      <c r="DLC496" s="5"/>
      <c r="DLD496" s="5"/>
      <c r="DLE496" s="5"/>
      <c r="DLF496" s="5"/>
      <c r="DLG496" s="5"/>
      <c r="DLH496" s="5"/>
      <c r="DLI496" s="5"/>
      <c r="DLJ496" s="5"/>
      <c r="DLK496" s="5"/>
      <c r="DLL496" s="5"/>
      <c r="DLM496" s="5"/>
      <c r="DLN496" s="5"/>
      <c r="DLO496" s="5"/>
      <c r="DLP496" s="5"/>
      <c r="DLQ496" s="5"/>
      <c r="DLR496" s="5"/>
      <c r="DLS496" s="5"/>
      <c r="DLT496" s="5"/>
      <c r="DLU496" s="5"/>
      <c r="DLV496" s="5"/>
      <c r="DLW496" s="5"/>
      <c r="DLX496" s="5"/>
      <c r="DLY496" s="5"/>
      <c r="DLZ496" s="5"/>
      <c r="DMA496" s="5"/>
      <c r="DMB496" s="5"/>
      <c r="DMC496" s="5"/>
      <c r="DMD496" s="5"/>
      <c r="DME496" s="5"/>
      <c r="DMF496" s="5"/>
      <c r="DMG496" s="5"/>
      <c r="DMH496" s="5"/>
      <c r="DMI496" s="5"/>
      <c r="DMJ496" s="5"/>
      <c r="DMK496" s="5"/>
      <c r="DML496" s="5"/>
      <c r="DMM496" s="5"/>
      <c r="DMN496" s="5"/>
      <c r="DMO496" s="5"/>
      <c r="DMP496" s="5"/>
      <c r="DMQ496" s="5"/>
      <c r="DMR496" s="5"/>
      <c r="DMS496" s="5"/>
      <c r="DMT496" s="5"/>
      <c r="DMU496" s="5"/>
      <c r="DMV496" s="5"/>
      <c r="DMW496" s="5"/>
      <c r="DMX496" s="5"/>
      <c r="DMY496" s="5"/>
      <c r="DMZ496" s="5"/>
      <c r="DNA496" s="5"/>
      <c r="DNB496" s="5"/>
      <c r="DNC496" s="5"/>
      <c r="DND496" s="5"/>
      <c r="DNE496" s="5"/>
      <c r="DNF496" s="5"/>
      <c r="DNG496" s="5"/>
      <c r="DNH496" s="5"/>
      <c r="DNI496" s="5"/>
      <c r="DNJ496" s="5"/>
      <c r="DNK496" s="5"/>
      <c r="DNL496" s="5"/>
      <c r="DNM496" s="5"/>
      <c r="DNN496" s="5"/>
      <c r="DNO496" s="5"/>
      <c r="DNP496" s="5"/>
      <c r="DNQ496" s="5"/>
      <c r="DNR496" s="5"/>
      <c r="DNS496" s="5"/>
      <c r="DNT496" s="5"/>
      <c r="DNU496" s="5"/>
      <c r="DNV496" s="5"/>
      <c r="DNW496" s="5"/>
      <c r="DNX496" s="5"/>
      <c r="DNY496" s="5"/>
      <c r="DNZ496" s="5"/>
      <c r="DOA496" s="5"/>
      <c r="DOB496" s="5"/>
      <c r="DOC496" s="5"/>
      <c r="DOD496" s="5"/>
      <c r="DOE496" s="5"/>
      <c r="DOF496" s="5"/>
      <c r="DOG496" s="5"/>
      <c r="DOH496" s="5"/>
      <c r="DOI496" s="5"/>
      <c r="DOJ496" s="5"/>
      <c r="DOK496" s="5"/>
      <c r="DOL496" s="5"/>
      <c r="DOM496" s="5"/>
      <c r="DON496" s="5"/>
      <c r="DOO496" s="5"/>
      <c r="DOP496" s="5"/>
      <c r="DOQ496" s="5"/>
      <c r="DOR496" s="5"/>
      <c r="DOS496" s="5"/>
      <c r="DOT496" s="5"/>
      <c r="DOU496" s="5"/>
      <c r="DOV496" s="5"/>
      <c r="DOW496" s="5"/>
      <c r="DOX496" s="5"/>
      <c r="DOY496" s="5"/>
      <c r="DOZ496" s="5"/>
      <c r="DPA496" s="5"/>
      <c r="DPB496" s="5"/>
      <c r="DPC496" s="5"/>
      <c r="DPD496" s="5"/>
      <c r="DPE496" s="5"/>
      <c r="DPF496" s="5"/>
      <c r="DPG496" s="5"/>
      <c r="DPH496" s="5"/>
      <c r="DPI496" s="5"/>
      <c r="DPJ496" s="5"/>
      <c r="DPK496" s="5"/>
      <c r="DPL496" s="5"/>
      <c r="DPM496" s="5"/>
      <c r="DPN496" s="5"/>
      <c r="DPO496" s="5"/>
      <c r="DPP496" s="5"/>
      <c r="DPQ496" s="5"/>
      <c r="DPR496" s="5"/>
      <c r="DPS496" s="5"/>
      <c r="DPT496" s="5"/>
      <c r="DPU496" s="5"/>
      <c r="DPV496" s="5"/>
      <c r="DPW496" s="5"/>
      <c r="DPX496" s="5"/>
      <c r="DPY496" s="5"/>
      <c r="DPZ496" s="5"/>
      <c r="DQA496" s="5"/>
      <c r="DQB496" s="5"/>
      <c r="DQC496" s="5"/>
      <c r="DQD496" s="5"/>
      <c r="DQE496" s="5"/>
      <c r="DQF496" s="5"/>
      <c r="DQG496" s="5"/>
      <c r="DQH496" s="5"/>
      <c r="DQI496" s="5"/>
      <c r="DQJ496" s="5"/>
      <c r="DQK496" s="5"/>
      <c r="DQL496" s="5"/>
      <c r="DQM496" s="5"/>
      <c r="DQN496" s="5"/>
      <c r="DQO496" s="5"/>
      <c r="DQP496" s="5"/>
      <c r="DQQ496" s="5"/>
      <c r="DQR496" s="5"/>
      <c r="DQS496" s="5"/>
      <c r="DQT496" s="5"/>
      <c r="DQU496" s="5"/>
      <c r="DQV496" s="5"/>
      <c r="DQW496" s="5"/>
      <c r="DQX496" s="5"/>
      <c r="DQY496" s="5"/>
      <c r="DQZ496" s="5"/>
      <c r="DRA496" s="5"/>
      <c r="DRB496" s="5"/>
      <c r="DRC496" s="5"/>
      <c r="DRD496" s="5"/>
      <c r="DRE496" s="5"/>
      <c r="DRF496" s="5"/>
      <c r="DRG496" s="5"/>
      <c r="DRH496" s="5"/>
      <c r="DRI496" s="5"/>
      <c r="DRJ496" s="5"/>
      <c r="DRK496" s="5"/>
      <c r="DRL496" s="5"/>
      <c r="DRM496" s="5"/>
      <c r="DRN496" s="5"/>
      <c r="DRO496" s="5"/>
      <c r="DRP496" s="5"/>
      <c r="DRQ496" s="5"/>
      <c r="DRR496" s="5"/>
      <c r="DRS496" s="5"/>
      <c r="DRT496" s="5"/>
      <c r="DRU496" s="5"/>
      <c r="DRV496" s="5"/>
      <c r="DRW496" s="5"/>
      <c r="DRX496" s="5"/>
      <c r="DRY496" s="5"/>
      <c r="DRZ496" s="5"/>
      <c r="DSA496" s="5"/>
      <c r="DSB496" s="5"/>
      <c r="DSC496" s="5"/>
      <c r="DSD496" s="5"/>
      <c r="DSE496" s="5"/>
      <c r="DSF496" s="5"/>
      <c r="DSG496" s="5"/>
      <c r="DSH496" s="5"/>
      <c r="DSI496" s="5"/>
      <c r="DSJ496" s="5"/>
      <c r="DSK496" s="5"/>
      <c r="DSL496" s="5"/>
      <c r="DSM496" s="5"/>
      <c r="DSN496" s="5"/>
      <c r="DSO496" s="5"/>
      <c r="DSP496" s="5"/>
      <c r="DSQ496" s="5"/>
      <c r="DSR496" s="5"/>
      <c r="DSS496" s="5"/>
      <c r="DST496" s="5"/>
      <c r="DSU496" s="5"/>
      <c r="DSV496" s="5"/>
      <c r="DSW496" s="5"/>
      <c r="DSX496" s="5"/>
      <c r="DSY496" s="5"/>
      <c r="DSZ496" s="5"/>
      <c r="DTA496" s="5"/>
      <c r="DTB496" s="5"/>
      <c r="DTC496" s="5"/>
      <c r="DTD496" s="5"/>
      <c r="DTE496" s="5"/>
      <c r="DTF496" s="5"/>
      <c r="DTG496" s="5"/>
      <c r="DTH496" s="5"/>
      <c r="DTI496" s="5"/>
      <c r="DTJ496" s="5"/>
      <c r="DTK496" s="5"/>
      <c r="DTL496" s="5"/>
      <c r="DTM496" s="5"/>
      <c r="DTN496" s="5"/>
      <c r="DTO496" s="5"/>
      <c r="DTP496" s="5"/>
      <c r="DTQ496" s="5"/>
      <c r="DTR496" s="5"/>
      <c r="DTS496" s="5"/>
      <c r="DTT496" s="5"/>
      <c r="DTU496" s="5"/>
      <c r="DTV496" s="5"/>
      <c r="DTW496" s="5"/>
      <c r="DTX496" s="5"/>
      <c r="DTY496" s="5"/>
      <c r="DTZ496" s="5"/>
      <c r="DUA496" s="5"/>
      <c r="DUB496" s="5"/>
      <c r="DUC496" s="5"/>
      <c r="DUD496" s="5"/>
      <c r="DUE496" s="5"/>
      <c r="DUF496" s="5"/>
      <c r="DUG496" s="5"/>
      <c r="DUH496" s="5"/>
      <c r="DUI496" s="5"/>
      <c r="DUJ496" s="5"/>
      <c r="DUK496" s="5"/>
      <c r="DUL496" s="5"/>
      <c r="DUM496" s="5"/>
      <c r="DUN496" s="5"/>
      <c r="DUO496" s="5"/>
      <c r="DUP496" s="5"/>
      <c r="DUQ496" s="5"/>
      <c r="DUR496" s="5"/>
      <c r="DUS496" s="5"/>
      <c r="DUT496" s="5"/>
      <c r="DUU496" s="5"/>
      <c r="DUV496" s="5"/>
      <c r="DUW496" s="5"/>
      <c r="DUX496" s="5"/>
      <c r="DUY496" s="5"/>
      <c r="DUZ496" s="5"/>
      <c r="DVA496" s="5"/>
      <c r="DVB496" s="5"/>
      <c r="DVC496" s="5"/>
      <c r="DVD496" s="5"/>
      <c r="DVE496" s="5"/>
      <c r="DVF496" s="5"/>
      <c r="DVG496" s="5"/>
      <c r="DVH496" s="5"/>
      <c r="DVI496" s="5"/>
      <c r="DVJ496" s="5"/>
      <c r="DVK496" s="5"/>
      <c r="DVL496" s="5"/>
      <c r="DVM496" s="5"/>
      <c r="DVN496" s="5"/>
      <c r="DVO496" s="5"/>
      <c r="DVP496" s="5"/>
      <c r="DVQ496" s="5"/>
      <c r="DVR496" s="5"/>
      <c r="DVS496" s="5"/>
      <c r="DVT496" s="5"/>
      <c r="DVU496" s="5"/>
      <c r="DVV496" s="5"/>
      <c r="DVW496" s="5"/>
      <c r="DVX496" s="5"/>
      <c r="DVY496" s="5"/>
      <c r="DVZ496" s="5"/>
      <c r="DWA496" s="5"/>
      <c r="DWB496" s="5"/>
      <c r="DWC496" s="5"/>
      <c r="DWD496" s="5"/>
      <c r="DWE496" s="5"/>
      <c r="DWF496" s="5"/>
      <c r="DWG496" s="5"/>
      <c r="DWH496" s="5"/>
      <c r="DWI496" s="5"/>
      <c r="DWJ496" s="5"/>
      <c r="DWK496" s="5"/>
      <c r="DWL496" s="5"/>
      <c r="DWM496" s="5"/>
      <c r="DWN496" s="5"/>
      <c r="DWO496" s="5"/>
      <c r="DWP496" s="5"/>
      <c r="DWQ496" s="5"/>
      <c r="DWR496" s="5"/>
      <c r="DWS496" s="5"/>
      <c r="DWT496" s="5"/>
      <c r="DWU496" s="5"/>
      <c r="DWV496" s="5"/>
      <c r="DWW496" s="5"/>
      <c r="DWX496" s="5"/>
      <c r="DWY496" s="5"/>
      <c r="DWZ496" s="5"/>
      <c r="DXA496" s="5"/>
      <c r="DXB496" s="5"/>
      <c r="DXC496" s="5"/>
      <c r="DXD496" s="5"/>
      <c r="DXE496" s="5"/>
      <c r="DXF496" s="5"/>
      <c r="DXG496" s="5"/>
      <c r="DXH496" s="5"/>
      <c r="DXI496" s="5"/>
      <c r="DXJ496" s="5"/>
      <c r="DXK496" s="5"/>
      <c r="DXL496" s="5"/>
      <c r="DXM496" s="5"/>
      <c r="DXN496" s="5"/>
      <c r="DXO496" s="5"/>
      <c r="DXP496" s="5"/>
      <c r="DXQ496" s="5"/>
      <c r="DXR496" s="5"/>
      <c r="DXS496" s="5"/>
      <c r="DXT496" s="5"/>
      <c r="DXU496" s="5"/>
      <c r="DXV496" s="5"/>
      <c r="DXW496" s="5"/>
      <c r="DXX496" s="5"/>
      <c r="DXY496" s="5"/>
      <c r="DXZ496" s="5"/>
      <c r="DYA496" s="5"/>
      <c r="DYB496" s="5"/>
      <c r="DYC496" s="5"/>
      <c r="DYD496" s="5"/>
      <c r="DYE496" s="5"/>
      <c r="DYF496" s="5"/>
      <c r="DYG496" s="5"/>
      <c r="DYH496" s="5"/>
      <c r="DYI496" s="5"/>
      <c r="DYJ496" s="5"/>
      <c r="DYK496" s="5"/>
      <c r="DYL496" s="5"/>
      <c r="DYM496" s="5"/>
      <c r="DYN496" s="5"/>
      <c r="DYO496" s="5"/>
      <c r="DYP496" s="5"/>
      <c r="DYQ496" s="5"/>
      <c r="DYR496" s="5"/>
      <c r="DYS496" s="5"/>
      <c r="DYT496" s="5"/>
      <c r="DYU496" s="5"/>
      <c r="DYV496" s="5"/>
      <c r="DYW496" s="5"/>
      <c r="DYX496" s="5"/>
      <c r="DYY496" s="5"/>
      <c r="DYZ496" s="5"/>
      <c r="DZA496" s="5"/>
      <c r="DZB496" s="5"/>
      <c r="DZC496" s="5"/>
      <c r="DZD496" s="5"/>
      <c r="DZE496" s="5"/>
      <c r="DZF496" s="5"/>
      <c r="DZG496" s="5"/>
      <c r="DZH496" s="5"/>
      <c r="DZI496" s="5"/>
      <c r="DZJ496" s="5"/>
      <c r="DZK496" s="5"/>
      <c r="DZL496" s="5"/>
      <c r="DZM496" s="5"/>
      <c r="DZN496" s="5"/>
      <c r="DZO496" s="5"/>
      <c r="DZP496" s="5"/>
      <c r="DZQ496" s="5"/>
      <c r="DZR496" s="5"/>
      <c r="DZS496" s="5"/>
      <c r="DZT496" s="5"/>
      <c r="DZU496" s="5"/>
      <c r="DZV496" s="5"/>
      <c r="DZW496" s="5"/>
      <c r="DZX496" s="5"/>
      <c r="DZY496" s="5"/>
      <c r="DZZ496" s="5"/>
      <c r="EAA496" s="5"/>
      <c r="EAB496" s="5"/>
      <c r="EAC496" s="5"/>
      <c r="EAD496" s="5"/>
      <c r="EAE496" s="5"/>
      <c r="EAF496" s="5"/>
      <c r="EAG496" s="5"/>
      <c r="EAH496" s="5"/>
      <c r="EAI496" s="5"/>
      <c r="EAJ496" s="5"/>
      <c r="EAK496" s="5"/>
      <c r="EAL496" s="5"/>
      <c r="EAM496" s="5"/>
      <c r="EAN496" s="5"/>
      <c r="EAO496" s="5"/>
      <c r="EAP496" s="5"/>
      <c r="EAQ496" s="5"/>
      <c r="EAR496" s="5"/>
      <c r="EAS496" s="5"/>
      <c r="EAT496" s="5"/>
      <c r="EAU496" s="5"/>
      <c r="EAV496" s="5"/>
      <c r="EAW496" s="5"/>
      <c r="EAX496" s="5"/>
      <c r="EAY496" s="5"/>
      <c r="EAZ496" s="5"/>
      <c r="EBA496" s="5"/>
      <c r="EBB496" s="5"/>
      <c r="EBC496" s="5"/>
      <c r="EBD496" s="5"/>
      <c r="EBE496" s="5"/>
      <c r="EBF496" s="5"/>
      <c r="EBG496" s="5"/>
      <c r="EBH496" s="5"/>
      <c r="EBI496" s="5"/>
      <c r="EBJ496" s="5"/>
      <c r="EBK496" s="5"/>
      <c r="EBL496" s="5"/>
      <c r="EBM496" s="5"/>
      <c r="EBN496" s="5"/>
      <c r="EBO496" s="5"/>
      <c r="EBP496" s="5"/>
      <c r="EBQ496" s="5"/>
      <c r="EBR496" s="5"/>
      <c r="EBS496" s="5"/>
      <c r="EBT496" s="5"/>
      <c r="EBU496" s="5"/>
      <c r="EBV496" s="5"/>
      <c r="EBW496" s="5"/>
      <c r="EBX496" s="5"/>
      <c r="EBY496" s="5"/>
      <c r="EBZ496" s="5"/>
      <c r="ECA496" s="5"/>
      <c r="ECB496" s="5"/>
      <c r="ECC496" s="5"/>
      <c r="ECD496" s="5"/>
      <c r="ECE496" s="5"/>
      <c r="ECF496" s="5"/>
      <c r="ECG496" s="5"/>
      <c r="ECH496" s="5"/>
      <c r="ECI496" s="5"/>
      <c r="ECJ496" s="5"/>
      <c r="ECK496" s="5"/>
      <c r="ECL496" s="5"/>
      <c r="ECM496" s="5"/>
      <c r="ECN496" s="5"/>
      <c r="ECO496" s="5"/>
      <c r="ECP496" s="5"/>
      <c r="ECQ496" s="5"/>
      <c r="ECR496" s="5"/>
      <c r="ECS496" s="5"/>
      <c r="ECT496" s="5"/>
      <c r="ECU496" s="5"/>
      <c r="ECV496" s="5"/>
      <c r="ECW496" s="5"/>
      <c r="ECX496" s="5"/>
      <c r="ECY496" s="5"/>
      <c r="ECZ496" s="5"/>
      <c r="EDA496" s="5"/>
      <c r="EDB496" s="5"/>
      <c r="EDC496" s="5"/>
      <c r="EDD496" s="5"/>
      <c r="EDE496" s="5"/>
      <c r="EDF496" s="5"/>
      <c r="EDG496" s="5"/>
      <c r="EDH496" s="5"/>
      <c r="EDI496" s="5"/>
      <c r="EDJ496" s="5"/>
      <c r="EDK496" s="5"/>
      <c r="EDL496" s="5"/>
      <c r="EDM496" s="5"/>
      <c r="EDN496" s="5"/>
      <c r="EDO496" s="5"/>
      <c r="EDP496" s="5"/>
      <c r="EDQ496" s="5"/>
      <c r="EDR496" s="5"/>
      <c r="EDS496" s="5"/>
      <c r="EDT496" s="5"/>
      <c r="EDU496" s="5"/>
      <c r="EDV496" s="5"/>
      <c r="EDW496" s="5"/>
      <c r="EDX496" s="5"/>
      <c r="EDY496" s="5"/>
      <c r="EDZ496" s="5"/>
      <c r="EEA496" s="5"/>
      <c r="EEB496" s="5"/>
      <c r="EEC496" s="5"/>
      <c r="EED496" s="5"/>
      <c r="EEE496" s="5"/>
      <c r="EEF496" s="5"/>
      <c r="EEG496" s="5"/>
      <c r="EEH496" s="5"/>
      <c r="EEI496" s="5"/>
      <c r="EEJ496" s="5"/>
      <c r="EEK496" s="5"/>
      <c r="EEL496" s="5"/>
      <c r="EEM496" s="5"/>
      <c r="EEN496" s="5"/>
      <c r="EEO496" s="5"/>
      <c r="EEP496" s="5"/>
      <c r="EEQ496" s="5"/>
      <c r="EER496" s="5"/>
      <c r="EES496" s="5"/>
      <c r="EET496" s="5"/>
      <c r="EEU496" s="5"/>
      <c r="EEV496" s="5"/>
      <c r="EEW496" s="5"/>
      <c r="EEX496" s="5"/>
      <c r="EEY496" s="5"/>
      <c r="EEZ496" s="5"/>
      <c r="EFA496" s="5"/>
      <c r="EFB496" s="5"/>
      <c r="EFC496" s="5"/>
      <c r="EFD496" s="5"/>
      <c r="EFE496" s="5"/>
      <c r="EFF496" s="5"/>
      <c r="EFG496" s="5"/>
      <c r="EFH496" s="5"/>
      <c r="EFI496" s="5"/>
      <c r="EFJ496" s="5"/>
      <c r="EFK496" s="5"/>
      <c r="EFL496" s="5"/>
      <c r="EFM496" s="5"/>
      <c r="EFN496" s="5"/>
      <c r="EFO496" s="5"/>
      <c r="EFP496" s="5"/>
      <c r="EFQ496" s="5"/>
      <c r="EFR496" s="5"/>
      <c r="EFS496" s="5"/>
      <c r="EFT496" s="5"/>
      <c r="EFU496" s="5"/>
      <c r="EFV496" s="5"/>
      <c r="EFW496" s="5"/>
      <c r="EFX496" s="5"/>
      <c r="EFY496" s="5"/>
      <c r="EFZ496" s="5"/>
      <c r="EGA496" s="5"/>
      <c r="EGB496" s="5"/>
      <c r="EGC496" s="5"/>
      <c r="EGD496" s="5"/>
      <c r="EGE496" s="5"/>
      <c r="EGF496" s="5"/>
      <c r="EGG496" s="5"/>
      <c r="EGH496" s="5"/>
      <c r="EGI496" s="5"/>
      <c r="EGJ496" s="5"/>
      <c r="EGK496" s="5"/>
      <c r="EGL496" s="5"/>
      <c r="EGM496" s="5"/>
      <c r="EGN496" s="5"/>
      <c r="EGO496" s="5"/>
      <c r="EGP496" s="5"/>
      <c r="EGQ496" s="5"/>
      <c r="EGR496" s="5"/>
      <c r="EGS496" s="5"/>
      <c r="EGT496" s="5"/>
      <c r="EGU496" s="5"/>
      <c r="EGV496" s="5"/>
      <c r="EGW496" s="5"/>
      <c r="EGX496" s="5"/>
      <c r="EGY496" s="5"/>
      <c r="EGZ496" s="5"/>
      <c r="EHA496" s="5"/>
      <c r="EHB496" s="5"/>
      <c r="EHC496" s="5"/>
      <c r="EHD496" s="5"/>
      <c r="EHE496" s="5"/>
      <c r="EHF496" s="5"/>
      <c r="EHG496" s="5"/>
      <c r="EHH496" s="5"/>
      <c r="EHI496" s="5"/>
      <c r="EHJ496" s="5"/>
      <c r="EHK496" s="5"/>
      <c r="EHL496" s="5"/>
      <c r="EHM496" s="5"/>
      <c r="EHN496" s="5"/>
      <c r="EHO496" s="5"/>
      <c r="EHP496" s="5"/>
      <c r="EHQ496" s="5"/>
      <c r="EHR496" s="5"/>
      <c r="EHS496" s="5"/>
      <c r="EHT496" s="5"/>
      <c r="EHU496" s="5"/>
      <c r="EHV496" s="5"/>
      <c r="EHW496" s="5"/>
      <c r="EHX496" s="5"/>
      <c r="EHY496" s="5"/>
      <c r="EHZ496" s="5"/>
      <c r="EIA496" s="5"/>
      <c r="EIB496" s="5"/>
      <c r="EIC496" s="5"/>
      <c r="EID496" s="5"/>
      <c r="EIE496" s="5"/>
      <c r="EIF496" s="5"/>
      <c r="EIG496" s="5"/>
      <c r="EIH496" s="5"/>
      <c r="EII496" s="5"/>
      <c r="EIJ496" s="5"/>
      <c r="EIK496" s="5"/>
      <c r="EIL496" s="5"/>
      <c r="EIM496" s="5"/>
      <c r="EIN496" s="5"/>
      <c r="EIO496" s="5"/>
      <c r="EIP496" s="5"/>
      <c r="EIQ496" s="5"/>
      <c r="EIR496" s="5"/>
      <c r="EIS496" s="5"/>
      <c r="EIT496" s="5"/>
      <c r="EIU496" s="5"/>
      <c r="EIV496" s="5"/>
      <c r="EIW496" s="5"/>
      <c r="EIX496" s="5"/>
      <c r="EIY496" s="5"/>
      <c r="EIZ496" s="5"/>
      <c r="EJA496" s="5"/>
      <c r="EJB496" s="5"/>
      <c r="EJC496" s="5"/>
      <c r="EJD496" s="5"/>
      <c r="EJE496" s="5"/>
      <c r="EJF496" s="5"/>
      <c r="EJG496" s="5"/>
      <c r="EJH496" s="5"/>
      <c r="EJI496" s="5"/>
      <c r="EJJ496" s="5"/>
      <c r="EJK496" s="5"/>
      <c r="EJL496" s="5"/>
      <c r="EJM496" s="5"/>
      <c r="EJN496" s="5"/>
      <c r="EJO496" s="5"/>
      <c r="EJP496" s="5"/>
      <c r="EJQ496" s="5"/>
      <c r="EJR496" s="5"/>
      <c r="EJS496" s="5"/>
      <c r="EJT496" s="5"/>
      <c r="EJU496" s="5"/>
      <c r="EJV496" s="5"/>
      <c r="EJW496" s="5"/>
      <c r="EJX496" s="5"/>
      <c r="EJY496" s="5"/>
      <c r="EJZ496" s="5"/>
      <c r="EKA496" s="5"/>
      <c r="EKB496" s="5"/>
      <c r="EKC496" s="5"/>
      <c r="EKD496" s="5"/>
      <c r="EKE496" s="5"/>
      <c r="EKF496" s="5"/>
      <c r="EKG496" s="5"/>
      <c r="EKH496" s="5"/>
      <c r="EKI496" s="5"/>
      <c r="EKJ496" s="5"/>
      <c r="EKK496" s="5"/>
      <c r="EKL496" s="5"/>
      <c r="EKM496" s="5"/>
      <c r="EKN496" s="5"/>
      <c r="EKO496" s="5"/>
      <c r="EKP496" s="5"/>
      <c r="EKQ496" s="5"/>
      <c r="EKR496" s="5"/>
      <c r="EKS496" s="5"/>
      <c r="EKT496" s="5"/>
      <c r="EKU496" s="5"/>
      <c r="EKV496" s="5"/>
      <c r="EKW496" s="5"/>
      <c r="EKX496" s="5"/>
      <c r="EKY496" s="5"/>
      <c r="EKZ496" s="5"/>
      <c r="ELA496" s="5"/>
      <c r="ELB496" s="5"/>
      <c r="ELC496" s="5"/>
      <c r="ELD496" s="5"/>
      <c r="ELE496" s="5"/>
      <c r="ELF496" s="5"/>
      <c r="ELG496" s="5"/>
      <c r="ELH496" s="5"/>
      <c r="ELI496" s="5"/>
      <c r="ELJ496" s="5"/>
      <c r="ELK496" s="5"/>
      <c r="ELL496" s="5"/>
      <c r="ELM496" s="5"/>
      <c r="ELN496" s="5"/>
      <c r="ELO496" s="5"/>
      <c r="ELP496" s="5"/>
      <c r="ELQ496" s="5"/>
      <c r="ELR496" s="5"/>
      <c r="ELS496" s="5"/>
      <c r="ELT496" s="5"/>
      <c r="ELU496" s="5"/>
      <c r="ELV496" s="5"/>
      <c r="ELW496" s="5"/>
      <c r="ELX496" s="5"/>
      <c r="ELY496" s="5"/>
      <c r="ELZ496" s="5"/>
      <c r="EMA496" s="5"/>
      <c r="EMB496" s="5"/>
      <c r="EMC496" s="5"/>
      <c r="EMD496" s="5"/>
      <c r="EME496" s="5"/>
      <c r="EMF496" s="5"/>
      <c r="EMG496" s="5"/>
      <c r="EMH496" s="5"/>
      <c r="EMI496" s="5"/>
      <c r="EMJ496" s="5"/>
      <c r="EMK496" s="5"/>
      <c r="EML496" s="5"/>
      <c r="EMM496" s="5"/>
      <c r="EMN496" s="5"/>
      <c r="EMO496" s="5"/>
      <c r="EMP496" s="5"/>
      <c r="EMQ496" s="5"/>
      <c r="EMR496" s="5"/>
      <c r="EMS496" s="5"/>
      <c r="EMT496" s="5"/>
      <c r="EMU496" s="5"/>
      <c r="EMV496" s="5"/>
      <c r="EMW496" s="5"/>
      <c r="EMX496" s="5"/>
      <c r="EMY496" s="5"/>
      <c r="EMZ496" s="5"/>
      <c r="ENA496" s="5"/>
      <c r="ENB496" s="5"/>
      <c r="ENC496" s="5"/>
      <c r="END496" s="5"/>
      <c r="ENE496" s="5"/>
      <c r="ENF496" s="5"/>
      <c r="ENG496" s="5"/>
      <c r="ENH496" s="5"/>
      <c r="ENI496" s="5"/>
      <c r="ENJ496" s="5"/>
      <c r="ENK496" s="5"/>
      <c r="ENL496" s="5"/>
      <c r="ENM496" s="5"/>
      <c r="ENN496" s="5"/>
      <c r="ENO496" s="5"/>
      <c r="ENP496" s="5"/>
      <c r="ENQ496" s="5"/>
      <c r="ENR496" s="5"/>
      <c r="ENS496" s="5"/>
      <c r="ENT496" s="5"/>
      <c r="ENU496" s="5"/>
      <c r="ENV496" s="5"/>
      <c r="ENW496" s="5"/>
      <c r="ENX496" s="5"/>
      <c r="ENY496" s="5"/>
      <c r="ENZ496" s="5"/>
      <c r="EOA496" s="5"/>
      <c r="EOB496" s="5"/>
      <c r="EOC496" s="5"/>
      <c r="EOD496" s="5"/>
      <c r="EOE496" s="5"/>
      <c r="EOF496" s="5"/>
      <c r="EOG496" s="5"/>
      <c r="EOH496" s="5"/>
      <c r="EOI496" s="5"/>
      <c r="EOJ496" s="5"/>
      <c r="EOK496" s="5"/>
      <c r="EOL496" s="5"/>
      <c r="EOM496" s="5"/>
      <c r="EON496" s="5"/>
      <c r="EOO496" s="5"/>
      <c r="EOP496" s="5"/>
      <c r="EOQ496" s="5"/>
      <c r="EOR496" s="5"/>
      <c r="EOS496" s="5"/>
      <c r="EOT496" s="5"/>
      <c r="EOU496" s="5"/>
      <c r="EOV496" s="5"/>
      <c r="EOW496" s="5"/>
      <c r="EOX496" s="5"/>
      <c r="EOY496" s="5"/>
      <c r="EOZ496" s="5"/>
      <c r="EPA496" s="5"/>
      <c r="EPB496" s="5"/>
      <c r="EPC496" s="5"/>
      <c r="EPD496" s="5"/>
      <c r="EPE496" s="5"/>
      <c r="EPF496" s="5"/>
      <c r="EPG496" s="5"/>
      <c r="EPH496" s="5"/>
      <c r="EPI496" s="5"/>
      <c r="EPJ496" s="5"/>
      <c r="EPK496" s="5"/>
      <c r="EPL496" s="5"/>
      <c r="EPM496" s="5"/>
      <c r="EPN496" s="5"/>
      <c r="EPO496" s="5"/>
      <c r="EPP496" s="5"/>
      <c r="EPQ496" s="5"/>
      <c r="EPR496" s="5"/>
      <c r="EPS496" s="5"/>
      <c r="EPT496" s="5"/>
      <c r="EPU496" s="5"/>
      <c r="EPV496" s="5"/>
      <c r="EPW496" s="5"/>
      <c r="EPX496" s="5"/>
      <c r="EPY496" s="5"/>
      <c r="EPZ496" s="5"/>
      <c r="EQA496" s="5"/>
      <c r="EQB496" s="5"/>
      <c r="EQC496" s="5"/>
      <c r="EQD496" s="5"/>
      <c r="EQE496" s="5"/>
      <c r="EQF496" s="5"/>
      <c r="EQG496" s="5"/>
      <c r="EQH496" s="5"/>
      <c r="EQI496" s="5"/>
      <c r="EQJ496" s="5"/>
      <c r="EQK496" s="5"/>
      <c r="EQL496" s="5"/>
      <c r="EQM496" s="5"/>
      <c r="EQN496" s="5"/>
      <c r="EQO496" s="5"/>
      <c r="EQP496" s="5"/>
      <c r="EQQ496" s="5"/>
      <c r="EQR496" s="5"/>
      <c r="EQS496" s="5"/>
      <c r="EQT496" s="5"/>
      <c r="EQU496" s="5"/>
      <c r="EQV496" s="5"/>
      <c r="EQW496" s="5"/>
      <c r="EQX496" s="5"/>
      <c r="EQY496" s="5"/>
      <c r="EQZ496" s="5"/>
      <c r="ERA496" s="5"/>
      <c r="ERB496" s="5"/>
      <c r="ERC496" s="5"/>
      <c r="ERD496" s="5"/>
      <c r="ERE496" s="5"/>
      <c r="ERF496" s="5"/>
      <c r="ERG496" s="5"/>
      <c r="ERH496" s="5"/>
      <c r="ERI496" s="5"/>
      <c r="ERJ496" s="5"/>
      <c r="ERK496" s="5"/>
      <c r="ERL496" s="5"/>
      <c r="ERM496" s="5"/>
      <c r="ERN496" s="5"/>
      <c r="ERO496" s="5"/>
      <c r="ERP496" s="5"/>
      <c r="ERQ496" s="5"/>
      <c r="ERR496" s="5"/>
      <c r="ERS496" s="5"/>
      <c r="ERT496" s="5"/>
      <c r="ERU496" s="5"/>
      <c r="ERV496" s="5"/>
      <c r="ERW496" s="5"/>
      <c r="ERX496" s="5"/>
      <c r="ERY496" s="5"/>
      <c r="ERZ496" s="5"/>
      <c r="ESA496" s="5"/>
      <c r="ESB496" s="5"/>
      <c r="ESC496" s="5"/>
      <c r="ESD496" s="5"/>
      <c r="ESE496" s="5"/>
      <c r="ESF496" s="5"/>
      <c r="ESG496" s="5"/>
      <c r="ESH496" s="5"/>
      <c r="ESI496" s="5"/>
      <c r="ESJ496" s="5"/>
      <c r="ESK496" s="5"/>
      <c r="ESL496" s="5"/>
      <c r="ESM496" s="5"/>
      <c r="ESN496" s="5"/>
      <c r="ESO496" s="5"/>
      <c r="ESP496" s="5"/>
      <c r="ESQ496" s="5"/>
      <c r="ESR496" s="5"/>
      <c r="ESS496" s="5"/>
      <c r="EST496" s="5"/>
      <c r="ESU496" s="5"/>
      <c r="ESV496" s="5"/>
      <c r="ESW496" s="5"/>
      <c r="ESX496" s="5"/>
      <c r="ESY496" s="5"/>
      <c r="ESZ496" s="5"/>
      <c r="ETA496" s="5"/>
      <c r="ETB496" s="5"/>
      <c r="ETC496" s="5"/>
      <c r="ETD496" s="5"/>
      <c r="ETE496" s="5"/>
      <c r="ETF496" s="5"/>
      <c r="ETG496" s="5"/>
      <c r="ETH496" s="5"/>
      <c r="ETI496" s="5"/>
      <c r="ETJ496" s="5"/>
      <c r="ETK496" s="5"/>
      <c r="ETL496" s="5"/>
      <c r="ETM496" s="5"/>
      <c r="ETN496" s="5"/>
      <c r="ETO496" s="5"/>
      <c r="ETP496" s="5"/>
      <c r="ETQ496" s="5"/>
      <c r="ETR496" s="5"/>
      <c r="ETS496" s="5"/>
      <c r="ETT496" s="5"/>
      <c r="ETU496" s="5"/>
      <c r="ETV496" s="5"/>
      <c r="ETW496" s="5"/>
      <c r="ETX496" s="5"/>
      <c r="ETY496" s="5"/>
      <c r="ETZ496" s="5"/>
      <c r="EUA496" s="5"/>
      <c r="EUB496" s="5"/>
      <c r="EUC496" s="5"/>
      <c r="EUD496" s="5"/>
      <c r="EUE496" s="5"/>
      <c r="EUF496" s="5"/>
      <c r="EUG496" s="5"/>
      <c r="EUH496" s="5"/>
      <c r="EUI496" s="5"/>
      <c r="EUJ496" s="5"/>
      <c r="EUK496" s="5"/>
      <c r="EUL496" s="5"/>
      <c r="EUM496" s="5"/>
      <c r="EUN496" s="5"/>
      <c r="EUO496" s="5"/>
      <c r="EUP496" s="5"/>
      <c r="EUQ496" s="5"/>
      <c r="EUR496" s="5"/>
      <c r="EUS496" s="5"/>
      <c r="EUT496" s="5"/>
      <c r="EUU496" s="5"/>
      <c r="EUV496" s="5"/>
      <c r="EUW496" s="5"/>
      <c r="EUX496" s="5"/>
      <c r="EUY496" s="5"/>
      <c r="EUZ496" s="5"/>
      <c r="EVA496" s="5"/>
      <c r="EVB496" s="5"/>
      <c r="EVC496" s="5"/>
      <c r="EVD496" s="5"/>
      <c r="EVE496" s="5"/>
      <c r="EVF496" s="5"/>
      <c r="EVG496" s="5"/>
      <c r="EVH496" s="5"/>
      <c r="EVI496" s="5"/>
      <c r="EVJ496" s="5"/>
      <c r="EVK496" s="5"/>
      <c r="EVL496" s="5"/>
      <c r="EVM496" s="5"/>
      <c r="EVN496" s="5"/>
      <c r="EVO496" s="5"/>
      <c r="EVP496" s="5"/>
      <c r="EVQ496" s="5"/>
      <c r="EVR496" s="5"/>
      <c r="EVS496" s="5"/>
      <c r="EVT496" s="5"/>
      <c r="EVU496" s="5"/>
      <c r="EVV496" s="5"/>
      <c r="EVW496" s="5"/>
      <c r="EVX496" s="5"/>
      <c r="EVY496" s="5"/>
      <c r="EVZ496" s="5"/>
      <c r="EWA496" s="5"/>
      <c r="EWB496" s="5"/>
      <c r="EWC496" s="5"/>
      <c r="EWD496" s="5"/>
      <c r="EWE496" s="5"/>
      <c r="EWF496" s="5"/>
      <c r="EWG496" s="5"/>
      <c r="EWH496" s="5"/>
      <c r="EWI496" s="5"/>
      <c r="EWJ496" s="5"/>
      <c r="EWK496" s="5"/>
      <c r="EWL496" s="5"/>
      <c r="EWM496" s="5"/>
      <c r="EWN496" s="5"/>
      <c r="EWO496" s="5"/>
      <c r="EWP496" s="5"/>
      <c r="EWQ496" s="5"/>
      <c r="EWR496" s="5"/>
      <c r="EWS496" s="5"/>
      <c r="EWT496" s="5"/>
      <c r="EWU496" s="5"/>
      <c r="EWV496" s="5"/>
      <c r="EWW496" s="5"/>
      <c r="EWX496" s="5"/>
      <c r="EWY496" s="5"/>
      <c r="EWZ496" s="5"/>
      <c r="EXA496" s="5"/>
      <c r="EXB496" s="5"/>
      <c r="EXC496" s="5"/>
      <c r="EXD496" s="5"/>
      <c r="EXE496" s="5"/>
      <c r="EXF496" s="5"/>
      <c r="EXG496" s="5"/>
      <c r="EXH496" s="5"/>
      <c r="EXI496" s="5"/>
      <c r="EXJ496" s="5"/>
      <c r="EXK496" s="5"/>
      <c r="EXL496" s="5"/>
      <c r="EXM496" s="5"/>
      <c r="EXN496" s="5"/>
      <c r="EXO496" s="5"/>
      <c r="EXP496" s="5"/>
      <c r="EXQ496" s="5"/>
      <c r="EXR496" s="5"/>
      <c r="EXS496" s="5"/>
      <c r="EXT496" s="5"/>
      <c r="EXU496" s="5"/>
      <c r="EXV496" s="5"/>
      <c r="EXW496" s="5"/>
      <c r="EXX496" s="5"/>
      <c r="EXY496" s="5"/>
      <c r="EXZ496" s="5"/>
      <c r="EYA496" s="5"/>
      <c r="EYB496" s="5"/>
      <c r="EYC496" s="5"/>
      <c r="EYD496" s="5"/>
      <c r="EYE496" s="5"/>
      <c r="EYF496" s="5"/>
      <c r="EYG496" s="5"/>
      <c r="EYH496" s="5"/>
      <c r="EYI496" s="5"/>
      <c r="EYJ496" s="5"/>
      <c r="EYK496" s="5"/>
      <c r="EYL496" s="5"/>
      <c r="EYM496" s="5"/>
      <c r="EYN496" s="5"/>
      <c r="EYO496" s="5"/>
      <c r="EYP496" s="5"/>
      <c r="EYQ496" s="5"/>
      <c r="EYR496" s="5"/>
      <c r="EYS496" s="5"/>
      <c r="EYT496" s="5"/>
      <c r="EYU496" s="5"/>
      <c r="EYV496" s="5"/>
      <c r="EYW496" s="5"/>
      <c r="EYX496" s="5"/>
      <c r="EYY496" s="5"/>
      <c r="EYZ496" s="5"/>
      <c r="EZA496" s="5"/>
      <c r="EZB496" s="5"/>
      <c r="EZC496" s="5"/>
      <c r="EZD496" s="5"/>
      <c r="EZE496" s="5"/>
      <c r="EZF496" s="5"/>
      <c r="EZG496" s="5"/>
      <c r="EZH496" s="5"/>
      <c r="EZI496" s="5"/>
      <c r="EZJ496" s="5"/>
      <c r="EZK496" s="5"/>
      <c r="EZL496" s="5"/>
      <c r="EZM496" s="5"/>
      <c r="EZN496" s="5"/>
      <c r="EZO496" s="5"/>
      <c r="EZP496" s="5"/>
      <c r="EZQ496" s="5"/>
      <c r="EZR496" s="5"/>
      <c r="EZS496" s="5"/>
      <c r="EZT496" s="5"/>
      <c r="EZU496" s="5"/>
      <c r="EZV496" s="5"/>
      <c r="EZW496" s="5"/>
      <c r="EZX496" s="5"/>
      <c r="EZY496" s="5"/>
      <c r="EZZ496" s="5"/>
      <c r="FAA496" s="5"/>
      <c r="FAB496" s="5"/>
      <c r="FAC496" s="5"/>
      <c r="FAD496" s="5"/>
      <c r="FAE496" s="5"/>
      <c r="FAF496" s="5"/>
      <c r="FAG496" s="5"/>
      <c r="FAH496" s="5"/>
      <c r="FAI496" s="5"/>
      <c r="FAJ496" s="5"/>
      <c r="FAK496" s="5"/>
      <c r="FAL496" s="5"/>
      <c r="FAM496" s="5"/>
      <c r="FAN496" s="5"/>
      <c r="FAO496" s="5"/>
      <c r="FAP496" s="5"/>
      <c r="FAQ496" s="5"/>
      <c r="FAR496" s="5"/>
      <c r="FAS496" s="5"/>
      <c r="FAT496" s="5"/>
      <c r="FAU496" s="5"/>
      <c r="FAV496" s="5"/>
      <c r="FAW496" s="5"/>
      <c r="FAX496" s="5"/>
      <c r="FAY496" s="5"/>
      <c r="FAZ496" s="5"/>
      <c r="FBA496" s="5"/>
      <c r="FBB496" s="5"/>
      <c r="FBC496" s="5"/>
      <c r="FBD496" s="5"/>
      <c r="FBE496" s="5"/>
      <c r="FBF496" s="5"/>
      <c r="FBG496" s="5"/>
      <c r="FBH496" s="5"/>
      <c r="FBI496" s="5"/>
      <c r="FBJ496" s="5"/>
      <c r="FBK496" s="5"/>
      <c r="FBL496" s="5"/>
      <c r="FBM496" s="5"/>
      <c r="FBN496" s="5"/>
      <c r="FBO496" s="5"/>
      <c r="FBP496" s="5"/>
      <c r="FBQ496" s="5"/>
      <c r="FBR496" s="5"/>
      <c r="FBS496" s="5"/>
      <c r="FBT496" s="5"/>
      <c r="FBU496" s="5"/>
      <c r="FBV496" s="5"/>
      <c r="FBW496" s="5"/>
      <c r="FBX496" s="5"/>
      <c r="FBY496" s="5"/>
      <c r="FBZ496" s="5"/>
      <c r="FCA496" s="5"/>
      <c r="FCB496" s="5"/>
      <c r="FCC496" s="5"/>
      <c r="FCD496" s="5"/>
      <c r="FCE496" s="5"/>
      <c r="FCF496" s="5"/>
      <c r="FCG496" s="5"/>
      <c r="FCH496" s="5"/>
      <c r="FCI496" s="5"/>
      <c r="FCJ496" s="5"/>
      <c r="FCK496" s="5"/>
      <c r="FCL496" s="5"/>
      <c r="FCM496" s="5"/>
      <c r="FCN496" s="5"/>
      <c r="FCO496" s="5"/>
      <c r="FCP496" s="5"/>
      <c r="FCQ496" s="5"/>
      <c r="FCR496" s="5"/>
      <c r="FCS496" s="5"/>
      <c r="FCT496" s="5"/>
      <c r="FCU496" s="5"/>
      <c r="FCV496" s="5"/>
      <c r="FCW496" s="5"/>
      <c r="FCX496" s="5"/>
      <c r="FCY496" s="5"/>
      <c r="FCZ496" s="5"/>
      <c r="FDA496" s="5"/>
      <c r="FDB496" s="5"/>
      <c r="FDC496" s="5"/>
      <c r="FDD496" s="5"/>
      <c r="FDE496" s="5"/>
      <c r="FDF496" s="5"/>
      <c r="FDG496" s="5"/>
      <c r="FDH496" s="5"/>
      <c r="FDI496" s="5"/>
      <c r="FDJ496" s="5"/>
      <c r="FDK496" s="5"/>
      <c r="FDL496" s="5"/>
      <c r="FDM496" s="5"/>
      <c r="FDN496" s="5"/>
      <c r="FDO496" s="5"/>
      <c r="FDP496" s="5"/>
      <c r="FDQ496" s="5"/>
      <c r="FDR496" s="5"/>
      <c r="FDS496" s="5"/>
      <c r="FDT496" s="5"/>
      <c r="FDU496" s="5"/>
      <c r="FDV496" s="5"/>
      <c r="FDW496" s="5"/>
      <c r="FDX496" s="5"/>
      <c r="FDY496" s="5"/>
      <c r="FDZ496" s="5"/>
      <c r="FEA496" s="5"/>
      <c r="FEB496" s="5"/>
      <c r="FEC496" s="5"/>
      <c r="FED496" s="5"/>
      <c r="FEE496" s="5"/>
      <c r="FEF496" s="5"/>
      <c r="FEG496" s="5"/>
      <c r="FEH496" s="5"/>
      <c r="FEI496" s="5"/>
      <c r="FEJ496" s="5"/>
      <c r="FEK496" s="5"/>
      <c r="FEL496" s="5"/>
      <c r="FEM496" s="5"/>
      <c r="FEN496" s="5"/>
      <c r="FEO496" s="5"/>
      <c r="FEP496" s="5"/>
      <c r="FEQ496" s="5"/>
      <c r="FER496" s="5"/>
      <c r="FES496" s="5"/>
      <c r="FET496" s="5"/>
      <c r="FEU496" s="5"/>
      <c r="FEV496" s="5"/>
      <c r="FEW496" s="5"/>
      <c r="FEX496" s="5"/>
      <c r="FEY496" s="5"/>
      <c r="FEZ496" s="5"/>
      <c r="FFA496" s="5"/>
      <c r="FFB496" s="5"/>
      <c r="FFC496" s="5"/>
      <c r="FFD496" s="5"/>
      <c r="FFE496" s="5"/>
      <c r="FFF496" s="5"/>
      <c r="FFG496" s="5"/>
      <c r="FFH496" s="5"/>
      <c r="FFI496" s="5"/>
      <c r="FFJ496" s="5"/>
      <c r="FFK496" s="5"/>
      <c r="FFL496" s="5"/>
      <c r="FFM496" s="5"/>
      <c r="FFN496" s="5"/>
      <c r="FFO496" s="5"/>
      <c r="FFP496" s="5"/>
      <c r="FFQ496" s="5"/>
      <c r="FFR496" s="5"/>
      <c r="FFS496" s="5"/>
      <c r="FFT496" s="5"/>
      <c r="FFU496" s="5"/>
      <c r="FFV496" s="5"/>
      <c r="FFW496" s="5"/>
      <c r="FFX496" s="5"/>
      <c r="FFY496" s="5"/>
      <c r="FFZ496" s="5"/>
      <c r="FGA496" s="5"/>
      <c r="FGB496" s="5"/>
      <c r="FGC496" s="5"/>
      <c r="FGD496" s="5"/>
      <c r="FGE496" s="5"/>
      <c r="FGF496" s="5"/>
      <c r="FGG496" s="5"/>
      <c r="FGH496" s="5"/>
      <c r="FGI496" s="5"/>
      <c r="FGJ496" s="5"/>
      <c r="FGK496" s="5"/>
      <c r="FGL496" s="5"/>
      <c r="FGM496" s="5"/>
      <c r="FGN496" s="5"/>
      <c r="FGO496" s="5"/>
      <c r="FGP496" s="5"/>
      <c r="FGQ496" s="5"/>
      <c r="FGR496" s="5"/>
      <c r="FGS496" s="5"/>
      <c r="FGT496" s="5"/>
      <c r="FGU496" s="5"/>
      <c r="FGV496" s="5"/>
      <c r="FGW496" s="5"/>
      <c r="FGX496" s="5"/>
      <c r="FGY496" s="5"/>
      <c r="FGZ496" s="5"/>
      <c r="FHA496" s="5"/>
      <c r="FHB496" s="5"/>
      <c r="FHC496" s="5"/>
      <c r="FHD496" s="5"/>
      <c r="FHE496" s="5"/>
      <c r="FHF496" s="5"/>
      <c r="FHG496" s="5"/>
      <c r="FHH496" s="5"/>
      <c r="FHI496" s="5"/>
      <c r="FHJ496" s="5"/>
      <c r="FHK496" s="5"/>
      <c r="FHL496" s="5"/>
      <c r="FHM496" s="5"/>
      <c r="FHN496" s="5"/>
      <c r="FHO496" s="5"/>
      <c r="FHP496" s="5"/>
      <c r="FHQ496" s="5"/>
      <c r="FHR496" s="5"/>
      <c r="FHS496" s="5"/>
      <c r="FHT496" s="5"/>
      <c r="FHU496" s="5"/>
      <c r="FHV496" s="5"/>
      <c r="FHW496" s="5"/>
      <c r="FHX496" s="5"/>
      <c r="FHY496" s="5"/>
      <c r="FHZ496" s="5"/>
      <c r="FIA496" s="5"/>
      <c r="FIB496" s="5"/>
      <c r="FIC496" s="5"/>
      <c r="FID496" s="5"/>
      <c r="FIE496" s="5"/>
      <c r="FIF496" s="5"/>
      <c r="FIG496" s="5"/>
      <c r="FIH496" s="5"/>
      <c r="FII496" s="5"/>
      <c r="FIJ496" s="5"/>
      <c r="FIK496" s="5"/>
      <c r="FIL496" s="5"/>
      <c r="FIM496" s="5"/>
      <c r="FIN496" s="5"/>
      <c r="FIO496" s="5"/>
      <c r="FIP496" s="5"/>
      <c r="FIQ496" s="5"/>
      <c r="FIR496" s="5"/>
      <c r="FIS496" s="5"/>
      <c r="FIT496" s="5"/>
      <c r="FIU496" s="5"/>
      <c r="FIV496" s="5"/>
      <c r="FIW496" s="5"/>
      <c r="FIX496" s="5"/>
      <c r="FIY496" s="5"/>
      <c r="FIZ496" s="5"/>
      <c r="FJA496" s="5"/>
      <c r="FJB496" s="5"/>
      <c r="FJC496" s="5"/>
      <c r="FJD496" s="5"/>
      <c r="FJE496" s="5"/>
      <c r="FJF496" s="5"/>
      <c r="FJG496" s="5"/>
      <c r="FJH496" s="5"/>
      <c r="FJI496" s="5"/>
      <c r="FJJ496" s="5"/>
      <c r="FJK496" s="5"/>
      <c r="FJL496" s="5"/>
      <c r="FJM496" s="5"/>
      <c r="FJN496" s="5"/>
      <c r="FJO496" s="5"/>
      <c r="FJP496" s="5"/>
      <c r="FJQ496" s="5"/>
      <c r="FJR496" s="5"/>
      <c r="FJS496" s="5"/>
      <c r="FJT496" s="5"/>
      <c r="FJU496" s="5"/>
      <c r="FJV496" s="5"/>
      <c r="FJW496" s="5"/>
      <c r="FJX496" s="5"/>
      <c r="FJY496" s="5"/>
      <c r="FJZ496" s="5"/>
      <c r="FKA496" s="5"/>
      <c r="FKB496" s="5"/>
      <c r="FKC496" s="5"/>
      <c r="FKD496" s="5"/>
      <c r="FKE496" s="5"/>
      <c r="FKF496" s="5"/>
      <c r="FKG496" s="5"/>
      <c r="FKH496" s="5"/>
      <c r="FKI496" s="5"/>
      <c r="FKJ496" s="5"/>
      <c r="FKK496" s="5"/>
      <c r="FKL496" s="5"/>
      <c r="FKM496" s="5"/>
      <c r="FKN496" s="5"/>
      <c r="FKO496" s="5"/>
      <c r="FKP496" s="5"/>
      <c r="FKQ496" s="5"/>
      <c r="FKR496" s="5"/>
      <c r="FKS496" s="5"/>
      <c r="FKT496" s="5"/>
      <c r="FKU496" s="5"/>
      <c r="FKV496" s="5"/>
      <c r="FKW496" s="5"/>
      <c r="FKX496" s="5"/>
      <c r="FKY496" s="5"/>
      <c r="FKZ496" s="5"/>
      <c r="FLA496" s="5"/>
      <c r="FLB496" s="5"/>
      <c r="FLC496" s="5"/>
      <c r="FLD496" s="5"/>
      <c r="FLE496" s="5"/>
      <c r="FLF496" s="5"/>
      <c r="FLG496" s="5"/>
      <c r="FLH496" s="5"/>
      <c r="FLI496" s="5"/>
      <c r="FLJ496" s="5"/>
      <c r="FLK496" s="5"/>
      <c r="FLL496" s="5"/>
      <c r="FLM496" s="5"/>
      <c r="FLN496" s="5"/>
      <c r="FLO496" s="5"/>
      <c r="FLP496" s="5"/>
      <c r="FLQ496" s="5"/>
      <c r="FLR496" s="5"/>
      <c r="FLS496" s="5"/>
      <c r="FLT496" s="5"/>
      <c r="FLU496" s="5"/>
      <c r="FLV496" s="5"/>
      <c r="FLW496" s="5"/>
      <c r="FLX496" s="5"/>
      <c r="FLY496" s="5"/>
      <c r="FLZ496" s="5"/>
      <c r="FMA496" s="5"/>
      <c r="FMB496" s="5"/>
      <c r="FMC496" s="5"/>
      <c r="FMD496" s="5"/>
      <c r="FME496" s="5"/>
      <c r="FMF496" s="5"/>
      <c r="FMG496" s="5"/>
      <c r="FMH496" s="5"/>
      <c r="FMI496" s="5"/>
      <c r="FMJ496" s="5"/>
      <c r="FMK496" s="5"/>
      <c r="FML496" s="5"/>
      <c r="FMM496" s="5"/>
      <c r="FMN496" s="5"/>
      <c r="FMO496" s="5"/>
      <c r="FMP496" s="5"/>
      <c r="FMQ496" s="5"/>
      <c r="FMR496" s="5"/>
      <c r="FMS496" s="5"/>
      <c r="FMT496" s="5"/>
      <c r="FMU496" s="5"/>
      <c r="FMV496" s="5"/>
      <c r="FMW496" s="5"/>
      <c r="FMX496" s="5"/>
      <c r="FMY496" s="5"/>
      <c r="FMZ496" s="5"/>
      <c r="FNA496" s="5"/>
      <c r="FNB496" s="5"/>
      <c r="FNC496" s="5"/>
      <c r="FND496" s="5"/>
      <c r="FNE496" s="5"/>
      <c r="FNF496" s="5"/>
      <c r="FNG496" s="5"/>
      <c r="FNH496" s="5"/>
      <c r="FNI496" s="5"/>
      <c r="FNJ496" s="5"/>
      <c r="FNK496" s="5"/>
      <c r="FNL496" s="5"/>
      <c r="FNM496" s="5"/>
      <c r="FNN496" s="5"/>
      <c r="FNO496" s="5"/>
      <c r="FNP496" s="5"/>
      <c r="FNQ496" s="5"/>
      <c r="FNR496" s="5"/>
      <c r="FNS496" s="5"/>
      <c r="FNT496" s="5"/>
      <c r="FNU496" s="5"/>
      <c r="FNV496" s="5"/>
      <c r="FNW496" s="5"/>
      <c r="FNX496" s="5"/>
      <c r="FNY496" s="5"/>
      <c r="FNZ496" s="5"/>
      <c r="FOA496" s="5"/>
      <c r="FOB496" s="5"/>
      <c r="FOC496" s="5"/>
      <c r="FOD496" s="5"/>
      <c r="FOE496" s="5"/>
      <c r="FOF496" s="5"/>
      <c r="FOG496" s="5"/>
      <c r="FOH496" s="5"/>
      <c r="FOI496" s="5"/>
      <c r="FOJ496" s="5"/>
      <c r="FOK496" s="5"/>
      <c r="FOL496" s="5"/>
      <c r="FOM496" s="5"/>
      <c r="FON496" s="5"/>
      <c r="FOO496" s="5"/>
      <c r="FOP496" s="5"/>
      <c r="FOQ496" s="5"/>
      <c r="FOR496" s="5"/>
      <c r="FOS496" s="5"/>
      <c r="FOT496" s="5"/>
      <c r="FOU496" s="5"/>
      <c r="FOV496" s="5"/>
      <c r="FOW496" s="5"/>
      <c r="FOX496" s="5"/>
      <c r="FOY496" s="5"/>
      <c r="FOZ496" s="5"/>
      <c r="FPA496" s="5"/>
      <c r="FPB496" s="5"/>
      <c r="FPC496" s="5"/>
      <c r="FPD496" s="5"/>
      <c r="FPE496" s="5"/>
      <c r="FPF496" s="5"/>
      <c r="FPG496" s="5"/>
      <c r="FPH496" s="5"/>
      <c r="FPI496" s="5"/>
      <c r="FPJ496" s="5"/>
      <c r="FPK496" s="5"/>
      <c r="FPL496" s="5"/>
      <c r="FPM496" s="5"/>
      <c r="FPN496" s="5"/>
      <c r="FPO496" s="5"/>
      <c r="FPP496" s="5"/>
      <c r="FPQ496" s="5"/>
      <c r="FPR496" s="5"/>
      <c r="FPS496" s="5"/>
      <c r="FPT496" s="5"/>
      <c r="FPU496" s="5"/>
      <c r="FPV496" s="5"/>
      <c r="FPW496" s="5"/>
      <c r="FPX496" s="5"/>
      <c r="FPY496" s="5"/>
      <c r="FPZ496" s="5"/>
      <c r="FQA496" s="5"/>
      <c r="FQB496" s="5"/>
      <c r="FQC496" s="5"/>
      <c r="FQD496" s="5"/>
      <c r="FQE496" s="5"/>
      <c r="FQF496" s="5"/>
      <c r="FQG496" s="5"/>
      <c r="FQH496" s="5"/>
      <c r="FQI496" s="5"/>
      <c r="FQJ496" s="5"/>
      <c r="FQK496" s="5"/>
      <c r="FQL496" s="5"/>
      <c r="FQM496" s="5"/>
      <c r="FQN496" s="5"/>
      <c r="FQO496" s="5"/>
      <c r="FQP496" s="5"/>
      <c r="FQQ496" s="5"/>
      <c r="FQR496" s="5"/>
      <c r="FQS496" s="5"/>
      <c r="FQT496" s="5"/>
      <c r="FQU496" s="5"/>
      <c r="FQV496" s="5"/>
      <c r="FQW496" s="5"/>
      <c r="FQX496" s="5"/>
      <c r="FQY496" s="5"/>
      <c r="FQZ496" s="5"/>
      <c r="FRA496" s="5"/>
      <c r="FRB496" s="5"/>
      <c r="FRC496" s="5"/>
      <c r="FRD496" s="5"/>
      <c r="FRE496" s="5"/>
      <c r="FRF496" s="5"/>
      <c r="FRG496" s="5"/>
      <c r="FRH496" s="5"/>
      <c r="FRI496" s="5"/>
      <c r="FRJ496" s="5"/>
      <c r="FRK496" s="5"/>
      <c r="FRL496" s="5"/>
      <c r="FRM496" s="5"/>
      <c r="FRN496" s="5"/>
      <c r="FRO496" s="5"/>
      <c r="FRP496" s="5"/>
      <c r="FRQ496" s="5"/>
      <c r="FRR496" s="5"/>
      <c r="FRS496" s="5"/>
      <c r="FRT496" s="5"/>
      <c r="FRU496" s="5"/>
      <c r="FRV496" s="5"/>
      <c r="FRW496" s="5"/>
      <c r="FRX496" s="5"/>
      <c r="FRY496" s="5"/>
      <c r="FRZ496" s="5"/>
      <c r="FSA496" s="5"/>
      <c r="FSB496" s="5"/>
      <c r="FSC496" s="5"/>
      <c r="FSD496" s="5"/>
      <c r="FSE496" s="5"/>
      <c r="FSF496" s="5"/>
      <c r="FSG496" s="5"/>
      <c r="FSH496" s="5"/>
      <c r="FSI496" s="5"/>
      <c r="FSJ496" s="5"/>
      <c r="FSK496" s="5"/>
      <c r="FSL496" s="5"/>
      <c r="FSM496" s="5"/>
      <c r="FSN496" s="5"/>
      <c r="FSO496" s="5"/>
      <c r="FSP496" s="5"/>
      <c r="FSQ496" s="5"/>
      <c r="FSR496" s="5"/>
      <c r="FSS496" s="5"/>
      <c r="FST496" s="5"/>
      <c r="FSU496" s="5"/>
      <c r="FSV496" s="5"/>
      <c r="FSW496" s="5"/>
      <c r="FSX496" s="5"/>
      <c r="FSY496" s="5"/>
      <c r="FSZ496" s="5"/>
      <c r="FTA496" s="5"/>
      <c r="FTB496" s="5"/>
      <c r="FTC496" s="5"/>
      <c r="FTD496" s="5"/>
      <c r="FTE496" s="5"/>
      <c r="FTF496" s="5"/>
      <c r="FTG496" s="5"/>
      <c r="FTH496" s="5"/>
      <c r="FTI496" s="5"/>
      <c r="FTJ496" s="5"/>
      <c r="FTK496" s="5"/>
      <c r="FTL496" s="5"/>
      <c r="FTM496" s="5"/>
      <c r="FTN496" s="5"/>
      <c r="FTO496" s="5"/>
      <c r="FTP496" s="5"/>
      <c r="FTQ496" s="5"/>
      <c r="FTR496" s="5"/>
      <c r="FTS496" s="5"/>
      <c r="FTT496" s="5"/>
      <c r="FTU496" s="5"/>
      <c r="FTV496" s="5"/>
      <c r="FTW496" s="5"/>
      <c r="FTX496" s="5"/>
      <c r="FTY496" s="5"/>
      <c r="FTZ496" s="5"/>
      <c r="FUA496" s="5"/>
      <c r="FUB496" s="5"/>
      <c r="FUC496" s="5"/>
      <c r="FUD496" s="5"/>
      <c r="FUE496" s="5"/>
      <c r="FUF496" s="5"/>
      <c r="FUG496" s="5"/>
      <c r="FUH496" s="5"/>
      <c r="FUI496" s="5"/>
      <c r="FUJ496" s="5"/>
      <c r="FUK496" s="5"/>
      <c r="FUL496" s="5"/>
      <c r="FUM496" s="5"/>
      <c r="FUN496" s="5"/>
      <c r="FUO496" s="5"/>
      <c r="FUP496" s="5"/>
      <c r="FUQ496" s="5"/>
      <c r="FUR496" s="5"/>
      <c r="FUS496" s="5"/>
      <c r="FUT496" s="5"/>
      <c r="FUU496" s="5"/>
      <c r="FUV496" s="5"/>
      <c r="FUW496" s="5"/>
      <c r="FUX496" s="5"/>
      <c r="FUY496" s="5"/>
      <c r="FUZ496" s="5"/>
      <c r="FVA496" s="5"/>
      <c r="FVB496" s="5"/>
      <c r="FVC496" s="5"/>
      <c r="FVD496" s="5"/>
      <c r="FVE496" s="5"/>
      <c r="FVF496" s="5"/>
      <c r="FVG496" s="5"/>
      <c r="FVH496" s="5"/>
      <c r="FVI496" s="5"/>
      <c r="FVJ496" s="5"/>
      <c r="FVK496" s="5"/>
      <c r="FVL496" s="5"/>
      <c r="FVM496" s="5"/>
      <c r="FVN496" s="5"/>
      <c r="FVO496" s="5"/>
      <c r="FVP496" s="5"/>
      <c r="FVQ496" s="5"/>
      <c r="FVR496" s="5"/>
      <c r="FVS496" s="5"/>
      <c r="FVT496" s="5"/>
      <c r="FVU496" s="5"/>
      <c r="FVV496" s="5"/>
      <c r="FVW496" s="5"/>
      <c r="FVX496" s="5"/>
      <c r="FVY496" s="5"/>
      <c r="FVZ496" s="5"/>
      <c r="FWA496" s="5"/>
      <c r="FWB496" s="5"/>
      <c r="FWC496" s="5"/>
      <c r="FWD496" s="5"/>
      <c r="FWE496" s="5"/>
      <c r="FWF496" s="5"/>
      <c r="FWG496" s="5"/>
      <c r="FWH496" s="5"/>
      <c r="FWI496" s="5"/>
      <c r="FWJ496" s="5"/>
      <c r="FWK496" s="5"/>
      <c r="FWL496" s="5"/>
      <c r="FWM496" s="5"/>
      <c r="FWN496" s="5"/>
      <c r="FWO496" s="5"/>
      <c r="FWP496" s="5"/>
      <c r="FWQ496" s="5"/>
      <c r="FWR496" s="5"/>
      <c r="FWS496" s="5"/>
      <c r="FWT496" s="5"/>
      <c r="FWU496" s="5"/>
      <c r="FWV496" s="5"/>
      <c r="FWW496" s="5"/>
      <c r="FWX496" s="5"/>
      <c r="FWY496" s="5"/>
      <c r="FWZ496" s="5"/>
      <c r="FXA496" s="5"/>
      <c r="FXB496" s="5"/>
      <c r="FXC496" s="5"/>
      <c r="FXD496" s="5"/>
      <c r="FXE496" s="5"/>
      <c r="FXF496" s="5"/>
      <c r="FXG496" s="5"/>
      <c r="FXH496" s="5"/>
      <c r="FXI496" s="5"/>
      <c r="FXJ496" s="5"/>
      <c r="FXK496" s="5"/>
      <c r="FXL496" s="5"/>
      <c r="FXM496" s="5"/>
      <c r="FXN496" s="5"/>
      <c r="FXO496" s="5"/>
      <c r="FXP496" s="5"/>
      <c r="FXQ496" s="5"/>
      <c r="FXR496" s="5"/>
      <c r="FXS496" s="5"/>
      <c r="FXT496" s="5"/>
      <c r="FXU496" s="5"/>
      <c r="FXV496" s="5"/>
      <c r="FXW496" s="5"/>
      <c r="FXX496" s="5"/>
      <c r="FXY496" s="5"/>
      <c r="FXZ496" s="5"/>
      <c r="FYA496" s="5"/>
      <c r="FYB496" s="5"/>
      <c r="FYC496" s="5"/>
      <c r="FYD496" s="5"/>
      <c r="FYE496" s="5"/>
      <c r="FYF496" s="5"/>
      <c r="FYG496" s="5"/>
      <c r="FYH496" s="5"/>
      <c r="FYI496" s="5"/>
      <c r="FYJ496" s="5"/>
      <c r="FYK496" s="5"/>
      <c r="FYL496" s="5"/>
      <c r="FYM496" s="5"/>
      <c r="FYN496" s="5"/>
      <c r="FYO496" s="5"/>
      <c r="FYP496" s="5"/>
      <c r="FYQ496" s="5"/>
      <c r="FYR496" s="5"/>
      <c r="FYS496" s="5"/>
      <c r="FYT496" s="5"/>
      <c r="FYU496" s="5"/>
      <c r="FYV496" s="5"/>
      <c r="FYW496" s="5"/>
      <c r="FYX496" s="5"/>
      <c r="FYY496" s="5"/>
      <c r="FYZ496" s="5"/>
      <c r="FZA496" s="5"/>
      <c r="FZB496" s="5"/>
      <c r="FZC496" s="5"/>
      <c r="FZD496" s="5"/>
      <c r="FZE496" s="5"/>
      <c r="FZF496" s="5"/>
      <c r="FZG496" s="5"/>
      <c r="FZH496" s="5"/>
      <c r="FZI496" s="5"/>
      <c r="FZJ496" s="5"/>
      <c r="FZK496" s="5"/>
      <c r="FZL496" s="5"/>
      <c r="FZM496" s="5"/>
      <c r="FZN496" s="5"/>
      <c r="FZO496" s="5"/>
      <c r="FZP496" s="5"/>
      <c r="FZQ496" s="5"/>
      <c r="FZR496" s="5"/>
      <c r="FZS496" s="5"/>
      <c r="FZT496" s="5"/>
      <c r="FZU496" s="5"/>
      <c r="FZV496" s="5"/>
      <c r="FZW496" s="5"/>
      <c r="FZX496" s="5"/>
      <c r="FZY496" s="5"/>
      <c r="FZZ496" s="5"/>
      <c r="GAA496" s="5"/>
      <c r="GAB496" s="5"/>
      <c r="GAC496" s="5"/>
      <c r="GAD496" s="5"/>
      <c r="GAE496" s="5"/>
      <c r="GAF496" s="5"/>
      <c r="GAG496" s="5"/>
      <c r="GAH496" s="5"/>
      <c r="GAI496" s="5"/>
      <c r="GAJ496" s="5"/>
      <c r="GAK496" s="5"/>
      <c r="GAL496" s="5"/>
      <c r="GAM496" s="5"/>
      <c r="GAN496" s="5"/>
      <c r="GAO496" s="5"/>
      <c r="GAP496" s="5"/>
      <c r="GAQ496" s="5"/>
      <c r="GAR496" s="5"/>
      <c r="GAS496" s="5"/>
      <c r="GAT496" s="5"/>
      <c r="GAU496" s="5"/>
      <c r="GAV496" s="5"/>
      <c r="GAW496" s="5"/>
      <c r="GAX496" s="5"/>
      <c r="GAY496" s="5"/>
      <c r="GAZ496" s="5"/>
      <c r="GBA496" s="5"/>
      <c r="GBB496" s="5"/>
      <c r="GBC496" s="5"/>
      <c r="GBD496" s="5"/>
      <c r="GBE496" s="5"/>
      <c r="GBF496" s="5"/>
      <c r="GBG496" s="5"/>
      <c r="GBH496" s="5"/>
      <c r="GBI496" s="5"/>
      <c r="GBJ496" s="5"/>
      <c r="GBK496" s="5"/>
      <c r="GBL496" s="5"/>
      <c r="GBM496" s="5"/>
      <c r="GBN496" s="5"/>
      <c r="GBO496" s="5"/>
      <c r="GBP496" s="5"/>
      <c r="GBQ496" s="5"/>
      <c r="GBR496" s="5"/>
      <c r="GBS496" s="5"/>
      <c r="GBT496" s="5"/>
      <c r="GBU496" s="5"/>
      <c r="GBV496" s="5"/>
      <c r="GBW496" s="5"/>
      <c r="GBX496" s="5"/>
      <c r="GBY496" s="5"/>
      <c r="GBZ496" s="5"/>
      <c r="GCA496" s="5"/>
      <c r="GCB496" s="5"/>
      <c r="GCC496" s="5"/>
      <c r="GCD496" s="5"/>
      <c r="GCE496" s="5"/>
      <c r="GCF496" s="5"/>
      <c r="GCG496" s="5"/>
      <c r="GCH496" s="5"/>
      <c r="GCI496" s="5"/>
      <c r="GCJ496" s="5"/>
      <c r="GCK496" s="5"/>
      <c r="GCL496" s="5"/>
      <c r="GCM496" s="5"/>
      <c r="GCN496" s="5"/>
      <c r="GCO496" s="5"/>
      <c r="GCP496" s="5"/>
      <c r="GCQ496" s="5"/>
      <c r="GCR496" s="5"/>
      <c r="GCS496" s="5"/>
      <c r="GCT496" s="5"/>
      <c r="GCU496" s="5"/>
      <c r="GCV496" s="5"/>
      <c r="GCW496" s="5"/>
      <c r="GCX496" s="5"/>
      <c r="GCY496" s="5"/>
      <c r="GCZ496" s="5"/>
      <c r="GDA496" s="5"/>
      <c r="GDB496" s="5"/>
      <c r="GDC496" s="5"/>
      <c r="GDD496" s="5"/>
      <c r="GDE496" s="5"/>
      <c r="GDF496" s="5"/>
      <c r="GDG496" s="5"/>
      <c r="GDH496" s="5"/>
      <c r="GDI496" s="5"/>
      <c r="GDJ496" s="5"/>
      <c r="GDK496" s="5"/>
      <c r="GDL496" s="5"/>
      <c r="GDM496" s="5"/>
      <c r="GDN496" s="5"/>
      <c r="GDO496" s="5"/>
      <c r="GDP496" s="5"/>
      <c r="GDQ496" s="5"/>
      <c r="GDR496" s="5"/>
      <c r="GDS496" s="5"/>
      <c r="GDT496" s="5"/>
      <c r="GDU496" s="5"/>
      <c r="GDV496" s="5"/>
      <c r="GDW496" s="5"/>
      <c r="GDX496" s="5"/>
      <c r="GDY496" s="5"/>
      <c r="GDZ496" s="5"/>
      <c r="GEA496" s="5"/>
      <c r="GEB496" s="5"/>
      <c r="GEC496" s="5"/>
      <c r="GED496" s="5"/>
      <c r="GEE496" s="5"/>
      <c r="GEF496" s="5"/>
      <c r="GEG496" s="5"/>
      <c r="GEH496" s="5"/>
      <c r="GEI496" s="5"/>
      <c r="GEJ496" s="5"/>
      <c r="GEK496" s="5"/>
      <c r="GEL496" s="5"/>
      <c r="GEM496" s="5"/>
      <c r="GEN496" s="5"/>
      <c r="GEO496" s="5"/>
      <c r="GEP496" s="5"/>
      <c r="GEQ496" s="5"/>
      <c r="GER496" s="5"/>
      <c r="GES496" s="5"/>
      <c r="GET496" s="5"/>
      <c r="GEU496" s="5"/>
      <c r="GEV496" s="5"/>
      <c r="GEW496" s="5"/>
      <c r="GEX496" s="5"/>
      <c r="GEY496" s="5"/>
      <c r="GEZ496" s="5"/>
      <c r="GFA496" s="5"/>
      <c r="GFB496" s="5"/>
      <c r="GFC496" s="5"/>
      <c r="GFD496" s="5"/>
      <c r="GFE496" s="5"/>
      <c r="GFF496" s="5"/>
      <c r="GFG496" s="5"/>
      <c r="GFH496" s="5"/>
      <c r="GFI496" s="5"/>
      <c r="GFJ496" s="5"/>
      <c r="GFK496" s="5"/>
      <c r="GFL496" s="5"/>
      <c r="GFM496" s="5"/>
      <c r="GFN496" s="5"/>
      <c r="GFO496" s="5"/>
      <c r="GFP496" s="5"/>
      <c r="GFQ496" s="5"/>
      <c r="GFR496" s="5"/>
      <c r="GFS496" s="5"/>
      <c r="GFT496" s="5"/>
      <c r="GFU496" s="5"/>
      <c r="GFV496" s="5"/>
      <c r="GFW496" s="5"/>
      <c r="GFX496" s="5"/>
      <c r="GFY496" s="5"/>
      <c r="GFZ496" s="5"/>
      <c r="GGA496" s="5"/>
      <c r="GGB496" s="5"/>
      <c r="GGC496" s="5"/>
      <c r="GGD496" s="5"/>
      <c r="GGE496" s="5"/>
      <c r="GGF496" s="5"/>
      <c r="GGG496" s="5"/>
      <c r="GGH496" s="5"/>
      <c r="GGI496" s="5"/>
      <c r="GGJ496" s="5"/>
      <c r="GGK496" s="5"/>
      <c r="GGL496" s="5"/>
      <c r="GGM496" s="5"/>
      <c r="GGN496" s="5"/>
      <c r="GGO496" s="5"/>
      <c r="GGP496" s="5"/>
      <c r="GGQ496" s="5"/>
      <c r="GGR496" s="5"/>
      <c r="GGS496" s="5"/>
      <c r="GGT496" s="5"/>
      <c r="GGU496" s="5"/>
      <c r="GGV496" s="5"/>
      <c r="GGW496" s="5"/>
      <c r="GGX496" s="5"/>
      <c r="GGY496" s="5"/>
      <c r="GGZ496" s="5"/>
      <c r="GHA496" s="5"/>
      <c r="GHB496" s="5"/>
      <c r="GHC496" s="5"/>
      <c r="GHD496" s="5"/>
      <c r="GHE496" s="5"/>
      <c r="GHF496" s="5"/>
      <c r="GHG496" s="5"/>
      <c r="GHH496" s="5"/>
      <c r="GHI496" s="5"/>
      <c r="GHJ496" s="5"/>
      <c r="GHK496" s="5"/>
      <c r="GHL496" s="5"/>
      <c r="GHM496" s="5"/>
      <c r="GHN496" s="5"/>
      <c r="GHO496" s="5"/>
      <c r="GHP496" s="5"/>
      <c r="GHQ496" s="5"/>
      <c r="GHR496" s="5"/>
      <c r="GHS496" s="5"/>
      <c r="GHT496" s="5"/>
      <c r="GHU496" s="5"/>
      <c r="GHV496" s="5"/>
      <c r="GHW496" s="5"/>
      <c r="GHX496" s="5"/>
      <c r="GHY496" s="5"/>
      <c r="GHZ496" s="5"/>
      <c r="GIA496" s="5"/>
      <c r="GIB496" s="5"/>
      <c r="GIC496" s="5"/>
      <c r="GID496" s="5"/>
      <c r="GIE496" s="5"/>
      <c r="GIF496" s="5"/>
      <c r="GIG496" s="5"/>
      <c r="GIH496" s="5"/>
      <c r="GII496" s="5"/>
      <c r="GIJ496" s="5"/>
      <c r="GIK496" s="5"/>
      <c r="GIL496" s="5"/>
      <c r="GIM496" s="5"/>
      <c r="GIN496" s="5"/>
      <c r="GIO496" s="5"/>
      <c r="GIP496" s="5"/>
      <c r="GIQ496" s="5"/>
      <c r="GIR496" s="5"/>
      <c r="GIS496" s="5"/>
      <c r="GIT496" s="5"/>
      <c r="GIU496" s="5"/>
      <c r="GIV496" s="5"/>
      <c r="GIW496" s="5"/>
      <c r="GIX496" s="5"/>
      <c r="GIY496" s="5"/>
      <c r="GIZ496" s="5"/>
      <c r="GJA496" s="5"/>
      <c r="GJB496" s="5"/>
      <c r="GJC496" s="5"/>
      <c r="GJD496" s="5"/>
      <c r="GJE496" s="5"/>
      <c r="GJF496" s="5"/>
      <c r="GJG496" s="5"/>
      <c r="GJH496" s="5"/>
      <c r="GJI496" s="5"/>
      <c r="GJJ496" s="5"/>
      <c r="GJK496" s="5"/>
      <c r="GJL496" s="5"/>
      <c r="GJM496" s="5"/>
      <c r="GJN496" s="5"/>
      <c r="GJO496" s="5"/>
      <c r="GJP496" s="5"/>
      <c r="GJQ496" s="5"/>
      <c r="GJR496" s="5"/>
      <c r="GJS496" s="5"/>
      <c r="GJT496" s="5"/>
      <c r="GJU496" s="5"/>
      <c r="GJV496" s="5"/>
      <c r="GJW496" s="5"/>
      <c r="GJX496" s="5"/>
      <c r="GJY496" s="5"/>
      <c r="GJZ496" s="5"/>
      <c r="GKA496" s="5"/>
      <c r="GKB496" s="5"/>
      <c r="GKC496" s="5"/>
      <c r="GKD496" s="5"/>
      <c r="GKE496" s="5"/>
      <c r="GKF496" s="5"/>
      <c r="GKG496" s="5"/>
      <c r="GKH496" s="5"/>
      <c r="GKI496" s="5"/>
      <c r="GKJ496" s="5"/>
      <c r="GKK496" s="5"/>
      <c r="GKL496" s="5"/>
      <c r="GKM496" s="5"/>
      <c r="GKN496" s="5"/>
      <c r="GKO496" s="5"/>
      <c r="GKP496" s="5"/>
      <c r="GKQ496" s="5"/>
      <c r="GKR496" s="5"/>
      <c r="GKS496" s="5"/>
      <c r="GKT496" s="5"/>
      <c r="GKU496" s="5"/>
      <c r="GKV496" s="5"/>
      <c r="GKW496" s="5"/>
      <c r="GKX496" s="5"/>
      <c r="GKY496" s="5"/>
      <c r="GKZ496" s="5"/>
      <c r="GLA496" s="5"/>
      <c r="GLB496" s="5"/>
      <c r="GLC496" s="5"/>
      <c r="GLD496" s="5"/>
      <c r="GLE496" s="5"/>
      <c r="GLF496" s="5"/>
      <c r="GLG496" s="5"/>
      <c r="GLH496" s="5"/>
      <c r="GLI496" s="5"/>
      <c r="GLJ496" s="5"/>
      <c r="GLK496" s="5"/>
      <c r="GLL496" s="5"/>
      <c r="GLM496" s="5"/>
      <c r="GLN496" s="5"/>
      <c r="GLO496" s="5"/>
      <c r="GLP496" s="5"/>
      <c r="GLQ496" s="5"/>
      <c r="GLR496" s="5"/>
      <c r="GLS496" s="5"/>
      <c r="GLT496" s="5"/>
      <c r="GLU496" s="5"/>
      <c r="GLV496" s="5"/>
      <c r="GLW496" s="5"/>
      <c r="GLX496" s="5"/>
      <c r="GLY496" s="5"/>
      <c r="GLZ496" s="5"/>
      <c r="GMA496" s="5"/>
      <c r="GMB496" s="5"/>
      <c r="GMC496" s="5"/>
      <c r="GMD496" s="5"/>
      <c r="GME496" s="5"/>
      <c r="GMF496" s="5"/>
      <c r="GMG496" s="5"/>
      <c r="GMH496" s="5"/>
      <c r="GMI496" s="5"/>
      <c r="GMJ496" s="5"/>
      <c r="GMK496" s="5"/>
      <c r="GML496" s="5"/>
      <c r="GMM496" s="5"/>
      <c r="GMN496" s="5"/>
      <c r="GMO496" s="5"/>
      <c r="GMP496" s="5"/>
      <c r="GMQ496" s="5"/>
      <c r="GMR496" s="5"/>
      <c r="GMS496" s="5"/>
      <c r="GMT496" s="5"/>
      <c r="GMU496" s="5"/>
      <c r="GMV496" s="5"/>
      <c r="GMW496" s="5"/>
      <c r="GMX496" s="5"/>
      <c r="GMY496" s="5"/>
      <c r="GMZ496" s="5"/>
      <c r="GNA496" s="5"/>
      <c r="GNB496" s="5"/>
      <c r="GNC496" s="5"/>
      <c r="GND496" s="5"/>
      <c r="GNE496" s="5"/>
      <c r="GNF496" s="5"/>
      <c r="GNG496" s="5"/>
      <c r="GNH496" s="5"/>
      <c r="GNI496" s="5"/>
      <c r="GNJ496" s="5"/>
      <c r="GNK496" s="5"/>
      <c r="GNL496" s="5"/>
      <c r="GNM496" s="5"/>
      <c r="GNN496" s="5"/>
      <c r="GNO496" s="5"/>
      <c r="GNP496" s="5"/>
      <c r="GNQ496" s="5"/>
      <c r="GNR496" s="5"/>
      <c r="GNS496" s="5"/>
      <c r="GNT496" s="5"/>
      <c r="GNU496" s="5"/>
      <c r="GNV496" s="5"/>
      <c r="GNW496" s="5"/>
      <c r="GNX496" s="5"/>
      <c r="GNY496" s="5"/>
      <c r="GNZ496" s="5"/>
      <c r="GOA496" s="5"/>
      <c r="GOB496" s="5"/>
      <c r="GOC496" s="5"/>
      <c r="GOD496" s="5"/>
      <c r="GOE496" s="5"/>
      <c r="GOF496" s="5"/>
      <c r="GOG496" s="5"/>
      <c r="GOH496" s="5"/>
      <c r="GOI496" s="5"/>
      <c r="GOJ496" s="5"/>
      <c r="GOK496" s="5"/>
      <c r="GOL496" s="5"/>
      <c r="GOM496" s="5"/>
      <c r="GON496" s="5"/>
      <c r="GOO496" s="5"/>
      <c r="GOP496" s="5"/>
      <c r="GOQ496" s="5"/>
      <c r="GOR496" s="5"/>
      <c r="GOS496" s="5"/>
      <c r="GOT496" s="5"/>
      <c r="GOU496" s="5"/>
      <c r="GOV496" s="5"/>
      <c r="GOW496" s="5"/>
      <c r="GOX496" s="5"/>
      <c r="GOY496" s="5"/>
      <c r="GOZ496" s="5"/>
      <c r="GPA496" s="5"/>
      <c r="GPB496" s="5"/>
      <c r="GPC496" s="5"/>
      <c r="GPD496" s="5"/>
      <c r="GPE496" s="5"/>
      <c r="GPF496" s="5"/>
      <c r="GPG496" s="5"/>
      <c r="GPH496" s="5"/>
      <c r="GPI496" s="5"/>
      <c r="GPJ496" s="5"/>
      <c r="GPK496" s="5"/>
      <c r="GPL496" s="5"/>
      <c r="GPM496" s="5"/>
      <c r="GPN496" s="5"/>
      <c r="GPO496" s="5"/>
      <c r="GPP496" s="5"/>
      <c r="GPQ496" s="5"/>
      <c r="GPR496" s="5"/>
      <c r="GPS496" s="5"/>
      <c r="GPT496" s="5"/>
      <c r="GPU496" s="5"/>
      <c r="GPV496" s="5"/>
      <c r="GPW496" s="5"/>
      <c r="GPX496" s="5"/>
      <c r="GPY496" s="5"/>
      <c r="GPZ496" s="5"/>
      <c r="GQA496" s="5"/>
      <c r="GQB496" s="5"/>
      <c r="GQC496" s="5"/>
      <c r="GQD496" s="5"/>
      <c r="GQE496" s="5"/>
      <c r="GQF496" s="5"/>
      <c r="GQG496" s="5"/>
      <c r="GQH496" s="5"/>
      <c r="GQI496" s="5"/>
      <c r="GQJ496" s="5"/>
      <c r="GQK496" s="5"/>
      <c r="GQL496" s="5"/>
      <c r="GQM496" s="5"/>
      <c r="GQN496" s="5"/>
      <c r="GQO496" s="5"/>
      <c r="GQP496" s="5"/>
      <c r="GQQ496" s="5"/>
      <c r="GQR496" s="5"/>
      <c r="GQS496" s="5"/>
      <c r="GQT496" s="5"/>
      <c r="GQU496" s="5"/>
      <c r="GQV496" s="5"/>
      <c r="GQW496" s="5"/>
      <c r="GQX496" s="5"/>
      <c r="GQY496" s="5"/>
      <c r="GQZ496" s="5"/>
      <c r="GRA496" s="5"/>
      <c r="GRB496" s="5"/>
      <c r="GRC496" s="5"/>
      <c r="GRD496" s="5"/>
      <c r="GRE496" s="5"/>
      <c r="GRF496" s="5"/>
      <c r="GRG496" s="5"/>
      <c r="GRH496" s="5"/>
      <c r="GRI496" s="5"/>
      <c r="GRJ496" s="5"/>
      <c r="GRK496" s="5"/>
      <c r="GRL496" s="5"/>
      <c r="GRM496" s="5"/>
      <c r="GRN496" s="5"/>
      <c r="GRO496" s="5"/>
      <c r="GRP496" s="5"/>
      <c r="GRQ496" s="5"/>
      <c r="GRR496" s="5"/>
      <c r="GRS496" s="5"/>
      <c r="GRT496" s="5"/>
      <c r="GRU496" s="5"/>
      <c r="GRV496" s="5"/>
      <c r="GRW496" s="5"/>
      <c r="GRX496" s="5"/>
      <c r="GRY496" s="5"/>
      <c r="GRZ496" s="5"/>
      <c r="GSA496" s="5"/>
      <c r="GSB496" s="5"/>
      <c r="GSC496" s="5"/>
      <c r="GSD496" s="5"/>
      <c r="GSE496" s="5"/>
      <c r="GSF496" s="5"/>
      <c r="GSG496" s="5"/>
      <c r="GSH496" s="5"/>
      <c r="GSI496" s="5"/>
      <c r="GSJ496" s="5"/>
      <c r="GSK496" s="5"/>
      <c r="GSL496" s="5"/>
      <c r="GSM496" s="5"/>
      <c r="GSN496" s="5"/>
      <c r="GSO496" s="5"/>
      <c r="GSP496" s="5"/>
      <c r="GSQ496" s="5"/>
      <c r="GSR496" s="5"/>
      <c r="GSS496" s="5"/>
      <c r="GST496" s="5"/>
      <c r="GSU496" s="5"/>
      <c r="GSV496" s="5"/>
      <c r="GSW496" s="5"/>
      <c r="GSX496" s="5"/>
      <c r="GSY496" s="5"/>
      <c r="GSZ496" s="5"/>
      <c r="GTA496" s="5"/>
      <c r="GTB496" s="5"/>
      <c r="GTC496" s="5"/>
      <c r="GTD496" s="5"/>
      <c r="GTE496" s="5"/>
      <c r="GTF496" s="5"/>
      <c r="GTG496" s="5"/>
      <c r="GTH496" s="5"/>
      <c r="GTI496" s="5"/>
      <c r="GTJ496" s="5"/>
      <c r="GTK496" s="5"/>
      <c r="GTL496" s="5"/>
      <c r="GTM496" s="5"/>
      <c r="GTN496" s="5"/>
      <c r="GTO496" s="5"/>
      <c r="GTP496" s="5"/>
      <c r="GTQ496" s="5"/>
      <c r="GTR496" s="5"/>
      <c r="GTS496" s="5"/>
      <c r="GTT496" s="5"/>
      <c r="GTU496" s="5"/>
      <c r="GTV496" s="5"/>
      <c r="GTW496" s="5"/>
      <c r="GTX496" s="5"/>
      <c r="GTY496" s="5"/>
      <c r="GTZ496" s="5"/>
      <c r="GUA496" s="5"/>
      <c r="GUB496" s="5"/>
      <c r="GUC496" s="5"/>
      <c r="GUD496" s="5"/>
      <c r="GUE496" s="5"/>
      <c r="GUF496" s="5"/>
      <c r="GUG496" s="5"/>
      <c r="GUH496" s="5"/>
      <c r="GUI496" s="5"/>
      <c r="GUJ496" s="5"/>
      <c r="GUK496" s="5"/>
      <c r="GUL496" s="5"/>
      <c r="GUM496" s="5"/>
      <c r="GUN496" s="5"/>
      <c r="GUO496" s="5"/>
      <c r="GUP496" s="5"/>
      <c r="GUQ496" s="5"/>
      <c r="GUR496" s="5"/>
      <c r="GUS496" s="5"/>
      <c r="GUT496" s="5"/>
      <c r="GUU496" s="5"/>
      <c r="GUV496" s="5"/>
      <c r="GUW496" s="5"/>
      <c r="GUX496" s="5"/>
      <c r="GUY496" s="5"/>
      <c r="GUZ496" s="5"/>
      <c r="GVA496" s="5"/>
      <c r="GVB496" s="5"/>
      <c r="GVC496" s="5"/>
      <c r="GVD496" s="5"/>
      <c r="GVE496" s="5"/>
      <c r="GVF496" s="5"/>
      <c r="GVG496" s="5"/>
      <c r="GVH496" s="5"/>
      <c r="GVI496" s="5"/>
      <c r="GVJ496" s="5"/>
      <c r="GVK496" s="5"/>
      <c r="GVL496" s="5"/>
      <c r="GVM496" s="5"/>
      <c r="GVN496" s="5"/>
      <c r="GVO496" s="5"/>
      <c r="GVP496" s="5"/>
      <c r="GVQ496" s="5"/>
      <c r="GVR496" s="5"/>
      <c r="GVS496" s="5"/>
      <c r="GVT496" s="5"/>
      <c r="GVU496" s="5"/>
      <c r="GVV496" s="5"/>
      <c r="GVW496" s="5"/>
      <c r="GVX496" s="5"/>
      <c r="GVY496" s="5"/>
      <c r="GVZ496" s="5"/>
      <c r="GWA496" s="5"/>
      <c r="GWB496" s="5"/>
      <c r="GWC496" s="5"/>
      <c r="GWD496" s="5"/>
      <c r="GWE496" s="5"/>
      <c r="GWF496" s="5"/>
      <c r="GWG496" s="5"/>
      <c r="GWH496" s="5"/>
      <c r="GWI496" s="5"/>
      <c r="GWJ496" s="5"/>
      <c r="GWK496" s="5"/>
      <c r="GWL496" s="5"/>
      <c r="GWM496" s="5"/>
      <c r="GWN496" s="5"/>
      <c r="GWO496" s="5"/>
      <c r="GWP496" s="5"/>
      <c r="GWQ496" s="5"/>
      <c r="GWR496" s="5"/>
      <c r="GWS496" s="5"/>
      <c r="GWT496" s="5"/>
      <c r="GWU496" s="5"/>
      <c r="GWV496" s="5"/>
      <c r="GWW496" s="5"/>
      <c r="GWX496" s="5"/>
      <c r="GWY496" s="5"/>
      <c r="GWZ496" s="5"/>
      <c r="GXA496" s="5"/>
      <c r="GXB496" s="5"/>
      <c r="GXC496" s="5"/>
      <c r="GXD496" s="5"/>
      <c r="GXE496" s="5"/>
      <c r="GXF496" s="5"/>
      <c r="GXG496" s="5"/>
      <c r="GXH496" s="5"/>
      <c r="GXI496" s="5"/>
      <c r="GXJ496" s="5"/>
      <c r="GXK496" s="5"/>
      <c r="GXL496" s="5"/>
      <c r="GXM496" s="5"/>
      <c r="GXN496" s="5"/>
      <c r="GXO496" s="5"/>
      <c r="GXP496" s="5"/>
      <c r="GXQ496" s="5"/>
      <c r="GXR496" s="5"/>
      <c r="GXS496" s="5"/>
      <c r="GXT496" s="5"/>
      <c r="GXU496" s="5"/>
      <c r="GXV496" s="5"/>
      <c r="GXW496" s="5"/>
      <c r="GXX496" s="5"/>
      <c r="GXY496" s="5"/>
      <c r="GXZ496" s="5"/>
      <c r="GYA496" s="5"/>
      <c r="GYB496" s="5"/>
      <c r="GYC496" s="5"/>
      <c r="GYD496" s="5"/>
      <c r="GYE496" s="5"/>
      <c r="GYF496" s="5"/>
      <c r="GYG496" s="5"/>
      <c r="GYH496" s="5"/>
      <c r="GYI496" s="5"/>
      <c r="GYJ496" s="5"/>
      <c r="GYK496" s="5"/>
      <c r="GYL496" s="5"/>
      <c r="GYM496" s="5"/>
      <c r="GYN496" s="5"/>
      <c r="GYO496" s="5"/>
      <c r="GYP496" s="5"/>
      <c r="GYQ496" s="5"/>
      <c r="GYR496" s="5"/>
      <c r="GYS496" s="5"/>
      <c r="GYT496" s="5"/>
      <c r="GYU496" s="5"/>
      <c r="GYV496" s="5"/>
      <c r="GYW496" s="5"/>
      <c r="GYX496" s="5"/>
      <c r="GYY496" s="5"/>
      <c r="GYZ496" s="5"/>
      <c r="GZA496" s="5"/>
      <c r="GZB496" s="5"/>
      <c r="GZC496" s="5"/>
      <c r="GZD496" s="5"/>
      <c r="GZE496" s="5"/>
      <c r="GZF496" s="5"/>
      <c r="GZG496" s="5"/>
      <c r="GZH496" s="5"/>
      <c r="GZI496" s="5"/>
      <c r="GZJ496" s="5"/>
      <c r="GZK496" s="5"/>
      <c r="GZL496" s="5"/>
      <c r="GZM496" s="5"/>
      <c r="GZN496" s="5"/>
      <c r="GZO496" s="5"/>
      <c r="GZP496" s="5"/>
      <c r="GZQ496" s="5"/>
      <c r="GZR496" s="5"/>
      <c r="GZS496" s="5"/>
      <c r="GZT496" s="5"/>
      <c r="GZU496" s="5"/>
      <c r="GZV496" s="5"/>
      <c r="GZW496" s="5"/>
      <c r="GZX496" s="5"/>
      <c r="GZY496" s="5"/>
      <c r="GZZ496" s="5"/>
      <c r="HAA496" s="5"/>
      <c r="HAB496" s="5"/>
      <c r="HAC496" s="5"/>
      <c r="HAD496" s="5"/>
      <c r="HAE496" s="5"/>
      <c r="HAF496" s="5"/>
      <c r="HAG496" s="5"/>
      <c r="HAH496" s="5"/>
      <c r="HAI496" s="5"/>
      <c r="HAJ496" s="5"/>
      <c r="HAK496" s="5"/>
      <c r="HAL496" s="5"/>
      <c r="HAM496" s="5"/>
      <c r="HAN496" s="5"/>
      <c r="HAO496" s="5"/>
      <c r="HAP496" s="5"/>
      <c r="HAQ496" s="5"/>
      <c r="HAR496" s="5"/>
      <c r="HAS496" s="5"/>
      <c r="HAT496" s="5"/>
      <c r="HAU496" s="5"/>
      <c r="HAV496" s="5"/>
      <c r="HAW496" s="5"/>
      <c r="HAX496" s="5"/>
      <c r="HAY496" s="5"/>
      <c r="HAZ496" s="5"/>
      <c r="HBA496" s="5"/>
      <c r="HBB496" s="5"/>
      <c r="HBC496" s="5"/>
      <c r="HBD496" s="5"/>
      <c r="HBE496" s="5"/>
      <c r="HBF496" s="5"/>
      <c r="HBG496" s="5"/>
      <c r="HBH496" s="5"/>
      <c r="HBI496" s="5"/>
      <c r="HBJ496" s="5"/>
      <c r="HBK496" s="5"/>
      <c r="HBL496" s="5"/>
      <c r="HBM496" s="5"/>
      <c r="HBN496" s="5"/>
      <c r="HBO496" s="5"/>
      <c r="HBP496" s="5"/>
      <c r="HBQ496" s="5"/>
      <c r="HBR496" s="5"/>
      <c r="HBS496" s="5"/>
      <c r="HBT496" s="5"/>
      <c r="HBU496" s="5"/>
      <c r="HBV496" s="5"/>
      <c r="HBW496" s="5"/>
      <c r="HBX496" s="5"/>
      <c r="HBY496" s="5"/>
      <c r="HBZ496" s="5"/>
      <c r="HCA496" s="5"/>
      <c r="HCB496" s="5"/>
      <c r="HCC496" s="5"/>
      <c r="HCD496" s="5"/>
      <c r="HCE496" s="5"/>
      <c r="HCF496" s="5"/>
      <c r="HCG496" s="5"/>
      <c r="HCH496" s="5"/>
      <c r="HCI496" s="5"/>
      <c r="HCJ496" s="5"/>
      <c r="HCK496" s="5"/>
      <c r="HCL496" s="5"/>
      <c r="HCM496" s="5"/>
      <c r="HCN496" s="5"/>
      <c r="HCO496" s="5"/>
      <c r="HCP496" s="5"/>
      <c r="HCQ496" s="5"/>
      <c r="HCR496" s="5"/>
      <c r="HCS496" s="5"/>
      <c r="HCT496" s="5"/>
      <c r="HCU496" s="5"/>
      <c r="HCV496" s="5"/>
      <c r="HCW496" s="5"/>
      <c r="HCX496" s="5"/>
      <c r="HCY496" s="5"/>
      <c r="HCZ496" s="5"/>
      <c r="HDA496" s="5"/>
      <c r="HDB496" s="5"/>
      <c r="HDC496" s="5"/>
      <c r="HDD496" s="5"/>
      <c r="HDE496" s="5"/>
      <c r="HDF496" s="5"/>
      <c r="HDG496" s="5"/>
      <c r="HDH496" s="5"/>
      <c r="HDI496" s="5"/>
      <c r="HDJ496" s="5"/>
      <c r="HDK496" s="5"/>
      <c r="HDL496" s="5"/>
      <c r="HDM496" s="5"/>
      <c r="HDN496" s="5"/>
      <c r="HDO496" s="5"/>
      <c r="HDP496" s="5"/>
      <c r="HDQ496" s="5"/>
      <c r="HDR496" s="5"/>
      <c r="HDS496" s="5"/>
      <c r="HDT496" s="5"/>
      <c r="HDU496" s="5"/>
      <c r="HDV496" s="5"/>
      <c r="HDW496" s="5"/>
      <c r="HDX496" s="5"/>
      <c r="HDY496" s="5"/>
      <c r="HDZ496" s="5"/>
      <c r="HEA496" s="5"/>
      <c r="HEB496" s="5"/>
      <c r="HEC496" s="5"/>
      <c r="HED496" s="5"/>
      <c r="HEE496" s="5"/>
      <c r="HEF496" s="5"/>
      <c r="HEG496" s="5"/>
      <c r="HEH496" s="5"/>
      <c r="HEI496" s="5"/>
      <c r="HEJ496" s="5"/>
      <c r="HEK496" s="5"/>
      <c r="HEL496" s="5"/>
      <c r="HEM496" s="5"/>
      <c r="HEN496" s="5"/>
      <c r="HEO496" s="5"/>
      <c r="HEP496" s="5"/>
      <c r="HEQ496" s="5"/>
      <c r="HER496" s="5"/>
      <c r="HES496" s="5"/>
      <c r="HET496" s="5"/>
      <c r="HEU496" s="5"/>
      <c r="HEV496" s="5"/>
      <c r="HEW496" s="5"/>
      <c r="HEX496" s="5"/>
      <c r="HEY496" s="5"/>
      <c r="HEZ496" s="5"/>
      <c r="HFA496" s="5"/>
      <c r="HFB496" s="5"/>
      <c r="HFC496" s="5"/>
      <c r="HFD496" s="5"/>
      <c r="HFE496" s="5"/>
      <c r="HFF496" s="5"/>
      <c r="HFG496" s="5"/>
      <c r="HFH496" s="5"/>
      <c r="HFI496" s="5"/>
      <c r="HFJ496" s="5"/>
      <c r="HFK496" s="5"/>
      <c r="HFL496" s="5"/>
      <c r="HFM496" s="5"/>
      <c r="HFN496" s="5"/>
      <c r="HFO496" s="5"/>
      <c r="HFP496" s="5"/>
      <c r="HFQ496" s="5"/>
      <c r="HFR496" s="5"/>
      <c r="HFS496" s="5"/>
      <c r="HFT496" s="5"/>
      <c r="HFU496" s="5"/>
      <c r="HFV496" s="5"/>
      <c r="HFW496" s="5"/>
      <c r="HFX496" s="5"/>
      <c r="HFY496" s="5"/>
      <c r="HFZ496" s="5"/>
      <c r="HGA496" s="5"/>
      <c r="HGB496" s="5"/>
      <c r="HGC496" s="5"/>
      <c r="HGD496" s="5"/>
      <c r="HGE496" s="5"/>
      <c r="HGF496" s="5"/>
      <c r="HGG496" s="5"/>
      <c r="HGH496" s="5"/>
      <c r="HGI496" s="5"/>
      <c r="HGJ496" s="5"/>
      <c r="HGK496" s="5"/>
      <c r="HGL496" s="5"/>
      <c r="HGM496" s="5"/>
      <c r="HGN496" s="5"/>
      <c r="HGO496" s="5"/>
      <c r="HGP496" s="5"/>
      <c r="HGQ496" s="5"/>
      <c r="HGR496" s="5"/>
      <c r="HGS496" s="5"/>
      <c r="HGT496" s="5"/>
      <c r="HGU496" s="5"/>
      <c r="HGV496" s="5"/>
      <c r="HGW496" s="5"/>
      <c r="HGX496" s="5"/>
      <c r="HGY496" s="5"/>
      <c r="HGZ496" s="5"/>
      <c r="HHA496" s="5"/>
      <c r="HHB496" s="5"/>
      <c r="HHC496" s="5"/>
      <c r="HHD496" s="5"/>
      <c r="HHE496" s="5"/>
      <c r="HHF496" s="5"/>
      <c r="HHG496" s="5"/>
      <c r="HHH496" s="5"/>
      <c r="HHI496" s="5"/>
      <c r="HHJ496" s="5"/>
      <c r="HHK496" s="5"/>
      <c r="HHL496" s="5"/>
      <c r="HHM496" s="5"/>
      <c r="HHN496" s="5"/>
      <c r="HHO496" s="5"/>
      <c r="HHP496" s="5"/>
      <c r="HHQ496" s="5"/>
      <c r="HHR496" s="5"/>
      <c r="HHS496" s="5"/>
      <c r="HHT496" s="5"/>
      <c r="HHU496" s="5"/>
      <c r="HHV496" s="5"/>
      <c r="HHW496" s="5"/>
      <c r="HHX496" s="5"/>
      <c r="HHY496" s="5"/>
      <c r="HHZ496" s="5"/>
      <c r="HIA496" s="5"/>
      <c r="HIB496" s="5"/>
      <c r="HIC496" s="5"/>
      <c r="HID496" s="5"/>
      <c r="HIE496" s="5"/>
      <c r="HIF496" s="5"/>
      <c r="HIG496" s="5"/>
      <c r="HIH496" s="5"/>
      <c r="HII496" s="5"/>
      <c r="HIJ496" s="5"/>
      <c r="HIK496" s="5"/>
      <c r="HIL496" s="5"/>
      <c r="HIM496" s="5"/>
      <c r="HIN496" s="5"/>
      <c r="HIO496" s="5"/>
      <c r="HIP496" s="5"/>
      <c r="HIQ496" s="5"/>
      <c r="HIR496" s="5"/>
      <c r="HIS496" s="5"/>
      <c r="HIT496" s="5"/>
      <c r="HIU496" s="5"/>
      <c r="HIV496" s="5"/>
      <c r="HIW496" s="5"/>
      <c r="HIX496" s="5"/>
      <c r="HIY496" s="5"/>
      <c r="HIZ496" s="5"/>
      <c r="HJA496" s="5"/>
      <c r="HJB496" s="5"/>
      <c r="HJC496" s="5"/>
      <c r="HJD496" s="5"/>
      <c r="HJE496" s="5"/>
      <c r="HJF496" s="5"/>
      <c r="HJG496" s="5"/>
      <c r="HJH496" s="5"/>
      <c r="HJI496" s="5"/>
      <c r="HJJ496" s="5"/>
      <c r="HJK496" s="5"/>
      <c r="HJL496" s="5"/>
      <c r="HJM496" s="5"/>
      <c r="HJN496" s="5"/>
      <c r="HJO496" s="5"/>
      <c r="HJP496" s="5"/>
      <c r="HJQ496" s="5"/>
      <c r="HJR496" s="5"/>
      <c r="HJS496" s="5"/>
      <c r="HJT496" s="5"/>
      <c r="HJU496" s="5"/>
      <c r="HJV496" s="5"/>
      <c r="HJW496" s="5"/>
      <c r="HJX496" s="5"/>
      <c r="HJY496" s="5"/>
      <c r="HJZ496" s="5"/>
      <c r="HKA496" s="5"/>
      <c r="HKB496" s="5"/>
      <c r="HKC496" s="5"/>
      <c r="HKD496" s="5"/>
      <c r="HKE496" s="5"/>
      <c r="HKF496" s="5"/>
      <c r="HKG496" s="5"/>
      <c r="HKH496" s="5"/>
      <c r="HKI496" s="5"/>
      <c r="HKJ496" s="5"/>
      <c r="HKK496" s="5"/>
      <c r="HKL496" s="5"/>
      <c r="HKM496" s="5"/>
      <c r="HKN496" s="5"/>
      <c r="HKO496" s="5"/>
      <c r="HKP496" s="5"/>
      <c r="HKQ496" s="5"/>
      <c r="HKR496" s="5"/>
      <c r="HKS496" s="5"/>
      <c r="HKT496" s="5"/>
      <c r="HKU496" s="5"/>
      <c r="HKV496" s="5"/>
      <c r="HKW496" s="5"/>
      <c r="HKX496" s="5"/>
      <c r="HKY496" s="5"/>
      <c r="HKZ496" s="5"/>
      <c r="HLA496" s="5"/>
      <c r="HLB496" s="5"/>
      <c r="HLC496" s="5"/>
      <c r="HLD496" s="5"/>
      <c r="HLE496" s="5"/>
      <c r="HLF496" s="5"/>
      <c r="HLG496" s="5"/>
      <c r="HLH496" s="5"/>
      <c r="HLI496" s="5"/>
      <c r="HLJ496" s="5"/>
      <c r="HLK496" s="5"/>
      <c r="HLL496" s="5"/>
      <c r="HLM496" s="5"/>
      <c r="HLN496" s="5"/>
      <c r="HLO496" s="5"/>
      <c r="HLP496" s="5"/>
      <c r="HLQ496" s="5"/>
      <c r="HLR496" s="5"/>
      <c r="HLS496" s="5"/>
      <c r="HLT496" s="5"/>
      <c r="HLU496" s="5"/>
      <c r="HLV496" s="5"/>
      <c r="HLW496" s="5"/>
      <c r="HLX496" s="5"/>
      <c r="HLY496" s="5"/>
      <c r="HLZ496" s="5"/>
      <c r="HMA496" s="5"/>
      <c r="HMB496" s="5"/>
      <c r="HMC496" s="5"/>
      <c r="HMD496" s="5"/>
      <c r="HME496" s="5"/>
      <c r="HMF496" s="5"/>
      <c r="HMG496" s="5"/>
      <c r="HMH496" s="5"/>
      <c r="HMI496" s="5"/>
      <c r="HMJ496" s="5"/>
      <c r="HMK496" s="5"/>
      <c r="HML496" s="5"/>
      <c r="HMM496" s="5"/>
      <c r="HMN496" s="5"/>
      <c r="HMO496" s="5"/>
      <c r="HMP496" s="5"/>
      <c r="HMQ496" s="5"/>
      <c r="HMR496" s="5"/>
      <c r="HMS496" s="5"/>
      <c r="HMT496" s="5"/>
      <c r="HMU496" s="5"/>
      <c r="HMV496" s="5"/>
      <c r="HMW496" s="5"/>
      <c r="HMX496" s="5"/>
      <c r="HMY496" s="5"/>
      <c r="HMZ496" s="5"/>
      <c r="HNA496" s="5"/>
      <c r="HNB496" s="5"/>
      <c r="HNC496" s="5"/>
      <c r="HND496" s="5"/>
      <c r="HNE496" s="5"/>
      <c r="HNF496" s="5"/>
      <c r="HNG496" s="5"/>
      <c r="HNH496" s="5"/>
      <c r="HNI496" s="5"/>
      <c r="HNJ496" s="5"/>
      <c r="HNK496" s="5"/>
      <c r="HNL496" s="5"/>
      <c r="HNM496" s="5"/>
      <c r="HNN496" s="5"/>
      <c r="HNO496" s="5"/>
      <c r="HNP496" s="5"/>
      <c r="HNQ496" s="5"/>
      <c r="HNR496" s="5"/>
      <c r="HNS496" s="5"/>
      <c r="HNT496" s="5"/>
      <c r="HNU496" s="5"/>
      <c r="HNV496" s="5"/>
      <c r="HNW496" s="5"/>
      <c r="HNX496" s="5"/>
      <c r="HNY496" s="5"/>
      <c r="HNZ496" s="5"/>
      <c r="HOA496" s="5"/>
      <c r="HOB496" s="5"/>
      <c r="HOC496" s="5"/>
      <c r="HOD496" s="5"/>
      <c r="HOE496" s="5"/>
      <c r="HOF496" s="5"/>
      <c r="HOG496" s="5"/>
      <c r="HOH496" s="5"/>
      <c r="HOI496" s="5"/>
      <c r="HOJ496" s="5"/>
      <c r="HOK496" s="5"/>
      <c r="HOL496" s="5"/>
      <c r="HOM496" s="5"/>
      <c r="HON496" s="5"/>
      <c r="HOO496" s="5"/>
      <c r="HOP496" s="5"/>
      <c r="HOQ496" s="5"/>
      <c r="HOR496" s="5"/>
      <c r="HOS496" s="5"/>
      <c r="HOT496" s="5"/>
      <c r="HOU496" s="5"/>
      <c r="HOV496" s="5"/>
      <c r="HOW496" s="5"/>
      <c r="HOX496" s="5"/>
      <c r="HOY496" s="5"/>
      <c r="HOZ496" s="5"/>
      <c r="HPA496" s="5"/>
      <c r="HPB496" s="5"/>
      <c r="HPC496" s="5"/>
      <c r="HPD496" s="5"/>
      <c r="HPE496" s="5"/>
      <c r="HPF496" s="5"/>
      <c r="HPG496" s="5"/>
      <c r="HPH496" s="5"/>
      <c r="HPI496" s="5"/>
      <c r="HPJ496" s="5"/>
      <c r="HPK496" s="5"/>
      <c r="HPL496" s="5"/>
      <c r="HPM496" s="5"/>
      <c r="HPN496" s="5"/>
      <c r="HPO496" s="5"/>
      <c r="HPP496" s="5"/>
      <c r="HPQ496" s="5"/>
      <c r="HPR496" s="5"/>
      <c r="HPS496" s="5"/>
      <c r="HPT496" s="5"/>
      <c r="HPU496" s="5"/>
      <c r="HPV496" s="5"/>
      <c r="HPW496" s="5"/>
      <c r="HPX496" s="5"/>
      <c r="HPY496" s="5"/>
      <c r="HPZ496" s="5"/>
      <c r="HQA496" s="5"/>
      <c r="HQB496" s="5"/>
      <c r="HQC496" s="5"/>
      <c r="HQD496" s="5"/>
      <c r="HQE496" s="5"/>
      <c r="HQF496" s="5"/>
      <c r="HQG496" s="5"/>
      <c r="HQH496" s="5"/>
      <c r="HQI496" s="5"/>
      <c r="HQJ496" s="5"/>
      <c r="HQK496" s="5"/>
      <c r="HQL496" s="5"/>
      <c r="HQM496" s="5"/>
      <c r="HQN496" s="5"/>
      <c r="HQO496" s="5"/>
      <c r="HQP496" s="5"/>
      <c r="HQQ496" s="5"/>
      <c r="HQR496" s="5"/>
      <c r="HQS496" s="5"/>
      <c r="HQT496" s="5"/>
      <c r="HQU496" s="5"/>
      <c r="HQV496" s="5"/>
      <c r="HQW496" s="5"/>
      <c r="HQX496" s="5"/>
      <c r="HQY496" s="5"/>
      <c r="HQZ496" s="5"/>
      <c r="HRA496" s="5"/>
      <c r="HRB496" s="5"/>
      <c r="HRC496" s="5"/>
      <c r="HRD496" s="5"/>
      <c r="HRE496" s="5"/>
      <c r="HRF496" s="5"/>
      <c r="HRG496" s="5"/>
      <c r="HRH496" s="5"/>
      <c r="HRI496" s="5"/>
      <c r="HRJ496" s="5"/>
      <c r="HRK496" s="5"/>
      <c r="HRL496" s="5"/>
      <c r="HRM496" s="5"/>
      <c r="HRN496" s="5"/>
      <c r="HRO496" s="5"/>
      <c r="HRP496" s="5"/>
      <c r="HRQ496" s="5"/>
      <c r="HRR496" s="5"/>
      <c r="HRS496" s="5"/>
      <c r="HRT496" s="5"/>
      <c r="HRU496" s="5"/>
      <c r="HRV496" s="5"/>
      <c r="HRW496" s="5"/>
      <c r="HRX496" s="5"/>
      <c r="HRY496" s="5"/>
      <c r="HRZ496" s="5"/>
      <c r="HSA496" s="5"/>
      <c r="HSB496" s="5"/>
      <c r="HSC496" s="5"/>
      <c r="HSD496" s="5"/>
      <c r="HSE496" s="5"/>
      <c r="HSF496" s="5"/>
      <c r="HSG496" s="5"/>
      <c r="HSH496" s="5"/>
      <c r="HSI496" s="5"/>
      <c r="HSJ496" s="5"/>
      <c r="HSK496" s="5"/>
      <c r="HSL496" s="5"/>
      <c r="HSM496" s="5"/>
      <c r="HSN496" s="5"/>
      <c r="HSO496" s="5"/>
      <c r="HSP496" s="5"/>
      <c r="HSQ496" s="5"/>
      <c r="HSR496" s="5"/>
      <c r="HSS496" s="5"/>
      <c r="HST496" s="5"/>
      <c r="HSU496" s="5"/>
      <c r="HSV496" s="5"/>
      <c r="HSW496" s="5"/>
      <c r="HSX496" s="5"/>
      <c r="HSY496" s="5"/>
      <c r="HSZ496" s="5"/>
      <c r="HTA496" s="5"/>
      <c r="HTB496" s="5"/>
      <c r="HTC496" s="5"/>
      <c r="HTD496" s="5"/>
      <c r="HTE496" s="5"/>
      <c r="HTF496" s="5"/>
      <c r="HTG496" s="5"/>
      <c r="HTH496" s="5"/>
      <c r="HTI496" s="5"/>
      <c r="HTJ496" s="5"/>
      <c r="HTK496" s="5"/>
      <c r="HTL496" s="5"/>
      <c r="HTM496" s="5"/>
      <c r="HTN496" s="5"/>
      <c r="HTO496" s="5"/>
      <c r="HTP496" s="5"/>
      <c r="HTQ496" s="5"/>
      <c r="HTR496" s="5"/>
      <c r="HTS496" s="5"/>
      <c r="HTT496" s="5"/>
      <c r="HTU496" s="5"/>
      <c r="HTV496" s="5"/>
      <c r="HTW496" s="5"/>
      <c r="HTX496" s="5"/>
      <c r="HTY496" s="5"/>
      <c r="HTZ496" s="5"/>
      <c r="HUA496" s="5"/>
      <c r="HUB496" s="5"/>
      <c r="HUC496" s="5"/>
      <c r="HUD496" s="5"/>
      <c r="HUE496" s="5"/>
      <c r="HUF496" s="5"/>
      <c r="HUG496" s="5"/>
      <c r="HUH496" s="5"/>
      <c r="HUI496" s="5"/>
      <c r="HUJ496" s="5"/>
      <c r="HUK496" s="5"/>
      <c r="HUL496" s="5"/>
      <c r="HUM496" s="5"/>
      <c r="HUN496" s="5"/>
      <c r="HUO496" s="5"/>
      <c r="HUP496" s="5"/>
      <c r="HUQ496" s="5"/>
      <c r="HUR496" s="5"/>
      <c r="HUS496" s="5"/>
      <c r="HUT496" s="5"/>
      <c r="HUU496" s="5"/>
      <c r="HUV496" s="5"/>
      <c r="HUW496" s="5"/>
      <c r="HUX496" s="5"/>
      <c r="HUY496" s="5"/>
      <c r="HUZ496" s="5"/>
      <c r="HVA496" s="5"/>
      <c r="HVB496" s="5"/>
      <c r="HVC496" s="5"/>
      <c r="HVD496" s="5"/>
      <c r="HVE496" s="5"/>
      <c r="HVF496" s="5"/>
      <c r="HVG496" s="5"/>
      <c r="HVH496" s="5"/>
      <c r="HVI496" s="5"/>
      <c r="HVJ496" s="5"/>
      <c r="HVK496" s="5"/>
      <c r="HVL496" s="5"/>
      <c r="HVM496" s="5"/>
      <c r="HVN496" s="5"/>
      <c r="HVO496" s="5"/>
      <c r="HVP496" s="5"/>
      <c r="HVQ496" s="5"/>
      <c r="HVR496" s="5"/>
      <c r="HVS496" s="5"/>
      <c r="HVT496" s="5"/>
      <c r="HVU496" s="5"/>
      <c r="HVV496" s="5"/>
      <c r="HVW496" s="5"/>
      <c r="HVX496" s="5"/>
      <c r="HVY496" s="5"/>
      <c r="HVZ496" s="5"/>
      <c r="HWA496" s="5"/>
      <c r="HWB496" s="5"/>
      <c r="HWC496" s="5"/>
      <c r="HWD496" s="5"/>
      <c r="HWE496" s="5"/>
      <c r="HWF496" s="5"/>
      <c r="HWG496" s="5"/>
      <c r="HWH496" s="5"/>
      <c r="HWI496" s="5"/>
      <c r="HWJ496" s="5"/>
      <c r="HWK496" s="5"/>
      <c r="HWL496" s="5"/>
      <c r="HWM496" s="5"/>
      <c r="HWN496" s="5"/>
      <c r="HWO496" s="5"/>
      <c r="HWP496" s="5"/>
      <c r="HWQ496" s="5"/>
      <c r="HWR496" s="5"/>
      <c r="HWS496" s="5"/>
      <c r="HWT496" s="5"/>
      <c r="HWU496" s="5"/>
      <c r="HWV496" s="5"/>
      <c r="HWW496" s="5"/>
      <c r="HWX496" s="5"/>
      <c r="HWY496" s="5"/>
      <c r="HWZ496" s="5"/>
      <c r="HXA496" s="5"/>
      <c r="HXB496" s="5"/>
      <c r="HXC496" s="5"/>
      <c r="HXD496" s="5"/>
      <c r="HXE496" s="5"/>
      <c r="HXF496" s="5"/>
      <c r="HXG496" s="5"/>
      <c r="HXH496" s="5"/>
      <c r="HXI496" s="5"/>
      <c r="HXJ496" s="5"/>
      <c r="HXK496" s="5"/>
      <c r="HXL496" s="5"/>
      <c r="HXM496" s="5"/>
      <c r="HXN496" s="5"/>
      <c r="HXO496" s="5"/>
      <c r="HXP496" s="5"/>
      <c r="HXQ496" s="5"/>
      <c r="HXR496" s="5"/>
      <c r="HXS496" s="5"/>
      <c r="HXT496" s="5"/>
      <c r="HXU496" s="5"/>
      <c r="HXV496" s="5"/>
      <c r="HXW496" s="5"/>
      <c r="HXX496" s="5"/>
      <c r="HXY496" s="5"/>
      <c r="HXZ496" s="5"/>
      <c r="HYA496" s="5"/>
      <c r="HYB496" s="5"/>
      <c r="HYC496" s="5"/>
      <c r="HYD496" s="5"/>
      <c r="HYE496" s="5"/>
      <c r="HYF496" s="5"/>
      <c r="HYG496" s="5"/>
      <c r="HYH496" s="5"/>
      <c r="HYI496" s="5"/>
      <c r="HYJ496" s="5"/>
      <c r="HYK496" s="5"/>
      <c r="HYL496" s="5"/>
      <c r="HYM496" s="5"/>
      <c r="HYN496" s="5"/>
      <c r="HYO496" s="5"/>
      <c r="HYP496" s="5"/>
      <c r="HYQ496" s="5"/>
      <c r="HYR496" s="5"/>
      <c r="HYS496" s="5"/>
      <c r="HYT496" s="5"/>
      <c r="HYU496" s="5"/>
      <c r="HYV496" s="5"/>
      <c r="HYW496" s="5"/>
      <c r="HYX496" s="5"/>
      <c r="HYY496" s="5"/>
      <c r="HYZ496" s="5"/>
      <c r="HZA496" s="5"/>
      <c r="HZB496" s="5"/>
      <c r="HZC496" s="5"/>
      <c r="HZD496" s="5"/>
      <c r="HZE496" s="5"/>
      <c r="HZF496" s="5"/>
      <c r="HZG496" s="5"/>
      <c r="HZH496" s="5"/>
      <c r="HZI496" s="5"/>
      <c r="HZJ496" s="5"/>
      <c r="HZK496" s="5"/>
      <c r="HZL496" s="5"/>
      <c r="HZM496" s="5"/>
      <c r="HZN496" s="5"/>
      <c r="HZO496" s="5"/>
      <c r="HZP496" s="5"/>
      <c r="HZQ496" s="5"/>
      <c r="HZR496" s="5"/>
      <c r="HZS496" s="5"/>
      <c r="HZT496" s="5"/>
      <c r="HZU496" s="5"/>
      <c r="HZV496" s="5"/>
      <c r="HZW496" s="5"/>
      <c r="HZX496" s="5"/>
      <c r="HZY496" s="5"/>
      <c r="HZZ496" s="5"/>
      <c r="IAA496" s="5"/>
      <c r="IAB496" s="5"/>
      <c r="IAC496" s="5"/>
      <c r="IAD496" s="5"/>
      <c r="IAE496" s="5"/>
      <c r="IAF496" s="5"/>
      <c r="IAG496" s="5"/>
      <c r="IAH496" s="5"/>
      <c r="IAI496" s="5"/>
      <c r="IAJ496" s="5"/>
      <c r="IAK496" s="5"/>
      <c r="IAL496" s="5"/>
      <c r="IAM496" s="5"/>
      <c r="IAN496" s="5"/>
      <c r="IAO496" s="5"/>
      <c r="IAP496" s="5"/>
      <c r="IAQ496" s="5"/>
      <c r="IAR496" s="5"/>
      <c r="IAS496" s="5"/>
      <c r="IAT496" s="5"/>
      <c r="IAU496" s="5"/>
      <c r="IAV496" s="5"/>
      <c r="IAW496" s="5"/>
      <c r="IAX496" s="5"/>
      <c r="IAY496" s="5"/>
      <c r="IAZ496" s="5"/>
      <c r="IBA496" s="5"/>
      <c r="IBB496" s="5"/>
      <c r="IBC496" s="5"/>
      <c r="IBD496" s="5"/>
      <c r="IBE496" s="5"/>
      <c r="IBF496" s="5"/>
      <c r="IBG496" s="5"/>
      <c r="IBH496" s="5"/>
      <c r="IBI496" s="5"/>
      <c r="IBJ496" s="5"/>
      <c r="IBK496" s="5"/>
      <c r="IBL496" s="5"/>
      <c r="IBM496" s="5"/>
      <c r="IBN496" s="5"/>
      <c r="IBO496" s="5"/>
      <c r="IBP496" s="5"/>
      <c r="IBQ496" s="5"/>
      <c r="IBR496" s="5"/>
      <c r="IBS496" s="5"/>
      <c r="IBT496" s="5"/>
      <c r="IBU496" s="5"/>
      <c r="IBV496" s="5"/>
      <c r="IBW496" s="5"/>
      <c r="IBX496" s="5"/>
      <c r="IBY496" s="5"/>
      <c r="IBZ496" s="5"/>
      <c r="ICA496" s="5"/>
      <c r="ICB496" s="5"/>
      <c r="ICC496" s="5"/>
      <c r="ICD496" s="5"/>
      <c r="ICE496" s="5"/>
      <c r="ICF496" s="5"/>
      <c r="ICG496" s="5"/>
      <c r="ICH496" s="5"/>
      <c r="ICI496" s="5"/>
      <c r="ICJ496" s="5"/>
      <c r="ICK496" s="5"/>
      <c r="ICL496" s="5"/>
      <c r="ICM496" s="5"/>
      <c r="ICN496" s="5"/>
      <c r="ICO496" s="5"/>
      <c r="ICP496" s="5"/>
      <c r="ICQ496" s="5"/>
      <c r="ICR496" s="5"/>
      <c r="ICS496" s="5"/>
      <c r="ICT496" s="5"/>
      <c r="ICU496" s="5"/>
      <c r="ICV496" s="5"/>
      <c r="ICW496" s="5"/>
      <c r="ICX496" s="5"/>
      <c r="ICY496" s="5"/>
      <c r="ICZ496" s="5"/>
      <c r="IDA496" s="5"/>
      <c r="IDB496" s="5"/>
      <c r="IDC496" s="5"/>
      <c r="IDD496" s="5"/>
      <c r="IDE496" s="5"/>
      <c r="IDF496" s="5"/>
      <c r="IDG496" s="5"/>
      <c r="IDH496" s="5"/>
      <c r="IDI496" s="5"/>
      <c r="IDJ496" s="5"/>
      <c r="IDK496" s="5"/>
      <c r="IDL496" s="5"/>
      <c r="IDM496" s="5"/>
      <c r="IDN496" s="5"/>
      <c r="IDO496" s="5"/>
      <c r="IDP496" s="5"/>
      <c r="IDQ496" s="5"/>
      <c r="IDR496" s="5"/>
      <c r="IDS496" s="5"/>
      <c r="IDT496" s="5"/>
      <c r="IDU496" s="5"/>
      <c r="IDV496" s="5"/>
      <c r="IDW496" s="5"/>
      <c r="IDX496" s="5"/>
      <c r="IDY496" s="5"/>
      <c r="IDZ496" s="5"/>
      <c r="IEA496" s="5"/>
      <c r="IEB496" s="5"/>
      <c r="IEC496" s="5"/>
      <c r="IED496" s="5"/>
      <c r="IEE496" s="5"/>
      <c r="IEF496" s="5"/>
      <c r="IEG496" s="5"/>
      <c r="IEH496" s="5"/>
      <c r="IEI496" s="5"/>
      <c r="IEJ496" s="5"/>
      <c r="IEK496" s="5"/>
      <c r="IEL496" s="5"/>
      <c r="IEM496" s="5"/>
      <c r="IEN496" s="5"/>
      <c r="IEO496" s="5"/>
      <c r="IEP496" s="5"/>
      <c r="IEQ496" s="5"/>
      <c r="IER496" s="5"/>
      <c r="IES496" s="5"/>
      <c r="IET496" s="5"/>
      <c r="IEU496" s="5"/>
      <c r="IEV496" s="5"/>
      <c r="IEW496" s="5"/>
      <c r="IEX496" s="5"/>
      <c r="IEY496" s="5"/>
      <c r="IEZ496" s="5"/>
      <c r="IFA496" s="5"/>
      <c r="IFB496" s="5"/>
      <c r="IFC496" s="5"/>
      <c r="IFD496" s="5"/>
      <c r="IFE496" s="5"/>
      <c r="IFF496" s="5"/>
      <c r="IFG496" s="5"/>
      <c r="IFH496" s="5"/>
      <c r="IFI496" s="5"/>
      <c r="IFJ496" s="5"/>
      <c r="IFK496" s="5"/>
      <c r="IFL496" s="5"/>
      <c r="IFM496" s="5"/>
      <c r="IFN496" s="5"/>
      <c r="IFO496" s="5"/>
      <c r="IFP496" s="5"/>
      <c r="IFQ496" s="5"/>
      <c r="IFR496" s="5"/>
      <c r="IFS496" s="5"/>
      <c r="IFT496" s="5"/>
      <c r="IFU496" s="5"/>
      <c r="IFV496" s="5"/>
      <c r="IFW496" s="5"/>
      <c r="IFX496" s="5"/>
      <c r="IFY496" s="5"/>
      <c r="IFZ496" s="5"/>
      <c r="IGA496" s="5"/>
      <c r="IGB496" s="5"/>
      <c r="IGC496" s="5"/>
      <c r="IGD496" s="5"/>
      <c r="IGE496" s="5"/>
      <c r="IGF496" s="5"/>
      <c r="IGG496" s="5"/>
      <c r="IGH496" s="5"/>
      <c r="IGI496" s="5"/>
      <c r="IGJ496" s="5"/>
      <c r="IGK496" s="5"/>
      <c r="IGL496" s="5"/>
      <c r="IGM496" s="5"/>
      <c r="IGN496" s="5"/>
      <c r="IGO496" s="5"/>
      <c r="IGP496" s="5"/>
      <c r="IGQ496" s="5"/>
      <c r="IGR496" s="5"/>
      <c r="IGS496" s="5"/>
      <c r="IGT496" s="5"/>
      <c r="IGU496" s="5"/>
      <c r="IGV496" s="5"/>
      <c r="IGW496" s="5"/>
      <c r="IGX496" s="5"/>
      <c r="IGY496" s="5"/>
      <c r="IGZ496" s="5"/>
      <c r="IHA496" s="5"/>
      <c r="IHB496" s="5"/>
      <c r="IHC496" s="5"/>
      <c r="IHD496" s="5"/>
      <c r="IHE496" s="5"/>
      <c r="IHF496" s="5"/>
      <c r="IHG496" s="5"/>
      <c r="IHH496" s="5"/>
      <c r="IHI496" s="5"/>
      <c r="IHJ496" s="5"/>
      <c r="IHK496" s="5"/>
      <c r="IHL496" s="5"/>
      <c r="IHM496" s="5"/>
      <c r="IHN496" s="5"/>
      <c r="IHO496" s="5"/>
      <c r="IHP496" s="5"/>
      <c r="IHQ496" s="5"/>
      <c r="IHR496" s="5"/>
      <c r="IHS496" s="5"/>
      <c r="IHT496" s="5"/>
      <c r="IHU496" s="5"/>
      <c r="IHV496" s="5"/>
      <c r="IHW496" s="5"/>
      <c r="IHX496" s="5"/>
      <c r="IHY496" s="5"/>
      <c r="IHZ496" s="5"/>
      <c r="IIA496" s="5"/>
      <c r="IIB496" s="5"/>
      <c r="IIC496" s="5"/>
      <c r="IID496" s="5"/>
      <c r="IIE496" s="5"/>
      <c r="IIF496" s="5"/>
      <c r="IIG496" s="5"/>
      <c r="IIH496" s="5"/>
      <c r="III496" s="5"/>
      <c r="IIJ496" s="5"/>
      <c r="IIK496" s="5"/>
      <c r="IIL496" s="5"/>
      <c r="IIM496" s="5"/>
      <c r="IIN496" s="5"/>
      <c r="IIO496" s="5"/>
      <c r="IIP496" s="5"/>
      <c r="IIQ496" s="5"/>
      <c r="IIR496" s="5"/>
      <c r="IIS496" s="5"/>
      <c r="IIT496" s="5"/>
      <c r="IIU496" s="5"/>
      <c r="IIV496" s="5"/>
      <c r="IIW496" s="5"/>
      <c r="IIX496" s="5"/>
      <c r="IIY496" s="5"/>
      <c r="IIZ496" s="5"/>
      <c r="IJA496" s="5"/>
      <c r="IJB496" s="5"/>
      <c r="IJC496" s="5"/>
      <c r="IJD496" s="5"/>
      <c r="IJE496" s="5"/>
      <c r="IJF496" s="5"/>
      <c r="IJG496" s="5"/>
      <c r="IJH496" s="5"/>
      <c r="IJI496" s="5"/>
      <c r="IJJ496" s="5"/>
      <c r="IJK496" s="5"/>
      <c r="IJL496" s="5"/>
      <c r="IJM496" s="5"/>
      <c r="IJN496" s="5"/>
      <c r="IJO496" s="5"/>
      <c r="IJP496" s="5"/>
      <c r="IJQ496" s="5"/>
      <c r="IJR496" s="5"/>
      <c r="IJS496" s="5"/>
      <c r="IJT496" s="5"/>
      <c r="IJU496" s="5"/>
      <c r="IJV496" s="5"/>
      <c r="IJW496" s="5"/>
      <c r="IJX496" s="5"/>
      <c r="IJY496" s="5"/>
      <c r="IJZ496" s="5"/>
      <c r="IKA496" s="5"/>
      <c r="IKB496" s="5"/>
      <c r="IKC496" s="5"/>
      <c r="IKD496" s="5"/>
      <c r="IKE496" s="5"/>
      <c r="IKF496" s="5"/>
      <c r="IKG496" s="5"/>
      <c r="IKH496" s="5"/>
      <c r="IKI496" s="5"/>
      <c r="IKJ496" s="5"/>
      <c r="IKK496" s="5"/>
      <c r="IKL496" s="5"/>
      <c r="IKM496" s="5"/>
      <c r="IKN496" s="5"/>
      <c r="IKO496" s="5"/>
      <c r="IKP496" s="5"/>
      <c r="IKQ496" s="5"/>
      <c r="IKR496" s="5"/>
      <c r="IKS496" s="5"/>
      <c r="IKT496" s="5"/>
      <c r="IKU496" s="5"/>
      <c r="IKV496" s="5"/>
      <c r="IKW496" s="5"/>
      <c r="IKX496" s="5"/>
      <c r="IKY496" s="5"/>
      <c r="IKZ496" s="5"/>
      <c r="ILA496" s="5"/>
      <c r="ILB496" s="5"/>
      <c r="ILC496" s="5"/>
      <c r="ILD496" s="5"/>
      <c r="ILE496" s="5"/>
      <c r="ILF496" s="5"/>
      <c r="ILG496" s="5"/>
      <c r="ILH496" s="5"/>
      <c r="ILI496" s="5"/>
      <c r="ILJ496" s="5"/>
      <c r="ILK496" s="5"/>
      <c r="ILL496" s="5"/>
      <c r="ILM496" s="5"/>
      <c r="ILN496" s="5"/>
      <c r="ILO496" s="5"/>
      <c r="ILP496" s="5"/>
      <c r="ILQ496" s="5"/>
      <c r="ILR496" s="5"/>
      <c r="ILS496" s="5"/>
      <c r="ILT496" s="5"/>
      <c r="ILU496" s="5"/>
      <c r="ILV496" s="5"/>
      <c r="ILW496" s="5"/>
      <c r="ILX496" s="5"/>
      <c r="ILY496" s="5"/>
      <c r="ILZ496" s="5"/>
      <c r="IMA496" s="5"/>
      <c r="IMB496" s="5"/>
      <c r="IMC496" s="5"/>
      <c r="IMD496" s="5"/>
      <c r="IME496" s="5"/>
      <c r="IMF496" s="5"/>
      <c r="IMG496" s="5"/>
      <c r="IMH496" s="5"/>
      <c r="IMI496" s="5"/>
      <c r="IMJ496" s="5"/>
      <c r="IMK496" s="5"/>
      <c r="IML496" s="5"/>
      <c r="IMM496" s="5"/>
      <c r="IMN496" s="5"/>
      <c r="IMO496" s="5"/>
      <c r="IMP496" s="5"/>
      <c r="IMQ496" s="5"/>
      <c r="IMR496" s="5"/>
      <c r="IMS496" s="5"/>
      <c r="IMT496" s="5"/>
      <c r="IMU496" s="5"/>
      <c r="IMV496" s="5"/>
      <c r="IMW496" s="5"/>
      <c r="IMX496" s="5"/>
      <c r="IMY496" s="5"/>
      <c r="IMZ496" s="5"/>
      <c r="INA496" s="5"/>
      <c r="INB496" s="5"/>
      <c r="INC496" s="5"/>
      <c r="IND496" s="5"/>
      <c r="INE496" s="5"/>
      <c r="INF496" s="5"/>
      <c r="ING496" s="5"/>
      <c r="INH496" s="5"/>
      <c r="INI496" s="5"/>
      <c r="INJ496" s="5"/>
      <c r="INK496" s="5"/>
      <c r="INL496" s="5"/>
      <c r="INM496" s="5"/>
      <c r="INN496" s="5"/>
      <c r="INO496" s="5"/>
      <c r="INP496" s="5"/>
      <c r="INQ496" s="5"/>
      <c r="INR496" s="5"/>
      <c r="INS496" s="5"/>
      <c r="INT496" s="5"/>
      <c r="INU496" s="5"/>
      <c r="INV496" s="5"/>
      <c r="INW496" s="5"/>
      <c r="INX496" s="5"/>
      <c r="INY496" s="5"/>
      <c r="INZ496" s="5"/>
      <c r="IOA496" s="5"/>
      <c r="IOB496" s="5"/>
      <c r="IOC496" s="5"/>
      <c r="IOD496" s="5"/>
      <c r="IOE496" s="5"/>
      <c r="IOF496" s="5"/>
      <c r="IOG496" s="5"/>
      <c r="IOH496" s="5"/>
      <c r="IOI496" s="5"/>
      <c r="IOJ496" s="5"/>
      <c r="IOK496" s="5"/>
      <c r="IOL496" s="5"/>
      <c r="IOM496" s="5"/>
      <c r="ION496" s="5"/>
      <c r="IOO496" s="5"/>
      <c r="IOP496" s="5"/>
      <c r="IOQ496" s="5"/>
      <c r="IOR496" s="5"/>
      <c r="IOS496" s="5"/>
      <c r="IOT496" s="5"/>
      <c r="IOU496" s="5"/>
      <c r="IOV496" s="5"/>
      <c r="IOW496" s="5"/>
      <c r="IOX496" s="5"/>
      <c r="IOY496" s="5"/>
      <c r="IOZ496" s="5"/>
      <c r="IPA496" s="5"/>
      <c r="IPB496" s="5"/>
      <c r="IPC496" s="5"/>
      <c r="IPD496" s="5"/>
      <c r="IPE496" s="5"/>
      <c r="IPF496" s="5"/>
      <c r="IPG496" s="5"/>
      <c r="IPH496" s="5"/>
      <c r="IPI496" s="5"/>
      <c r="IPJ496" s="5"/>
      <c r="IPK496" s="5"/>
      <c r="IPL496" s="5"/>
      <c r="IPM496" s="5"/>
      <c r="IPN496" s="5"/>
      <c r="IPO496" s="5"/>
      <c r="IPP496" s="5"/>
      <c r="IPQ496" s="5"/>
      <c r="IPR496" s="5"/>
      <c r="IPS496" s="5"/>
      <c r="IPT496" s="5"/>
      <c r="IPU496" s="5"/>
      <c r="IPV496" s="5"/>
      <c r="IPW496" s="5"/>
      <c r="IPX496" s="5"/>
      <c r="IPY496" s="5"/>
      <c r="IPZ496" s="5"/>
      <c r="IQA496" s="5"/>
      <c r="IQB496" s="5"/>
      <c r="IQC496" s="5"/>
      <c r="IQD496" s="5"/>
      <c r="IQE496" s="5"/>
      <c r="IQF496" s="5"/>
      <c r="IQG496" s="5"/>
      <c r="IQH496" s="5"/>
      <c r="IQI496" s="5"/>
      <c r="IQJ496" s="5"/>
      <c r="IQK496" s="5"/>
      <c r="IQL496" s="5"/>
      <c r="IQM496" s="5"/>
      <c r="IQN496" s="5"/>
      <c r="IQO496" s="5"/>
      <c r="IQP496" s="5"/>
      <c r="IQQ496" s="5"/>
      <c r="IQR496" s="5"/>
      <c r="IQS496" s="5"/>
      <c r="IQT496" s="5"/>
      <c r="IQU496" s="5"/>
      <c r="IQV496" s="5"/>
      <c r="IQW496" s="5"/>
      <c r="IQX496" s="5"/>
      <c r="IQY496" s="5"/>
      <c r="IQZ496" s="5"/>
      <c r="IRA496" s="5"/>
      <c r="IRB496" s="5"/>
      <c r="IRC496" s="5"/>
      <c r="IRD496" s="5"/>
      <c r="IRE496" s="5"/>
      <c r="IRF496" s="5"/>
      <c r="IRG496" s="5"/>
      <c r="IRH496" s="5"/>
      <c r="IRI496" s="5"/>
      <c r="IRJ496" s="5"/>
      <c r="IRK496" s="5"/>
      <c r="IRL496" s="5"/>
      <c r="IRM496" s="5"/>
      <c r="IRN496" s="5"/>
      <c r="IRO496" s="5"/>
      <c r="IRP496" s="5"/>
      <c r="IRQ496" s="5"/>
      <c r="IRR496" s="5"/>
      <c r="IRS496" s="5"/>
      <c r="IRT496" s="5"/>
      <c r="IRU496" s="5"/>
      <c r="IRV496" s="5"/>
      <c r="IRW496" s="5"/>
      <c r="IRX496" s="5"/>
      <c r="IRY496" s="5"/>
      <c r="IRZ496" s="5"/>
      <c r="ISA496" s="5"/>
      <c r="ISB496" s="5"/>
      <c r="ISC496" s="5"/>
      <c r="ISD496" s="5"/>
      <c r="ISE496" s="5"/>
      <c r="ISF496" s="5"/>
      <c r="ISG496" s="5"/>
      <c r="ISH496" s="5"/>
      <c r="ISI496" s="5"/>
      <c r="ISJ496" s="5"/>
      <c r="ISK496" s="5"/>
      <c r="ISL496" s="5"/>
      <c r="ISM496" s="5"/>
      <c r="ISN496" s="5"/>
      <c r="ISO496" s="5"/>
      <c r="ISP496" s="5"/>
      <c r="ISQ496" s="5"/>
      <c r="ISR496" s="5"/>
      <c r="ISS496" s="5"/>
      <c r="IST496" s="5"/>
      <c r="ISU496" s="5"/>
      <c r="ISV496" s="5"/>
      <c r="ISW496" s="5"/>
      <c r="ISX496" s="5"/>
      <c r="ISY496" s="5"/>
      <c r="ISZ496" s="5"/>
      <c r="ITA496" s="5"/>
      <c r="ITB496" s="5"/>
      <c r="ITC496" s="5"/>
      <c r="ITD496" s="5"/>
      <c r="ITE496" s="5"/>
      <c r="ITF496" s="5"/>
      <c r="ITG496" s="5"/>
      <c r="ITH496" s="5"/>
      <c r="ITI496" s="5"/>
      <c r="ITJ496" s="5"/>
      <c r="ITK496" s="5"/>
      <c r="ITL496" s="5"/>
      <c r="ITM496" s="5"/>
      <c r="ITN496" s="5"/>
      <c r="ITO496" s="5"/>
      <c r="ITP496" s="5"/>
      <c r="ITQ496" s="5"/>
      <c r="ITR496" s="5"/>
      <c r="ITS496" s="5"/>
      <c r="ITT496" s="5"/>
      <c r="ITU496" s="5"/>
      <c r="ITV496" s="5"/>
      <c r="ITW496" s="5"/>
      <c r="ITX496" s="5"/>
      <c r="ITY496" s="5"/>
      <c r="ITZ496" s="5"/>
      <c r="IUA496" s="5"/>
      <c r="IUB496" s="5"/>
      <c r="IUC496" s="5"/>
      <c r="IUD496" s="5"/>
      <c r="IUE496" s="5"/>
      <c r="IUF496" s="5"/>
      <c r="IUG496" s="5"/>
      <c r="IUH496" s="5"/>
      <c r="IUI496" s="5"/>
      <c r="IUJ496" s="5"/>
      <c r="IUK496" s="5"/>
      <c r="IUL496" s="5"/>
      <c r="IUM496" s="5"/>
      <c r="IUN496" s="5"/>
      <c r="IUO496" s="5"/>
      <c r="IUP496" s="5"/>
      <c r="IUQ496" s="5"/>
      <c r="IUR496" s="5"/>
      <c r="IUS496" s="5"/>
      <c r="IUT496" s="5"/>
      <c r="IUU496" s="5"/>
      <c r="IUV496" s="5"/>
      <c r="IUW496" s="5"/>
      <c r="IUX496" s="5"/>
      <c r="IUY496" s="5"/>
      <c r="IUZ496" s="5"/>
      <c r="IVA496" s="5"/>
      <c r="IVB496" s="5"/>
      <c r="IVC496" s="5"/>
      <c r="IVD496" s="5"/>
      <c r="IVE496" s="5"/>
      <c r="IVF496" s="5"/>
      <c r="IVG496" s="5"/>
      <c r="IVH496" s="5"/>
      <c r="IVI496" s="5"/>
      <c r="IVJ496" s="5"/>
      <c r="IVK496" s="5"/>
      <c r="IVL496" s="5"/>
      <c r="IVM496" s="5"/>
      <c r="IVN496" s="5"/>
      <c r="IVO496" s="5"/>
      <c r="IVP496" s="5"/>
      <c r="IVQ496" s="5"/>
      <c r="IVR496" s="5"/>
      <c r="IVS496" s="5"/>
      <c r="IVT496" s="5"/>
      <c r="IVU496" s="5"/>
      <c r="IVV496" s="5"/>
      <c r="IVW496" s="5"/>
      <c r="IVX496" s="5"/>
      <c r="IVY496" s="5"/>
      <c r="IVZ496" s="5"/>
      <c r="IWA496" s="5"/>
      <c r="IWB496" s="5"/>
      <c r="IWC496" s="5"/>
      <c r="IWD496" s="5"/>
      <c r="IWE496" s="5"/>
      <c r="IWF496" s="5"/>
      <c r="IWG496" s="5"/>
      <c r="IWH496" s="5"/>
      <c r="IWI496" s="5"/>
      <c r="IWJ496" s="5"/>
      <c r="IWK496" s="5"/>
      <c r="IWL496" s="5"/>
      <c r="IWM496" s="5"/>
      <c r="IWN496" s="5"/>
      <c r="IWO496" s="5"/>
      <c r="IWP496" s="5"/>
      <c r="IWQ496" s="5"/>
      <c r="IWR496" s="5"/>
      <c r="IWS496" s="5"/>
      <c r="IWT496" s="5"/>
      <c r="IWU496" s="5"/>
      <c r="IWV496" s="5"/>
      <c r="IWW496" s="5"/>
      <c r="IWX496" s="5"/>
      <c r="IWY496" s="5"/>
      <c r="IWZ496" s="5"/>
      <c r="IXA496" s="5"/>
      <c r="IXB496" s="5"/>
      <c r="IXC496" s="5"/>
      <c r="IXD496" s="5"/>
      <c r="IXE496" s="5"/>
      <c r="IXF496" s="5"/>
      <c r="IXG496" s="5"/>
      <c r="IXH496" s="5"/>
      <c r="IXI496" s="5"/>
      <c r="IXJ496" s="5"/>
      <c r="IXK496" s="5"/>
      <c r="IXL496" s="5"/>
      <c r="IXM496" s="5"/>
      <c r="IXN496" s="5"/>
      <c r="IXO496" s="5"/>
      <c r="IXP496" s="5"/>
      <c r="IXQ496" s="5"/>
      <c r="IXR496" s="5"/>
      <c r="IXS496" s="5"/>
      <c r="IXT496" s="5"/>
      <c r="IXU496" s="5"/>
      <c r="IXV496" s="5"/>
      <c r="IXW496" s="5"/>
      <c r="IXX496" s="5"/>
      <c r="IXY496" s="5"/>
      <c r="IXZ496" s="5"/>
      <c r="IYA496" s="5"/>
      <c r="IYB496" s="5"/>
      <c r="IYC496" s="5"/>
      <c r="IYD496" s="5"/>
      <c r="IYE496" s="5"/>
      <c r="IYF496" s="5"/>
      <c r="IYG496" s="5"/>
      <c r="IYH496" s="5"/>
      <c r="IYI496" s="5"/>
      <c r="IYJ496" s="5"/>
      <c r="IYK496" s="5"/>
      <c r="IYL496" s="5"/>
      <c r="IYM496" s="5"/>
      <c r="IYN496" s="5"/>
      <c r="IYO496" s="5"/>
      <c r="IYP496" s="5"/>
      <c r="IYQ496" s="5"/>
      <c r="IYR496" s="5"/>
      <c r="IYS496" s="5"/>
      <c r="IYT496" s="5"/>
      <c r="IYU496" s="5"/>
      <c r="IYV496" s="5"/>
      <c r="IYW496" s="5"/>
      <c r="IYX496" s="5"/>
      <c r="IYY496" s="5"/>
      <c r="IYZ496" s="5"/>
      <c r="IZA496" s="5"/>
      <c r="IZB496" s="5"/>
      <c r="IZC496" s="5"/>
      <c r="IZD496" s="5"/>
      <c r="IZE496" s="5"/>
      <c r="IZF496" s="5"/>
      <c r="IZG496" s="5"/>
      <c r="IZH496" s="5"/>
      <c r="IZI496" s="5"/>
      <c r="IZJ496" s="5"/>
      <c r="IZK496" s="5"/>
      <c r="IZL496" s="5"/>
      <c r="IZM496" s="5"/>
      <c r="IZN496" s="5"/>
      <c r="IZO496" s="5"/>
      <c r="IZP496" s="5"/>
      <c r="IZQ496" s="5"/>
      <c r="IZR496" s="5"/>
      <c r="IZS496" s="5"/>
      <c r="IZT496" s="5"/>
      <c r="IZU496" s="5"/>
      <c r="IZV496" s="5"/>
      <c r="IZW496" s="5"/>
      <c r="IZX496" s="5"/>
      <c r="IZY496" s="5"/>
      <c r="IZZ496" s="5"/>
      <c r="JAA496" s="5"/>
      <c r="JAB496" s="5"/>
      <c r="JAC496" s="5"/>
      <c r="JAD496" s="5"/>
      <c r="JAE496" s="5"/>
      <c r="JAF496" s="5"/>
      <c r="JAG496" s="5"/>
      <c r="JAH496" s="5"/>
      <c r="JAI496" s="5"/>
      <c r="JAJ496" s="5"/>
      <c r="JAK496" s="5"/>
      <c r="JAL496" s="5"/>
      <c r="JAM496" s="5"/>
      <c r="JAN496" s="5"/>
      <c r="JAO496" s="5"/>
      <c r="JAP496" s="5"/>
      <c r="JAQ496" s="5"/>
      <c r="JAR496" s="5"/>
      <c r="JAS496" s="5"/>
      <c r="JAT496" s="5"/>
      <c r="JAU496" s="5"/>
      <c r="JAV496" s="5"/>
      <c r="JAW496" s="5"/>
      <c r="JAX496" s="5"/>
      <c r="JAY496" s="5"/>
      <c r="JAZ496" s="5"/>
      <c r="JBA496" s="5"/>
      <c r="JBB496" s="5"/>
      <c r="JBC496" s="5"/>
      <c r="JBD496" s="5"/>
      <c r="JBE496" s="5"/>
      <c r="JBF496" s="5"/>
      <c r="JBG496" s="5"/>
      <c r="JBH496" s="5"/>
      <c r="JBI496" s="5"/>
      <c r="JBJ496" s="5"/>
      <c r="JBK496" s="5"/>
      <c r="JBL496" s="5"/>
      <c r="JBM496" s="5"/>
      <c r="JBN496" s="5"/>
      <c r="JBO496" s="5"/>
      <c r="JBP496" s="5"/>
      <c r="JBQ496" s="5"/>
      <c r="JBR496" s="5"/>
      <c r="JBS496" s="5"/>
      <c r="JBT496" s="5"/>
      <c r="JBU496" s="5"/>
      <c r="JBV496" s="5"/>
      <c r="JBW496" s="5"/>
      <c r="JBX496" s="5"/>
      <c r="JBY496" s="5"/>
      <c r="JBZ496" s="5"/>
      <c r="JCA496" s="5"/>
      <c r="JCB496" s="5"/>
      <c r="JCC496" s="5"/>
      <c r="JCD496" s="5"/>
      <c r="JCE496" s="5"/>
      <c r="JCF496" s="5"/>
      <c r="JCG496" s="5"/>
      <c r="JCH496" s="5"/>
      <c r="JCI496" s="5"/>
      <c r="JCJ496" s="5"/>
      <c r="JCK496" s="5"/>
      <c r="JCL496" s="5"/>
      <c r="JCM496" s="5"/>
      <c r="JCN496" s="5"/>
      <c r="JCO496" s="5"/>
      <c r="JCP496" s="5"/>
      <c r="JCQ496" s="5"/>
      <c r="JCR496" s="5"/>
      <c r="JCS496" s="5"/>
      <c r="JCT496" s="5"/>
      <c r="JCU496" s="5"/>
      <c r="JCV496" s="5"/>
      <c r="JCW496" s="5"/>
      <c r="JCX496" s="5"/>
      <c r="JCY496" s="5"/>
      <c r="JCZ496" s="5"/>
      <c r="JDA496" s="5"/>
      <c r="JDB496" s="5"/>
      <c r="JDC496" s="5"/>
      <c r="JDD496" s="5"/>
      <c r="JDE496" s="5"/>
      <c r="JDF496" s="5"/>
      <c r="JDG496" s="5"/>
      <c r="JDH496" s="5"/>
      <c r="JDI496" s="5"/>
      <c r="JDJ496" s="5"/>
      <c r="JDK496" s="5"/>
      <c r="JDL496" s="5"/>
      <c r="JDM496" s="5"/>
      <c r="JDN496" s="5"/>
      <c r="JDO496" s="5"/>
      <c r="JDP496" s="5"/>
      <c r="JDQ496" s="5"/>
      <c r="JDR496" s="5"/>
      <c r="JDS496" s="5"/>
      <c r="JDT496" s="5"/>
      <c r="JDU496" s="5"/>
      <c r="JDV496" s="5"/>
      <c r="JDW496" s="5"/>
      <c r="JDX496" s="5"/>
      <c r="JDY496" s="5"/>
      <c r="JDZ496" s="5"/>
      <c r="JEA496" s="5"/>
      <c r="JEB496" s="5"/>
      <c r="JEC496" s="5"/>
      <c r="JED496" s="5"/>
      <c r="JEE496" s="5"/>
      <c r="JEF496" s="5"/>
      <c r="JEG496" s="5"/>
      <c r="JEH496" s="5"/>
      <c r="JEI496" s="5"/>
      <c r="JEJ496" s="5"/>
      <c r="JEK496" s="5"/>
      <c r="JEL496" s="5"/>
      <c r="JEM496" s="5"/>
      <c r="JEN496" s="5"/>
      <c r="JEO496" s="5"/>
      <c r="JEP496" s="5"/>
      <c r="JEQ496" s="5"/>
      <c r="JER496" s="5"/>
      <c r="JES496" s="5"/>
      <c r="JET496" s="5"/>
      <c r="JEU496" s="5"/>
      <c r="JEV496" s="5"/>
      <c r="JEW496" s="5"/>
      <c r="JEX496" s="5"/>
      <c r="JEY496" s="5"/>
      <c r="JEZ496" s="5"/>
      <c r="JFA496" s="5"/>
      <c r="JFB496" s="5"/>
      <c r="JFC496" s="5"/>
      <c r="JFD496" s="5"/>
      <c r="JFE496" s="5"/>
      <c r="JFF496" s="5"/>
      <c r="JFG496" s="5"/>
      <c r="JFH496" s="5"/>
      <c r="JFI496" s="5"/>
      <c r="JFJ496" s="5"/>
      <c r="JFK496" s="5"/>
      <c r="JFL496" s="5"/>
      <c r="JFM496" s="5"/>
      <c r="JFN496" s="5"/>
      <c r="JFO496" s="5"/>
      <c r="JFP496" s="5"/>
      <c r="JFQ496" s="5"/>
      <c r="JFR496" s="5"/>
      <c r="JFS496" s="5"/>
      <c r="JFT496" s="5"/>
      <c r="JFU496" s="5"/>
      <c r="JFV496" s="5"/>
      <c r="JFW496" s="5"/>
      <c r="JFX496" s="5"/>
      <c r="JFY496" s="5"/>
      <c r="JFZ496" s="5"/>
      <c r="JGA496" s="5"/>
      <c r="JGB496" s="5"/>
      <c r="JGC496" s="5"/>
      <c r="JGD496" s="5"/>
      <c r="JGE496" s="5"/>
      <c r="JGF496" s="5"/>
      <c r="JGG496" s="5"/>
      <c r="JGH496" s="5"/>
      <c r="JGI496" s="5"/>
      <c r="JGJ496" s="5"/>
      <c r="JGK496" s="5"/>
      <c r="JGL496" s="5"/>
      <c r="JGM496" s="5"/>
      <c r="JGN496" s="5"/>
      <c r="JGO496" s="5"/>
      <c r="JGP496" s="5"/>
      <c r="JGQ496" s="5"/>
      <c r="JGR496" s="5"/>
      <c r="JGS496" s="5"/>
      <c r="JGT496" s="5"/>
      <c r="JGU496" s="5"/>
      <c r="JGV496" s="5"/>
      <c r="JGW496" s="5"/>
      <c r="JGX496" s="5"/>
      <c r="JGY496" s="5"/>
      <c r="JGZ496" s="5"/>
      <c r="JHA496" s="5"/>
      <c r="JHB496" s="5"/>
      <c r="JHC496" s="5"/>
      <c r="JHD496" s="5"/>
      <c r="JHE496" s="5"/>
      <c r="JHF496" s="5"/>
      <c r="JHG496" s="5"/>
      <c r="JHH496" s="5"/>
      <c r="JHI496" s="5"/>
      <c r="JHJ496" s="5"/>
      <c r="JHK496" s="5"/>
      <c r="JHL496" s="5"/>
      <c r="JHM496" s="5"/>
      <c r="JHN496" s="5"/>
      <c r="JHO496" s="5"/>
      <c r="JHP496" s="5"/>
      <c r="JHQ496" s="5"/>
      <c r="JHR496" s="5"/>
      <c r="JHS496" s="5"/>
      <c r="JHT496" s="5"/>
      <c r="JHU496" s="5"/>
      <c r="JHV496" s="5"/>
      <c r="JHW496" s="5"/>
      <c r="JHX496" s="5"/>
      <c r="JHY496" s="5"/>
      <c r="JHZ496" s="5"/>
      <c r="JIA496" s="5"/>
      <c r="JIB496" s="5"/>
      <c r="JIC496" s="5"/>
      <c r="JID496" s="5"/>
      <c r="JIE496" s="5"/>
      <c r="JIF496" s="5"/>
      <c r="JIG496" s="5"/>
      <c r="JIH496" s="5"/>
      <c r="JII496" s="5"/>
      <c r="JIJ496" s="5"/>
      <c r="JIK496" s="5"/>
      <c r="JIL496" s="5"/>
      <c r="JIM496" s="5"/>
      <c r="JIN496" s="5"/>
      <c r="JIO496" s="5"/>
      <c r="JIP496" s="5"/>
      <c r="JIQ496" s="5"/>
      <c r="JIR496" s="5"/>
      <c r="JIS496" s="5"/>
      <c r="JIT496" s="5"/>
      <c r="JIU496" s="5"/>
      <c r="JIV496" s="5"/>
      <c r="JIW496" s="5"/>
      <c r="JIX496" s="5"/>
      <c r="JIY496" s="5"/>
      <c r="JIZ496" s="5"/>
      <c r="JJA496" s="5"/>
      <c r="JJB496" s="5"/>
      <c r="JJC496" s="5"/>
      <c r="JJD496" s="5"/>
      <c r="JJE496" s="5"/>
      <c r="JJF496" s="5"/>
      <c r="JJG496" s="5"/>
      <c r="JJH496" s="5"/>
      <c r="JJI496" s="5"/>
      <c r="JJJ496" s="5"/>
      <c r="JJK496" s="5"/>
      <c r="JJL496" s="5"/>
      <c r="JJM496" s="5"/>
      <c r="JJN496" s="5"/>
      <c r="JJO496" s="5"/>
      <c r="JJP496" s="5"/>
      <c r="JJQ496" s="5"/>
      <c r="JJR496" s="5"/>
      <c r="JJS496" s="5"/>
      <c r="JJT496" s="5"/>
      <c r="JJU496" s="5"/>
      <c r="JJV496" s="5"/>
      <c r="JJW496" s="5"/>
      <c r="JJX496" s="5"/>
      <c r="JJY496" s="5"/>
      <c r="JJZ496" s="5"/>
      <c r="JKA496" s="5"/>
      <c r="JKB496" s="5"/>
      <c r="JKC496" s="5"/>
      <c r="JKD496" s="5"/>
      <c r="JKE496" s="5"/>
      <c r="JKF496" s="5"/>
      <c r="JKG496" s="5"/>
      <c r="JKH496" s="5"/>
      <c r="JKI496" s="5"/>
      <c r="JKJ496" s="5"/>
      <c r="JKK496" s="5"/>
      <c r="JKL496" s="5"/>
      <c r="JKM496" s="5"/>
      <c r="JKN496" s="5"/>
      <c r="JKO496" s="5"/>
      <c r="JKP496" s="5"/>
      <c r="JKQ496" s="5"/>
      <c r="JKR496" s="5"/>
      <c r="JKS496" s="5"/>
      <c r="JKT496" s="5"/>
      <c r="JKU496" s="5"/>
      <c r="JKV496" s="5"/>
      <c r="JKW496" s="5"/>
      <c r="JKX496" s="5"/>
      <c r="JKY496" s="5"/>
      <c r="JKZ496" s="5"/>
      <c r="JLA496" s="5"/>
      <c r="JLB496" s="5"/>
      <c r="JLC496" s="5"/>
      <c r="JLD496" s="5"/>
      <c r="JLE496" s="5"/>
      <c r="JLF496" s="5"/>
      <c r="JLG496" s="5"/>
      <c r="JLH496" s="5"/>
      <c r="JLI496" s="5"/>
      <c r="JLJ496" s="5"/>
      <c r="JLK496" s="5"/>
      <c r="JLL496" s="5"/>
      <c r="JLM496" s="5"/>
      <c r="JLN496" s="5"/>
      <c r="JLO496" s="5"/>
      <c r="JLP496" s="5"/>
      <c r="JLQ496" s="5"/>
      <c r="JLR496" s="5"/>
      <c r="JLS496" s="5"/>
      <c r="JLT496" s="5"/>
      <c r="JLU496" s="5"/>
      <c r="JLV496" s="5"/>
      <c r="JLW496" s="5"/>
      <c r="JLX496" s="5"/>
      <c r="JLY496" s="5"/>
      <c r="JLZ496" s="5"/>
      <c r="JMA496" s="5"/>
      <c r="JMB496" s="5"/>
      <c r="JMC496" s="5"/>
      <c r="JMD496" s="5"/>
      <c r="JME496" s="5"/>
      <c r="JMF496" s="5"/>
      <c r="JMG496" s="5"/>
      <c r="JMH496" s="5"/>
      <c r="JMI496" s="5"/>
      <c r="JMJ496" s="5"/>
      <c r="JMK496" s="5"/>
      <c r="JML496" s="5"/>
      <c r="JMM496" s="5"/>
      <c r="JMN496" s="5"/>
      <c r="JMO496" s="5"/>
      <c r="JMP496" s="5"/>
      <c r="JMQ496" s="5"/>
      <c r="JMR496" s="5"/>
      <c r="JMS496" s="5"/>
      <c r="JMT496" s="5"/>
      <c r="JMU496" s="5"/>
      <c r="JMV496" s="5"/>
      <c r="JMW496" s="5"/>
      <c r="JMX496" s="5"/>
      <c r="JMY496" s="5"/>
      <c r="JMZ496" s="5"/>
      <c r="JNA496" s="5"/>
      <c r="JNB496" s="5"/>
      <c r="JNC496" s="5"/>
      <c r="JND496" s="5"/>
      <c r="JNE496" s="5"/>
      <c r="JNF496" s="5"/>
      <c r="JNG496" s="5"/>
      <c r="JNH496" s="5"/>
      <c r="JNI496" s="5"/>
      <c r="JNJ496" s="5"/>
      <c r="JNK496" s="5"/>
      <c r="JNL496" s="5"/>
      <c r="JNM496" s="5"/>
      <c r="JNN496" s="5"/>
      <c r="JNO496" s="5"/>
      <c r="JNP496" s="5"/>
      <c r="JNQ496" s="5"/>
      <c r="JNR496" s="5"/>
      <c r="JNS496" s="5"/>
      <c r="JNT496" s="5"/>
      <c r="JNU496" s="5"/>
      <c r="JNV496" s="5"/>
      <c r="JNW496" s="5"/>
      <c r="JNX496" s="5"/>
      <c r="JNY496" s="5"/>
      <c r="JNZ496" s="5"/>
      <c r="JOA496" s="5"/>
      <c r="JOB496" s="5"/>
      <c r="JOC496" s="5"/>
      <c r="JOD496" s="5"/>
      <c r="JOE496" s="5"/>
      <c r="JOF496" s="5"/>
      <c r="JOG496" s="5"/>
      <c r="JOH496" s="5"/>
      <c r="JOI496" s="5"/>
      <c r="JOJ496" s="5"/>
      <c r="JOK496" s="5"/>
      <c r="JOL496" s="5"/>
      <c r="JOM496" s="5"/>
      <c r="JON496" s="5"/>
      <c r="JOO496" s="5"/>
      <c r="JOP496" s="5"/>
      <c r="JOQ496" s="5"/>
      <c r="JOR496" s="5"/>
      <c r="JOS496" s="5"/>
      <c r="JOT496" s="5"/>
      <c r="JOU496" s="5"/>
      <c r="JOV496" s="5"/>
      <c r="JOW496" s="5"/>
      <c r="JOX496" s="5"/>
      <c r="JOY496" s="5"/>
      <c r="JOZ496" s="5"/>
      <c r="JPA496" s="5"/>
      <c r="JPB496" s="5"/>
      <c r="JPC496" s="5"/>
      <c r="JPD496" s="5"/>
      <c r="JPE496" s="5"/>
      <c r="JPF496" s="5"/>
      <c r="JPG496" s="5"/>
      <c r="JPH496" s="5"/>
      <c r="JPI496" s="5"/>
      <c r="JPJ496" s="5"/>
      <c r="JPK496" s="5"/>
      <c r="JPL496" s="5"/>
      <c r="JPM496" s="5"/>
      <c r="JPN496" s="5"/>
      <c r="JPO496" s="5"/>
      <c r="JPP496" s="5"/>
      <c r="JPQ496" s="5"/>
      <c r="JPR496" s="5"/>
      <c r="JPS496" s="5"/>
      <c r="JPT496" s="5"/>
      <c r="JPU496" s="5"/>
      <c r="JPV496" s="5"/>
      <c r="JPW496" s="5"/>
      <c r="JPX496" s="5"/>
      <c r="JPY496" s="5"/>
      <c r="JPZ496" s="5"/>
      <c r="JQA496" s="5"/>
      <c r="JQB496" s="5"/>
      <c r="JQC496" s="5"/>
      <c r="JQD496" s="5"/>
      <c r="JQE496" s="5"/>
      <c r="JQF496" s="5"/>
      <c r="JQG496" s="5"/>
      <c r="JQH496" s="5"/>
      <c r="JQI496" s="5"/>
      <c r="JQJ496" s="5"/>
      <c r="JQK496" s="5"/>
      <c r="JQL496" s="5"/>
      <c r="JQM496" s="5"/>
      <c r="JQN496" s="5"/>
      <c r="JQO496" s="5"/>
      <c r="JQP496" s="5"/>
      <c r="JQQ496" s="5"/>
      <c r="JQR496" s="5"/>
      <c r="JQS496" s="5"/>
      <c r="JQT496" s="5"/>
      <c r="JQU496" s="5"/>
      <c r="JQV496" s="5"/>
      <c r="JQW496" s="5"/>
      <c r="JQX496" s="5"/>
      <c r="JQY496" s="5"/>
      <c r="JQZ496" s="5"/>
      <c r="JRA496" s="5"/>
      <c r="JRB496" s="5"/>
      <c r="JRC496" s="5"/>
      <c r="JRD496" s="5"/>
      <c r="JRE496" s="5"/>
      <c r="JRF496" s="5"/>
      <c r="JRG496" s="5"/>
      <c r="JRH496" s="5"/>
      <c r="JRI496" s="5"/>
      <c r="JRJ496" s="5"/>
      <c r="JRK496" s="5"/>
      <c r="JRL496" s="5"/>
      <c r="JRM496" s="5"/>
      <c r="JRN496" s="5"/>
      <c r="JRO496" s="5"/>
      <c r="JRP496" s="5"/>
      <c r="JRQ496" s="5"/>
      <c r="JRR496" s="5"/>
      <c r="JRS496" s="5"/>
      <c r="JRT496" s="5"/>
      <c r="JRU496" s="5"/>
      <c r="JRV496" s="5"/>
      <c r="JRW496" s="5"/>
      <c r="JRX496" s="5"/>
      <c r="JRY496" s="5"/>
      <c r="JRZ496" s="5"/>
      <c r="JSA496" s="5"/>
      <c r="JSB496" s="5"/>
      <c r="JSC496" s="5"/>
      <c r="JSD496" s="5"/>
      <c r="JSE496" s="5"/>
      <c r="JSF496" s="5"/>
      <c r="JSG496" s="5"/>
      <c r="JSH496" s="5"/>
      <c r="JSI496" s="5"/>
      <c r="JSJ496" s="5"/>
      <c r="JSK496" s="5"/>
      <c r="JSL496" s="5"/>
      <c r="JSM496" s="5"/>
      <c r="JSN496" s="5"/>
      <c r="JSO496" s="5"/>
      <c r="JSP496" s="5"/>
      <c r="JSQ496" s="5"/>
      <c r="JSR496" s="5"/>
      <c r="JSS496" s="5"/>
      <c r="JST496" s="5"/>
      <c r="JSU496" s="5"/>
      <c r="JSV496" s="5"/>
      <c r="JSW496" s="5"/>
      <c r="JSX496" s="5"/>
      <c r="JSY496" s="5"/>
      <c r="JSZ496" s="5"/>
      <c r="JTA496" s="5"/>
      <c r="JTB496" s="5"/>
      <c r="JTC496" s="5"/>
      <c r="JTD496" s="5"/>
      <c r="JTE496" s="5"/>
      <c r="JTF496" s="5"/>
      <c r="JTG496" s="5"/>
      <c r="JTH496" s="5"/>
      <c r="JTI496" s="5"/>
      <c r="JTJ496" s="5"/>
      <c r="JTK496" s="5"/>
      <c r="JTL496" s="5"/>
      <c r="JTM496" s="5"/>
      <c r="JTN496" s="5"/>
      <c r="JTO496" s="5"/>
      <c r="JTP496" s="5"/>
      <c r="JTQ496" s="5"/>
      <c r="JTR496" s="5"/>
      <c r="JTS496" s="5"/>
      <c r="JTT496" s="5"/>
      <c r="JTU496" s="5"/>
      <c r="JTV496" s="5"/>
      <c r="JTW496" s="5"/>
      <c r="JTX496" s="5"/>
      <c r="JTY496" s="5"/>
      <c r="JTZ496" s="5"/>
      <c r="JUA496" s="5"/>
      <c r="JUB496" s="5"/>
      <c r="JUC496" s="5"/>
      <c r="JUD496" s="5"/>
      <c r="JUE496" s="5"/>
      <c r="JUF496" s="5"/>
      <c r="JUG496" s="5"/>
      <c r="JUH496" s="5"/>
      <c r="JUI496" s="5"/>
      <c r="JUJ496" s="5"/>
      <c r="JUK496" s="5"/>
      <c r="JUL496" s="5"/>
      <c r="JUM496" s="5"/>
      <c r="JUN496" s="5"/>
      <c r="JUO496" s="5"/>
      <c r="JUP496" s="5"/>
      <c r="JUQ496" s="5"/>
      <c r="JUR496" s="5"/>
      <c r="JUS496" s="5"/>
      <c r="JUT496" s="5"/>
      <c r="JUU496" s="5"/>
      <c r="JUV496" s="5"/>
      <c r="JUW496" s="5"/>
      <c r="JUX496" s="5"/>
      <c r="JUY496" s="5"/>
      <c r="JUZ496" s="5"/>
      <c r="JVA496" s="5"/>
      <c r="JVB496" s="5"/>
      <c r="JVC496" s="5"/>
      <c r="JVD496" s="5"/>
      <c r="JVE496" s="5"/>
      <c r="JVF496" s="5"/>
      <c r="JVG496" s="5"/>
      <c r="JVH496" s="5"/>
      <c r="JVI496" s="5"/>
      <c r="JVJ496" s="5"/>
      <c r="JVK496" s="5"/>
      <c r="JVL496" s="5"/>
      <c r="JVM496" s="5"/>
      <c r="JVN496" s="5"/>
      <c r="JVO496" s="5"/>
      <c r="JVP496" s="5"/>
      <c r="JVQ496" s="5"/>
      <c r="JVR496" s="5"/>
      <c r="JVS496" s="5"/>
      <c r="JVT496" s="5"/>
      <c r="JVU496" s="5"/>
      <c r="JVV496" s="5"/>
      <c r="JVW496" s="5"/>
      <c r="JVX496" s="5"/>
      <c r="JVY496" s="5"/>
      <c r="JVZ496" s="5"/>
      <c r="JWA496" s="5"/>
      <c r="JWB496" s="5"/>
      <c r="JWC496" s="5"/>
      <c r="JWD496" s="5"/>
      <c r="JWE496" s="5"/>
      <c r="JWF496" s="5"/>
      <c r="JWG496" s="5"/>
      <c r="JWH496" s="5"/>
      <c r="JWI496" s="5"/>
      <c r="JWJ496" s="5"/>
      <c r="JWK496" s="5"/>
      <c r="JWL496" s="5"/>
      <c r="JWM496" s="5"/>
      <c r="JWN496" s="5"/>
      <c r="JWO496" s="5"/>
      <c r="JWP496" s="5"/>
      <c r="JWQ496" s="5"/>
      <c r="JWR496" s="5"/>
      <c r="JWS496" s="5"/>
      <c r="JWT496" s="5"/>
      <c r="JWU496" s="5"/>
      <c r="JWV496" s="5"/>
      <c r="JWW496" s="5"/>
      <c r="JWX496" s="5"/>
      <c r="JWY496" s="5"/>
      <c r="JWZ496" s="5"/>
      <c r="JXA496" s="5"/>
      <c r="JXB496" s="5"/>
      <c r="JXC496" s="5"/>
      <c r="JXD496" s="5"/>
      <c r="JXE496" s="5"/>
      <c r="JXF496" s="5"/>
      <c r="JXG496" s="5"/>
      <c r="JXH496" s="5"/>
      <c r="JXI496" s="5"/>
      <c r="JXJ496" s="5"/>
      <c r="JXK496" s="5"/>
      <c r="JXL496" s="5"/>
      <c r="JXM496" s="5"/>
      <c r="JXN496" s="5"/>
      <c r="JXO496" s="5"/>
      <c r="JXP496" s="5"/>
      <c r="JXQ496" s="5"/>
      <c r="JXR496" s="5"/>
      <c r="JXS496" s="5"/>
      <c r="JXT496" s="5"/>
      <c r="JXU496" s="5"/>
      <c r="JXV496" s="5"/>
      <c r="JXW496" s="5"/>
      <c r="JXX496" s="5"/>
      <c r="JXY496" s="5"/>
      <c r="JXZ496" s="5"/>
      <c r="JYA496" s="5"/>
      <c r="JYB496" s="5"/>
      <c r="JYC496" s="5"/>
      <c r="JYD496" s="5"/>
      <c r="JYE496" s="5"/>
      <c r="JYF496" s="5"/>
      <c r="JYG496" s="5"/>
      <c r="JYH496" s="5"/>
      <c r="JYI496" s="5"/>
      <c r="JYJ496" s="5"/>
      <c r="JYK496" s="5"/>
      <c r="JYL496" s="5"/>
      <c r="JYM496" s="5"/>
      <c r="JYN496" s="5"/>
      <c r="JYO496" s="5"/>
      <c r="JYP496" s="5"/>
      <c r="JYQ496" s="5"/>
      <c r="JYR496" s="5"/>
      <c r="JYS496" s="5"/>
      <c r="JYT496" s="5"/>
      <c r="JYU496" s="5"/>
      <c r="JYV496" s="5"/>
      <c r="JYW496" s="5"/>
      <c r="JYX496" s="5"/>
      <c r="JYY496" s="5"/>
      <c r="JYZ496" s="5"/>
      <c r="JZA496" s="5"/>
      <c r="JZB496" s="5"/>
      <c r="JZC496" s="5"/>
      <c r="JZD496" s="5"/>
      <c r="JZE496" s="5"/>
      <c r="JZF496" s="5"/>
      <c r="JZG496" s="5"/>
      <c r="JZH496" s="5"/>
      <c r="JZI496" s="5"/>
      <c r="JZJ496" s="5"/>
      <c r="JZK496" s="5"/>
      <c r="JZL496" s="5"/>
      <c r="JZM496" s="5"/>
      <c r="JZN496" s="5"/>
      <c r="JZO496" s="5"/>
      <c r="JZP496" s="5"/>
      <c r="JZQ496" s="5"/>
      <c r="JZR496" s="5"/>
      <c r="JZS496" s="5"/>
      <c r="JZT496" s="5"/>
      <c r="JZU496" s="5"/>
      <c r="JZV496" s="5"/>
      <c r="JZW496" s="5"/>
      <c r="JZX496" s="5"/>
      <c r="JZY496" s="5"/>
      <c r="JZZ496" s="5"/>
      <c r="KAA496" s="5"/>
      <c r="KAB496" s="5"/>
      <c r="KAC496" s="5"/>
      <c r="KAD496" s="5"/>
      <c r="KAE496" s="5"/>
      <c r="KAF496" s="5"/>
      <c r="KAG496" s="5"/>
      <c r="KAH496" s="5"/>
      <c r="KAI496" s="5"/>
      <c r="KAJ496" s="5"/>
      <c r="KAK496" s="5"/>
      <c r="KAL496" s="5"/>
      <c r="KAM496" s="5"/>
      <c r="KAN496" s="5"/>
      <c r="KAO496" s="5"/>
      <c r="KAP496" s="5"/>
      <c r="KAQ496" s="5"/>
      <c r="KAR496" s="5"/>
      <c r="KAS496" s="5"/>
      <c r="KAT496" s="5"/>
      <c r="KAU496" s="5"/>
      <c r="KAV496" s="5"/>
      <c r="KAW496" s="5"/>
      <c r="KAX496" s="5"/>
      <c r="KAY496" s="5"/>
      <c r="KAZ496" s="5"/>
      <c r="KBA496" s="5"/>
      <c r="KBB496" s="5"/>
      <c r="KBC496" s="5"/>
      <c r="KBD496" s="5"/>
      <c r="KBE496" s="5"/>
      <c r="KBF496" s="5"/>
      <c r="KBG496" s="5"/>
      <c r="KBH496" s="5"/>
      <c r="KBI496" s="5"/>
      <c r="KBJ496" s="5"/>
      <c r="KBK496" s="5"/>
      <c r="KBL496" s="5"/>
      <c r="KBM496" s="5"/>
      <c r="KBN496" s="5"/>
      <c r="KBO496" s="5"/>
      <c r="KBP496" s="5"/>
      <c r="KBQ496" s="5"/>
      <c r="KBR496" s="5"/>
      <c r="KBS496" s="5"/>
      <c r="KBT496" s="5"/>
      <c r="KBU496" s="5"/>
      <c r="KBV496" s="5"/>
      <c r="KBW496" s="5"/>
      <c r="KBX496" s="5"/>
      <c r="KBY496" s="5"/>
      <c r="KBZ496" s="5"/>
      <c r="KCA496" s="5"/>
      <c r="KCB496" s="5"/>
      <c r="KCC496" s="5"/>
      <c r="KCD496" s="5"/>
      <c r="KCE496" s="5"/>
      <c r="KCF496" s="5"/>
      <c r="KCG496" s="5"/>
      <c r="KCH496" s="5"/>
      <c r="KCI496" s="5"/>
      <c r="KCJ496" s="5"/>
      <c r="KCK496" s="5"/>
      <c r="KCL496" s="5"/>
      <c r="KCM496" s="5"/>
      <c r="KCN496" s="5"/>
      <c r="KCO496" s="5"/>
      <c r="KCP496" s="5"/>
      <c r="KCQ496" s="5"/>
      <c r="KCR496" s="5"/>
      <c r="KCS496" s="5"/>
      <c r="KCT496" s="5"/>
      <c r="KCU496" s="5"/>
      <c r="KCV496" s="5"/>
      <c r="KCW496" s="5"/>
      <c r="KCX496" s="5"/>
      <c r="KCY496" s="5"/>
      <c r="KCZ496" s="5"/>
      <c r="KDA496" s="5"/>
      <c r="KDB496" s="5"/>
      <c r="KDC496" s="5"/>
      <c r="KDD496" s="5"/>
      <c r="KDE496" s="5"/>
      <c r="KDF496" s="5"/>
      <c r="KDG496" s="5"/>
      <c r="KDH496" s="5"/>
      <c r="KDI496" s="5"/>
      <c r="KDJ496" s="5"/>
      <c r="KDK496" s="5"/>
      <c r="KDL496" s="5"/>
      <c r="KDM496" s="5"/>
      <c r="KDN496" s="5"/>
      <c r="KDO496" s="5"/>
      <c r="KDP496" s="5"/>
      <c r="KDQ496" s="5"/>
      <c r="KDR496" s="5"/>
      <c r="KDS496" s="5"/>
      <c r="KDT496" s="5"/>
      <c r="KDU496" s="5"/>
      <c r="KDV496" s="5"/>
      <c r="KDW496" s="5"/>
      <c r="KDX496" s="5"/>
      <c r="KDY496" s="5"/>
      <c r="KDZ496" s="5"/>
      <c r="KEA496" s="5"/>
      <c r="KEB496" s="5"/>
      <c r="KEC496" s="5"/>
      <c r="KED496" s="5"/>
      <c r="KEE496" s="5"/>
      <c r="KEF496" s="5"/>
      <c r="KEG496" s="5"/>
      <c r="KEH496" s="5"/>
      <c r="KEI496" s="5"/>
      <c r="KEJ496" s="5"/>
      <c r="KEK496" s="5"/>
      <c r="KEL496" s="5"/>
      <c r="KEM496" s="5"/>
      <c r="KEN496" s="5"/>
      <c r="KEO496" s="5"/>
      <c r="KEP496" s="5"/>
      <c r="KEQ496" s="5"/>
      <c r="KER496" s="5"/>
      <c r="KES496" s="5"/>
      <c r="KET496" s="5"/>
      <c r="KEU496" s="5"/>
      <c r="KEV496" s="5"/>
      <c r="KEW496" s="5"/>
      <c r="KEX496" s="5"/>
      <c r="KEY496" s="5"/>
      <c r="KEZ496" s="5"/>
      <c r="KFA496" s="5"/>
      <c r="KFB496" s="5"/>
      <c r="KFC496" s="5"/>
      <c r="KFD496" s="5"/>
      <c r="KFE496" s="5"/>
      <c r="KFF496" s="5"/>
      <c r="KFG496" s="5"/>
      <c r="KFH496" s="5"/>
      <c r="KFI496" s="5"/>
      <c r="KFJ496" s="5"/>
      <c r="KFK496" s="5"/>
      <c r="KFL496" s="5"/>
      <c r="KFM496" s="5"/>
      <c r="KFN496" s="5"/>
      <c r="KFO496" s="5"/>
      <c r="KFP496" s="5"/>
      <c r="KFQ496" s="5"/>
      <c r="KFR496" s="5"/>
      <c r="KFS496" s="5"/>
      <c r="KFT496" s="5"/>
      <c r="KFU496" s="5"/>
      <c r="KFV496" s="5"/>
      <c r="KFW496" s="5"/>
      <c r="KFX496" s="5"/>
      <c r="KFY496" s="5"/>
      <c r="KFZ496" s="5"/>
      <c r="KGA496" s="5"/>
      <c r="KGB496" s="5"/>
      <c r="KGC496" s="5"/>
      <c r="KGD496" s="5"/>
      <c r="KGE496" s="5"/>
      <c r="KGF496" s="5"/>
      <c r="KGG496" s="5"/>
      <c r="KGH496" s="5"/>
      <c r="KGI496" s="5"/>
      <c r="KGJ496" s="5"/>
      <c r="KGK496" s="5"/>
      <c r="KGL496" s="5"/>
      <c r="KGM496" s="5"/>
      <c r="KGN496" s="5"/>
      <c r="KGO496" s="5"/>
      <c r="KGP496" s="5"/>
      <c r="KGQ496" s="5"/>
      <c r="KGR496" s="5"/>
      <c r="KGS496" s="5"/>
      <c r="KGT496" s="5"/>
      <c r="KGU496" s="5"/>
      <c r="KGV496" s="5"/>
      <c r="KGW496" s="5"/>
      <c r="KGX496" s="5"/>
      <c r="KGY496" s="5"/>
      <c r="KGZ496" s="5"/>
      <c r="KHA496" s="5"/>
      <c r="KHB496" s="5"/>
      <c r="KHC496" s="5"/>
      <c r="KHD496" s="5"/>
      <c r="KHE496" s="5"/>
      <c r="KHF496" s="5"/>
      <c r="KHG496" s="5"/>
      <c r="KHH496" s="5"/>
      <c r="KHI496" s="5"/>
      <c r="KHJ496" s="5"/>
      <c r="KHK496" s="5"/>
      <c r="KHL496" s="5"/>
      <c r="KHM496" s="5"/>
      <c r="KHN496" s="5"/>
      <c r="KHO496" s="5"/>
      <c r="KHP496" s="5"/>
      <c r="KHQ496" s="5"/>
      <c r="KHR496" s="5"/>
      <c r="KHS496" s="5"/>
      <c r="KHT496" s="5"/>
      <c r="KHU496" s="5"/>
      <c r="KHV496" s="5"/>
      <c r="KHW496" s="5"/>
      <c r="KHX496" s="5"/>
      <c r="KHY496" s="5"/>
      <c r="KHZ496" s="5"/>
      <c r="KIA496" s="5"/>
      <c r="KIB496" s="5"/>
      <c r="KIC496" s="5"/>
      <c r="KID496" s="5"/>
      <c r="KIE496" s="5"/>
      <c r="KIF496" s="5"/>
      <c r="KIG496" s="5"/>
      <c r="KIH496" s="5"/>
      <c r="KII496" s="5"/>
      <c r="KIJ496" s="5"/>
      <c r="KIK496" s="5"/>
      <c r="KIL496" s="5"/>
      <c r="KIM496" s="5"/>
      <c r="KIN496" s="5"/>
      <c r="KIO496" s="5"/>
      <c r="KIP496" s="5"/>
      <c r="KIQ496" s="5"/>
      <c r="KIR496" s="5"/>
      <c r="KIS496" s="5"/>
      <c r="KIT496" s="5"/>
      <c r="KIU496" s="5"/>
      <c r="KIV496" s="5"/>
      <c r="KIW496" s="5"/>
      <c r="KIX496" s="5"/>
      <c r="KIY496" s="5"/>
      <c r="KIZ496" s="5"/>
      <c r="KJA496" s="5"/>
      <c r="KJB496" s="5"/>
      <c r="KJC496" s="5"/>
      <c r="KJD496" s="5"/>
      <c r="KJE496" s="5"/>
      <c r="KJF496" s="5"/>
      <c r="KJG496" s="5"/>
      <c r="KJH496" s="5"/>
      <c r="KJI496" s="5"/>
      <c r="KJJ496" s="5"/>
      <c r="KJK496" s="5"/>
      <c r="KJL496" s="5"/>
      <c r="KJM496" s="5"/>
      <c r="KJN496" s="5"/>
      <c r="KJO496" s="5"/>
      <c r="KJP496" s="5"/>
      <c r="KJQ496" s="5"/>
      <c r="KJR496" s="5"/>
      <c r="KJS496" s="5"/>
      <c r="KJT496" s="5"/>
      <c r="KJU496" s="5"/>
      <c r="KJV496" s="5"/>
      <c r="KJW496" s="5"/>
      <c r="KJX496" s="5"/>
      <c r="KJY496" s="5"/>
      <c r="KJZ496" s="5"/>
      <c r="KKA496" s="5"/>
      <c r="KKB496" s="5"/>
      <c r="KKC496" s="5"/>
      <c r="KKD496" s="5"/>
      <c r="KKE496" s="5"/>
      <c r="KKF496" s="5"/>
      <c r="KKG496" s="5"/>
      <c r="KKH496" s="5"/>
      <c r="KKI496" s="5"/>
      <c r="KKJ496" s="5"/>
      <c r="KKK496" s="5"/>
      <c r="KKL496" s="5"/>
      <c r="KKM496" s="5"/>
      <c r="KKN496" s="5"/>
      <c r="KKO496" s="5"/>
      <c r="KKP496" s="5"/>
      <c r="KKQ496" s="5"/>
      <c r="KKR496" s="5"/>
      <c r="KKS496" s="5"/>
      <c r="KKT496" s="5"/>
      <c r="KKU496" s="5"/>
      <c r="KKV496" s="5"/>
      <c r="KKW496" s="5"/>
      <c r="KKX496" s="5"/>
      <c r="KKY496" s="5"/>
      <c r="KKZ496" s="5"/>
      <c r="KLA496" s="5"/>
      <c r="KLB496" s="5"/>
      <c r="KLC496" s="5"/>
      <c r="KLD496" s="5"/>
      <c r="KLE496" s="5"/>
      <c r="KLF496" s="5"/>
      <c r="KLG496" s="5"/>
      <c r="KLH496" s="5"/>
      <c r="KLI496" s="5"/>
      <c r="KLJ496" s="5"/>
      <c r="KLK496" s="5"/>
      <c r="KLL496" s="5"/>
      <c r="KLM496" s="5"/>
      <c r="KLN496" s="5"/>
      <c r="KLO496" s="5"/>
      <c r="KLP496" s="5"/>
      <c r="KLQ496" s="5"/>
      <c r="KLR496" s="5"/>
      <c r="KLS496" s="5"/>
      <c r="KLT496" s="5"/>
      <c r="KLU496" s="5"/>
      <c r="KLV496" s="5"/>
      <c r="KLW496" s="5"/>
      <c r="KLX496" s="5"/>
      <c r="KLY496" s="5"/>
      <c r="KLZ496" s="5"/>
      <c r="KMA496" s="5"/>
      <c r="KMB496" s="5"/>
      <c r="KMC496" s="5"/>
      <c r="KMD496" s="5"/>
      <c r="KME496" s="5"/>
      <c r="KMF496" s="5"/>
      <c r="KMG496" s="5"/>
      <c r="KMH496" s="5"/>
      <c r="KMI496" s="5"/>
      <c r="KMJ496" s="5"/>
      <c r="KMK496" s="5"/>
      <c r="KML496" s="5"/>
      <c r="KMM496" s="5"/>
      <c r="KMN496" s="5"/>
      <c r="KMO496" s="5"/>
      <c r="KMP496" s="5"/>
      <c r="KMQ496" s="5"/>
      <c r="KMR496" s="5"/>
      <c r="KMS496" s="5"/>
      <c r="KMT496" s="5"/>
      <c r="KMU496" s="5"/>
      <c r="KMV496" s="5"/>
      <c r="KMW496" s="5"/>
      <c r="KMX496" s="5"/>
      <c r="KMY496" s="5"/>
      <c r="KMZ496" s="5"/>
      <c r="KNA496" s="5"/>
      <c r="KNB496" s="5"/>
      <c r="KNC496" s="5"/>
      <c r="KND496" s="5"/>
      <c r="KNE496" s="5"/>
      <c r="KNF496" s="5"/>
      <c r="KNG496" s="5"/>
      <c r="KNH496" s="5"/>
      <c r="KNI496" s="5"/>
      <c r="KNJ496" s="5"/>
      <c r="KNK496" s="5"/>
      <c r="KNL496" s="5"/>
      <c r="KNM496" s="5"/>
      <c r="KNN496" s="5"/>
      <c r="KNO496" s="5"/>
      <c r="KNP496" s="5"/>
      <c r="KNQ496" s="5"/>
      <c r="KNR496" s="5"/>
      <c r="KNS496" s="5"/>
      <c r="KNT496" s="5"/>
      <c r="KNU496" s="5"/>
      <c r="KNV496" s="5"/>
      <c r="KNW496" s="5"/>
      <c r="KNX496" s="5"/>
      <c r="KNY496" s="5"/>
      <c r="KNZ496" s="5"/>
      <c r="KOA496" s="5"/>
      <c r="KOB496" s="5"/>
      <c r="KOC496" s="5"/>
      <c r="KOD496" s="5"/>
      <c r="KOE496" s="5"/>
      <c r="KOF496" s="5"/>
      <c r="KOG496" s="5"/>
      <c r="KOH496" s="5"/>
      <c r="KOI496" s="5"/>
      <c r="KOJ496" s="5"/>
      <c r="KOK496" s="5"/>
      <c r="KOL496" s="5"/>
      <c r="KOM496" s="5"/>
      <c r="KON496" s="5"/>
      <c r="KOO496" s="5"/>
      <c r="KOP496" s="5"/>
      <c r="KOQ496" s="5"/>
      <c r="KOR496" s="5"/>
      <c r="KOS496" s="5"/>
      <c r="KOT496" s="5"/>
      <c r="KOU496" s="5"/>
      <c r="KOV496" s="5"/>
      <c r="KOW496" s="5"/>
      <c r="KOX496" s="5"/>
      <c r="KOY496" s="5"/>
      <c r="KOZ496" s="5"/>
      <c r="KPA496" s="5"/>
      <c r="KPB496" s="5"/>
      <c r="KPC496" s="5"/>
      <c r="KPD496" s="5"/>
      <c r="KPE496" s="5"/>
      <c r="KPF496" s="5"/>
      <c r="KPG496" s="5"/>
      <c r="KPH496" s="5"/>
      <c r="KPI496" s="5"/>
      <c r="KPJ496" s="5"/>
      <c r="KPK496" s="5"/>
      <c r="KPL496" s="5"/>
      <c r="KPM496" s="5"/>
      <c r="KPN496" s="5"/>
      <c r="KPO496" s="5"/>
      <c r="KPP496" s="5"/>
      <c r="KPQ496" s="5"/>
      <c r="KPR496" s="5"/>
      <c r="KPS496" s="5"/>
      <c r="KPT496" s="5"/>
      <c r="KPU496" s="5"/>
      <c r="KPV496" s="5"/>
      <c r="KPW496" s="5"/>
      <c r="KPX496" s="5"/>
      <c r="KPY496" s="5"/>
      <c r="KPZ496" s="5"/>
      <c r="KQA496" s="5"/>
      <c r="KQB496" s="5"/>
      <c r="KQC496" s="5"/>
      <c r="KQD496" s="5"/>
      <c r="KQE496" s="5"/>
      <c r="KQF496" s="5"/>
      <c r="KQG496" s="5"/>
      <c r="KQH496" s="5"/>
      <c r="KQI496" s="5"/>
      <c r="KQJ496" s="5"/>
      <c r="KQK496" s="5"/>
      <c r="KQL496" s="5"/>
      <c r="KQM496" s="5"/>
      <c r="KQN496" s="5"/>
      <c r="KQO496" s="5"/>
      <c r="KQP496" s="5"/>
      <c r="KQQ496" s="5"/>
      <c r="KQR496" s="5"/>
      <c r="KQS496" s="5"/>
      <c r="KQT496" s="5"/>
      <c r="KQU496" s="5"/>
      <c r="KQV496" s="5"/>
      <c r="KQW496" s="5"/>
      <c r="KQX496" s="5"/>
      <c r="KQY496" s="5"/>
      <c r="KQZ496" s="5"/>
      <c r="KRA496" s="5"/>
      <c r="KRB496" s="5"/>
      <c r="KRC496" s="5"/>
      <c r="KRD496" s="5"/>
      <c r="KRE496" s="5"/>
      <c r="KRF496" s="5"/>
      <c r="KRG496" s="5"/>
      <c r="KRH496" s="5"/>
      <c r="KRI496" s="5"/>
      <c r="KRJ496" s="5"/>
      <c r="KRK496" s="5"/>
      <c r="KRL496" s="5"/>
      <c r="KRM496" s="5"/>
      <c r="KRN496" s="5"/>
      <c r="KRO496" s="5"/>
      <c r="KRP496" s="5"/>
      <c r="KRQ496" s="5"/>
      <c r="KRR496" s="5"/>
      <c r="KRS496" s="5"/>
      <c r="KRT496" s="5"/>
      <c r="KRU496" s="5"/>
      <c r="KRV496" s="5"/>
      <c r="KRW496" s="5"/>
      <c r="KRX496" s="5"/>
      <c r="KRY496" s="5"/>
      <c r="KRZ496" s="5"/>
      <c r="KSA496" s="5"/>
      <c r="KSB496" s="5"/>
      <c r="KSC496" s="5"/>
      <c r="KSD496" s="5"/>
      <c r="KSE496" s="5"/>
      <c r="KSF496" s="5"/>
      <c r="KSG496" s="5"/>
      <c r="KSH496" s="5"/>
      <c r="KSI496" s="5"/>
      <c r="KSJ496" s="5"/>
      <c r="KSK496" s="5"/>
      <c r="KSL496" s="5"/>
      <c r="KSM496" s="5"/>
      <c r="KSN496" s="5"/>
      <c r="KSO496" s="5"/>
      <c r="KSP496" s="5"/>
      <c r="KSQ496" s="5"/>
      <c r="KSR496" s="5"/>
      <c r="KSS496" s="5"/>
      <c r="KST496" s="5"/>
      <c r="KSU496" s="5"/>
      <c r="KSV496" s="5"/>
      <c r="KSW496" s="5"/>
      <c r="KSX496" s="5"/>
      <c r="KSY496" s="5"/>
      <c r="KSZ496" s="5"/>
      <c r="KTA496" s="5"/>
      <c r="KTB496" s="5"/>
      <c r="KTC496" s="5"/>
      <c r="KTD496" s="5"/>
      <c r="KTE496" s="5"/>
      <c r="KTF496" s="5"/>
      <c r="KTG496" s="5"/>
      <c r="KTH496" s="5"/>
      <c r="KTI496" s="5"/>
      <c r="KTJ496" s="5"/>
      <c r="KTK496" s="5"/>
      <c r="KTL496" s="5"/>
      <c r="KTM496" s="5"/>
      <c r="KTN496" s="5"/>
      <c r="KTO496" s="5"/>
      <c r="KTP496" s="5"/>
      <c r="KTQ496" s="5"/>
      <c r="KTR496" s="5"/>
      <c r="KTS496" s="5"/>
      <c r="KTT496" s="5"/>
      <c r="KTU496" s="5"/>
      <c r="KTV496" s="5"/>
      <c r="KTW496" s="5"/>
      <c r="KTX496" s="5"/>
      <c r="KTY496" s="5"/>
      <c r="KTZ496" s="5"/>
      <c r="KUA496" s="5"/>
      <c r="KUB496" s="5"/>
      <c r="KUC496" s="5"/>
      <c r="KUD496" s="5"/>
      <c r="KUE496" s="5"/>
      <c r="KUF496" s="5"/>
      <c r="KUG496" s="5"/>
      <c r="KUH496" s="5"/>
      <c r="KUI496" s="5"/>
      <c r="KUJ496" s="5"/>
      <c r="KUK496" s="5"/>
      <c r="KUL496" s="5"/>
      <c r="KUM496" s="5"/>
      <c r="KUN496" s="5"/>
      <c r="KUO496" s="5"/>
      <c r="KUP496" s="5"/>
      <c r="KUQ496" s="5"/>
      <c r="KUR496" s="5"/>
      <c r="KUS496" s="5"/>
      <c r="KUT496" s="5"/>
      <c r="KUU496" s="5"/>
      <c r="KUV496" s="5"/>
      <c r="KUW496" s="5"/>
      <c r="KUX496" s="5"/>
      <c r="KUY496" s="5"/>
      <c r="KUZ496" s="5"/>
      <c r="KVA496" s="5"/>
      <c r="KVB496" s="5"/>
      <c r="KVC496" s="5"/>
      <c r="KVD496" s="5"/>
      <c r="KVE496" s="5"/>
      <c r="KVF496" s="5"/>
      <c r="KVG496" s="5"/>
      <c r="KVH496" s="5"/>
      <c r="KVI496" s="5"/>
      <c r="KVJ496" s="5"/>
      <c r="KVK496" s="5"/>
      <c r="KVL496" s="5"/>
      <c r="KVM496" s="5"/>
      <c r="KVN496" s="5"/>
      <c r="KVO496" s="5"/>
      <c r="KVP496" s="5"/>
      <c r="KVQ496" s="5"/>
      <c r="KVR496" s="5"/>
      <c r="KVS496" s="5"/>
      <c r="KVT496" s="5"/>
      <c r="KVU496" s="5"/>
      <c r="KVV496" s="5"/>
      <c r="KVW496" s="5"/>
      <c r="KVX496" s="5"/>
      <c r="KVY496" s="5"/>
      <c r="KVZ496" s="5"/>
      <c r="KWA496" s="5"/>
      <c r="KWB496" s="5"/>
      <c r="KWC496" s="5"/>
      <c r="KWD496" s="5"/>
      <c r="KWE496" s="5"/>
      <c r="KWF496" s="5"/>
      <c r="KWG496" s="5"/>
      <c r="KWH496" s="5"/>
      <c r="KWI496" s="5"/>
      <c r="KWJ496" s="5"/>
      <c r="KWK496" s="5"/>
      <c r="KWL496" s="5"/>
      <c r="KWM496" s="5"/>
      <c r="KWN496" s="5"/>
      <c r="KWO496" s="5"/>
      <c r="KWP496" s="5"/>
      <c r="KWQ496" s="5"/>
      <c r="KWR496" s="5"/>
      <c r="KWS496" s="5"/>
      <c r="KWT496" s="5"/>
      <c r="KWU496" s="5"/>
      <c r="KWV496" s="5"/>
      <c r="KWW496" s="5"/>
      <c r="KWX496" s="5"/>
      <c r="KWY496" s="5"/>
      <c r="KWZ496" s="5"/>
      <c r="KXA496" s="5"/>
      <c r="KXB496" s="5"/>
      <c r="KXC496" s="5"/>
      <c r="KXD496" s="5"/>
      <c r="KXE496" s="5"/>
      <c r="KXF496" s="5"/>
      <c r="KXG496" s="5"/>
      <c r="KXH496" s="5"/>
      <c r="KXI496" s="5"/>
      <c r="KXJ496" s="5"/>
      <c r="KXK496" s="5"/>
      <c r="KXL496" s="5"/>
      <c r="KXM496" s="5"/>
      <c r="KXN496" s="5"/>
      <c r="KXO496" s="5"/>
      <c r="KXP496" s="5"/>
      <c r="KXQ496" s="5"/>
      <c r="KXR496" s="5"/>
      <c r="KXS496" s="5"/>
      <c r="KXT496" s="5"/>
      <c r="KXU496" s="5"/>
      <c r="KXV496" s="5"/>
      <c r="KXW496" s="5"/>
      <c r="KXX496" s="5"/>
      <c r="KXY496" s="5"/>
      <c r="KXZ496" s="5"/>
      <c r="KYA496" s="5"/>
      <c r="KYB496" s="5"/>
      <c r="KYC496" s="5"/>
      <c r="KYD496" s="5"/>
      <c r="KYE496" s="5"/>
      <c r="KYF496" s="5"/>
      <c r="KYG496" s="5"/>
      <c r="KYH496" s="5"/>
      <c r="KYI496" s="5"/>
      <c r="KYJ496" s="5"/>
      <c r="KYK496" s="5"/>
      <c r="KYL496" s="5"/>
      <c r="KYM496" s="5"/>
      <c r="KYN496" s="5"/>
      <c r="KYO496" s="5"/>
      <c r="KYP496" s="5"/>
      <c r="KYQ496" s="5"/>
      <c r="KYR496" s="5"/>
      <c r="KYS496" s="5"/>
      <c r="KYT496" s="5"/>
      <c r="KYU496" s="5"/>
      <c r="KYV496" s="5"/>
      <c r="KYW496" s="5"/>
      <c r="KYX496" s="5"/>
      <c r="KYY496" s="5"/>
      <c r="KYZ496" s="5"/>
      <c r="KZA496" s="5"/>
      <c r="KZB496" s="5"/>
      <c r="KZC496" s="5"/>
      <c r="KZD496" s="5"/>
      <c r="KZE496" s="5"/>
      <c r="KZF496" s="5"/>
      <c r="KZG496" s="5"/>
      <c r="KZH496" s="5"/>
      <c r="KZI496" s="5"/>
      <c r="KZJ496" s="5"/>
      <c r="KZK496" s="5"/>
      <c r="KZL496" s="5"/>
      <c r="KZM496" s="5"/>
      <c r="KZN496" s="5"/>
      <c r="KZO496" s="5"/>
      <c r="KZP496" s="5"/>
      <c r="KZQ496" s="5"/>
      <c r="KZR496" s="5"/>
      <c r="KZS496" s="5"/>
      <c r="KZT496" s="5"/>
      <c r="KZU496" s="5"/>
      <c r="KZV496" s="5"/>
      <c r="KZW496" s="5"/>
      <c r="KZX496" s="5"/>
      <c r="KZY496" s="5"/>
      <c r="KZZ496" s="5"/>
      <c r="LAA496" s="5"/>
      <c r="LAB496" s="5"/>
      <c r="LAC496" s="5"/>
      <c r="LAD496" s="5"/>
      <c r="LAE496" s="5"/>
      <c r="LAF496" s="5"/>
      <c r="LAG496" s="5"/>
      <c r="LAH496" s="5"/>
      <c r="LAI496" s="5"/>
      <c r="LAJ496" s="5"/>
      <c r="LAK496" s="5"/>
      <c r="LAL496" s="5"/>
      <c r="LAM496" s="5"/>
      <c r="LAN496" s="5"/>
      <c r="LAO496" s="5"/>
      <c r="LAP496" s="5"/>
      <c r="LAQ496" s="5"/>
      <c r="LAR496" s="5"/>
      <c r="LAS496" s="5"/>
      <c r="LAT496" s="5"/>
      <c r="LAU496" s="5"/>
      <c r="LAV496" s="5"/>
      <c r="LAW496" s="5"/>
      <c r="LAX496" s="5"/>
      <c r="LAY496" s="5"/>
      <c r="LAZ496" s="5"/>
      <c r="LBA496" s="5"/>
      <c r="LBB496" s="5"/>
      <c r="LBC496" s="5"/>
      <c r="LBD496" s="5"/>
      <c r="LBE496" s="5"/>
      <c r="LBF496" s="5"/>
      <c r="LBG496" s="5"/>
      <c r="LBH496" s="5"/>
      <c r="LBI496" s="5"/>
      <c r="LBJ496" s="5"/>
      <c r="LBK496" s="5"/>
      <c r="LBL496" s="5"/>
      <c r="LBM496" s="5"/>
      <c r="LBN496" s="5"/>
      <c r="LBO496" s="5"/>
      <c r="LBP496" s="5"/>
      <c r="LBQ496" s="5"/>
      <c r="LBR496" s="5"/>
      <c r="LBS496" s="5"/>
      <c r="LBT496" s="5"/>
      <c r="LBU496" s="5"/>
      <c r="LBV496" s="5"/>
      <c r="LBW496" s="5"/>
      <c r="LBX496" s="5"/>
      <c r="LBY496" s="5"/>
      <c r="LBZ496" s="5"/>
      <c r="LCA496" s="5"/>
      <c r="LCB496" s="5"/>
      <c r="LCC496" s="5"/>
      <c r="LCD496" s="5"/>
      <c r="LCE496" s="5"/>
      <c r="LCF496" s="5"/>
      <c r="LCG496" s="5"/>
      <c r="LCH496" s="5"/>
      <c r="LCI496" s="5"/>
      <c r="LCJ496" s="5"/>
      <c r="LCK496" s="5"/>
      <c r="LCL496" s="5"/>
      <c r="LCM496" s="5"/>
      <c r="LCN496" s="5"/>
      <c r="LCO496" s="5"/>
      <c r="LCP496" s="5"/>
      <c r="LCQ496" s="5"/>
      <c r="LCR496" s="5"/>
      <c r="LCS496" s="5"/>
      <c r="LCT496" s="5"/>
      <c r="LCU496" s="5"/>
      <c r="LCV496" s="5"/>
      <c r="LCW496" s="5"/>
      <c r="LCX496" s="5"/>
      <c r="LCY496" s="5"/>
      <c r="LCZ496" s="5"/>
      <c r="LDA496" s="5"/>
      <c r="LDB496" s="5"/>
      <c r="LDC496" s="5"/>
      <c r="LDD496" s="5"/>
      <c r="LDE496" s="5"/>
      <c r="LDF496" s="5"/>
      <c r="LDG496" s="5"/>
      <c r="LDH496" s="5"/>
      <c r="LDI496" s="5"/>
      <c r="LDJ496" s="5"/>
      <c r="LDK496" s="5"/>
      <c r="LDL496" s="5"/>
      <c r="LDM496" s="5"/>
      <c r="LDN496" s="5"/>
      <c r="LDO496" s="5"/>
      <c r="LDP496" s="5"/>
      <c r="LDQ496" s="5"/>
      <c r="LDR496" s="5"/>
      <c r="LDS496" s="5"/>
      <c r="LDT496" s="5"/>
      <c r="LDU496" s="5"/>
      <c r="LDV496" s="5"/>
      <c r="LDW496" s="5"/>
      <c r="LDX496" s="5"/>
      <c r="LDY496" s="5"/>
      <c r="LDZ496" s="5"/>
      <c r="LEA496" s="5"/>
      <c r="LEB496" s="5"/>
      <c r="LEC496" s="5"/>
      <c r="LED496" s="5"/>
      <c r="LEE496" s="5"/>
      <c r="LEF496" s="5"/>
      <c r="LEG496" s="5"/>
      <c r="LEH496" s="5"/>
      <c r="LEI496" s="5"/>
      <c r="LEJ496" s="5"/>
      <c r="LEK496" s="5"/>
      <c r="LEL496" s="5"/>
      <c r="LEM496" s="5"/>
      <c r="LEN496" s="5"/>
      <c r="LEO496" s="5"/>
      <c r="LEP496" s="5"/>
      <c r="LEQ496" s="5"/>
      <c r="LER496" s="5"/>
      <c r="LES496" s="5"/>
      <c r="LET496" s="5"/>
      <c r="LEU496" s="5"/>
      <c r="LEV496" s="5"/>
      <c r="LEW496" s="5"/>
      <c r="LEX496" s="5"/>
      <c r="LEY496" s="5"/>
      <c r="LEZ496" s="5"/>
      <c r="LFA496" s="5"/>
      <c r="LFB496" s="5"/>
      <c r="LFC496" s="5"/>
      <c r="LFD496" s="5"/>
      <c r="LFE496" s="5"/>
      <c r="LFF496" s="5"/>
      <c r="LFG496" s="5"/>
      <c r="LFH496" s="5"/>
      <c r="LFI496" s="5"/>
      <c r="LFJ496" s="5"/>
      <c r="LFK496" s="5"/>
      <c r="LFL496" s="5"/>
      <c r="LFM496" s="5"/>
      <c r="LFN496" s="5"/>
      <c r="LFO496" s="5"/>
      <c r="LFP496" s="5"/>
      <c r="LFQ496" s="5"/>
      <c r="LFR496" s="5"/>
      <c r="LFS496" s="5"/>
      <c r="LFT496" s="5"/>
      <c r="LFU496" s="5"/>
      <c r="LFV496" s="5"/>
      <c r="LFW496" s="5"/>
      <c r="LFX496" s="5"/>
      <c r="LFY496" s="5"/>
      <c r="LFZ496" s="5"/>
      <c r="LGA496" s="5"/>
      <c r="LGB496" s="5"/>
      <c r="LGC496" s="5"/>
      <c r="LGD496" s="5"/>
      <c r="LGE496" s="5"/>
      <c r="LGF496" s="5"/>
      <c r="LGG496" s="5"/>
      <c r="LGH496" s="5"/>
      <c r="LGI496" s="5"/>
      <c r="LGJ496" s="5"/>
      <c r="LGK496" s="5"/>
      <c r="LGL496" s="5"/>
      <c r="LGM496" s="5"/>
      <c r="LGN496" s="5"/>
      <c r="LGO496" s="5"/>
      <c r="LGP496" s="5"/>
      <c r="LGQ496" s="5"/>
      <c r="LGR496" s="5"/>
      <c r="LGS496" s="5"/>
      <c r="LGT496" s="5"/>
      <c r="LGU496" s="5"/>
      <c r="LGV496" s="5"/>
      <c r="LGW496" s="5"/>
      <c r="LGX496" s="5"/>
      <c r="LGY496" s="5"/>
      <c r="LGZ496" s="5"/>
      <c r="LHA496" s="5"/>
      <c r="LHB496" s="5"/>
      <c r="LHC496" s="5"/>
      <c r="LHD496" s="5"/>
      <c r="LHE496" s="5"/>
      <c r="LHF496" s="5"/>
      <c r="LHG496" s="5"/>
      <c r="LHH496" s="5"/>
      <c r="LHI496" s="5"/>
      <c r="LHJ496" s="5"/>
      <c r="LHK496" s="5"/>
      <c r="LHL496" s="5"/>
      <c r="LHM496" s="5"/>
      <c r="LHN496" s="5"/>
      <c r="LHO496" s="5"/>
      <c r="LHP496" s="5"/>
      <c r="LHQ496" s="5"/>
      <c r="LHR496" s="5"/>
      <c r="LHS496" s="5"/>
      <c r="LHT496" s="5"/>
      <c r="LHU496" s="5"/>
      <c r="LHV496" s="5"/>
      <c r="LHW496" s="5"/>
      <c r="LHX496" s="5"/>
      <c r="LHY496" s="5"/>
      <c r="LHZ496" s="5"/>
      <c r="LIA496" s="5"/>
      <c r="LIB496" s="5"/>
      <c r="LIC496" s="5"/>
      <c r="LID496" s="5"/>
      <c r="LIE496" s="5"/>
      <c r="LIF496" s="5"/>
      <c r="LIG496" s="5"/>
      <c r="LIH496" s="5"/>
      <c r="LII496" s="5"/>
      <c r="LIJ496" s="5"/>
      <c r="LIK496" s="5"/>
      <c r="LIL496" s="5"/>
      <c r="LIM496" s="5"/>
      <c r="LIN496" s="5"/>
      <c r="LIO496" s="5"/>
      <c r="LIP496" s="5"/>
      <c r="LIQ496" s="5"/>
      <c r="LIR496" s="5"/>
      <c r="LIS496" s="5"/>
      <c r="LIT496" s="5"/>
      <c r="LIU496" s="5"/>
      <c r="LIV496" s="5"/>
      <c r="LIW496" s="5"/>
      <c r="LIX496" s="5"/>
      <c r="LIY496" s="5"/>
      <c r="LIZ496" s="5"/>
      <c r="LJA496" s="5"/>
      <c r="LJB496" s="5"/>
      <c r="LJC496" s="5"/>
      <c r="LJD496" s="5"/>
      <c r="LJE496" s="5"/>
      <c r="LJF496" s="5"/>
      <c r="LJG496" s="5"/>
      <c r="LJH496" s="5"/>
      <c r="LJI496" s="5"/>
      <c r="LJJ496" s="5"/>
      <c r="LJK496" s="5"/>
      <c r="LJL496" s="5"/>
      <c r="LJM496" s="5"/>
      <c r="LJN496" s="5"/>
      <c r="LJO496" s="5"/>
      <c r="LJP496" s="5"/>
      <c r="LJQ496" s="5"/>
      <c r="LJR496" s="5"/>
      <c r="LJS496" s="5"/>
      <c r="LJT496" s="5"/>
      <c r="LJU496" s="5"/>
      <c r="LJV496" s="5"/>
      <c r="LJW496" s="5"/>
      <c r="LJX496" s="5"/>
      <c r="LJY496" s="5"/>
      <c r="LJZ496" s="5"/>
      <c r="LKA496" s="5"/>
      <c r="LKB496" s="5"/>
      <c r="LKC496" s="5"/>
      <c r="LKD496" s="5"/>
      <c r="LKE496" s="5"/>
      <c r="LKF496" s="5"/>
      <c r="LKG496" s="5"/>
      <c r="LKH496" s="5"/>
      <c r="LKI496" s="5"/>
      <c r="LKJ496" s="5"/>
      <c r="LKK496" s="5"/>
      <c r="LKL496" s="5"/>
      <c r="LKM496" s="5"/>
      <c r="LKN496" s="5"/>
      <c r="LKO496" s="5"/>
      <c r="LKP496" s="5"/>
      <c r="LKQ496" s="5"/>
      <c r="LKR496" s="5"/>
      <c r="LKS496" s="5"/>
      <c r="LKT496" s="5"/>
      <c r="LKU496" s="5"/>
      <c r="LKV496" s="5"/>
      <c r="LKW496" s="5"/>
      <c r="LKX496" s="5"/>
      <c r="LKY496" s="5"/>
      <c r="LKZ496" s="5"/>
      <c r="LLA496" s="5"/>
      <c r="LLB496" s="5"/>
      <c r="LLC496" s="5"/>
      <c r="LLD496" s="5"/>
      <c r="LLE496" s="5"/>
      <c r="LLF496" s="5"/>
      <c r="LLG496" s="5"/>
      <c r="LLH496" s="5"/>
      <c r="LLI496" s="5"/>
      <c r="LLJ496" s="5"/>
      <c r="LLK496" s="5"/>
      <c r="LLL496" s="5"/>
      <c r="LLM496" s="5"/>
      <c r="LLN496" s="5"/>
      <c r="LLO496" s="5"/>
      <c r="LLP496" s="5"/>
      <c r="LLQ496" s="5"/>
      <c r="LLR496" s="5"/>
      <c r="LLS496" s="5"/>
      <c r="LLT496" s="5"/>
      <c r="LLU496" s="5"/>
      <c r="LLV496" s="5"/>
      <c r="LLW496" s="5"/>
      <c r="LLX496" s="5"/>
      <c r="LLY496" s="5"/>
      <c r="LLZ496" s="5"/>
      <c r="LMA496" s="5"/>
      <c r="LMB496" s="5"/>
      <c r="LMC496" s="5"/>
      <c r="LMD496" s="5"/>
      <c r="LME496" s="5"/>
      <c r="LMF496" s="5"/>
      <c r="LMG496" s="5"/>
      <c r="LMH496" s="5"/>
      <c r="LMI496" s="5"/>
      <c r="LMJ496" s="5"/>
      <c r="LMK496" s="5"/>
      <c r="LML496" s="5"/>
      <c r="LMM496" s="5"/>
      <c r="LMN496" s="5"/>
      <c r="LMO496" s="5"/>
      <c r="LMP496" s="5"/>
      <c r="LMQ496" s="5"/>
      <c r="LMR496" s="5"/>
      <c r="LMS496" s="5"/>
      <c r="LMT496" s="5"/>
      <c r="LMU496" s="5"/>
      <c r="LMV496" s="5"/>
      <c r="LMW496" s="5"/>
      <c r="LMX496" s="5"/>
      <c r="LMY496" s="5"/>
      <c r="LMZ496" s="5"/>
      <c r="LNA496" s="5"/>
      <c r="LNB496" s="5"/>
      <c r="LNC496" s="5"/>
      <c r="LND496" s="5"/>
      <c r="LNE496" s="5"/>
      <c r="LNF496" s="5"/>
      <c r="LNG496" s="5"/>
      <c r="LNH496" s="5"/>
      <c r="LNI496" s="5"/>
      <c r="LNJ496" s="5"/>
      <c r="LNK496" s="5"/>
      <c r="LNL496" s="5"/>
      <c r="LNM496" s="5"/>
      <c r="LNN496" s="5"/>
      <c r="LNO496" s="5"/>
      <c r="LNP496" s="5"/>
      <c r="LNQ496" s="5"/>
      <c r="LNR496" s="5"/>
      <c r="LNS496" s="5"/>
      <c r="LNT496" s="5"/>
      <c r="LNU496" s="5"/>
      <c r="LNV496" s="5"/>
      <c r="LNW496" s="5"/>
      <c r="LNX496" s="5"/>
      <c r="LNY496" s="5"/>
      <c r="LNZ496" s="5"/>
      <c r="LOA496" s="5"/>
      <c r="LOB496" s="5"/>
      <c r="LOC496" s="5"/>
      <c r="LOD496" s="5"/>
      <c r="LOE496" s="5"/>
      <c r="LOF496" s="5"/>
      <c r="LOG496" s="5"/>
      <c r="LOH496" s="5"/>
      <c r="LOI496" s="5"/>
      <c r="LOJ496" s="5"/>
      <c r="LOK496" s="5"/>
      <c r="LOL496" s="5"/>
      <c r="LOM496" s="5"/>
      <c r="LON496" s="5"/>
      <c r="LOO496" s="5"/>
      <c r="LOP496" s="5"/>
      <c r="LOQ496" s="5"/>
      <c r="LOR496" s="5"/>
      <c r="LOS496" s="5"/>
      <c r="LOT496" s="5"/>
      <c r="LOU496" s="5"/>
      <c r="LOV496" s="5"/>
      <c r="LOW496" s="5"/>
      <c r="LOX496" s="5"/>
      <c r="LOY496" s="5"/>
      <c r="LOZ496" s="5"/>
      <c r="LPA496" s="5"/>
      <c r="LPB496" s="5"/>
      <c r="LPC496" s="5"/>
      <c r="LPD496" s="5"/>
      <c r="LPE496" s="5"/>
      <c r="LPF496" s="5"/>
      <c r="LPG496" s="5"/>
      <c r="LPH496" s="5"/>
      <c r="LPI496" s="5"/>
      <c r="LPJ496" s="5"/>
      <c r="LPK496" s="5"/>
      <c r="LPL496" s="5"/>
      <c r="LPM496" s="5"/>
      <c r="LPN496" s="5"/>
      <c r="LPO496" s="5"/>
      <c r="LPP496" s="5"/>
      <c r="LPQ496" s="5"/>
      <c r="LPR496" s="5"/>
      <c r="LPS496" s="5"/>
      <c r="LPT496" s="5"/>
      <c r="LPU496" s="5"/>
      <c r="LPV496" s="5"/>
      <c r="LPW496" s="5"/>
      <c r="LPX496" s="5"/>
      <c r="LPY496" s="5"/>
      <c r="LPZ496" s="5"/>
      <c r="LQA496" s="5"/>
      <c r="LQB496" s="5"/>
      <c r="LQC496" s="5"/>
      <c r="LQD496" s="5"/>
      <c r="LQE496" s="5"/>
      <c r="LQF496" s="5"/>
      <c r="LQG496" s="5"/>
      <c r="LQH496" s="5"/>
      <c r="LQI496" s="5"/>
      <c r="LQJ496" s="5"/>
      <c r="LQK496" s="5"/>
      <c r="LQL496" s="5"/>
      <c r="LQM496" s="5"/>
      <c r="LQN496" s="5"/>
      <c r="LQO496" s="5"/>
      <c r="LQP496" s="5"/>
      <c r="LQQ496" s="5"/>
      <c r="LQR496" s="5"/>
      <c r="LQS496" s="5"/>
      <c r="LQT496" s="5"/>
      <c r="LQU496" s="5"/>
      <c r="LQV496" s="5"/>
      <c r="LQW496" s="5"/>
      <c r="LQX496" s="5"/>
      <c r="LQY496" s="5"/>
      <c r="LQZ496" s="5"/>
      <c r="LRA496" s="5"/>
      <c r="LRB496" s="5"/>
      <c r="LRC496" s="5"/>
      <c r="LRD496" s="5"/>
      <c r="LRE496" s="5"/>
      <c r="LRF496" s="5"/>
      <c r="LRG496" s="5"/>
      <c r="LRH496" s="5"/>
      <c r="LRI496" s="5"/>
      <c r="LRJ496" s="5"/>
      <c r="LRK496" s="5"/>
      <c r="LRL496" s="5"/>
      <c r="LRM496" s="5"/>
      <c r="LRN496" s="5"/>
      <c r="LRO496" s="5"/>
      <c r="LRP496" s="5"/>
      <c r="LRQ496" s="5"/>
      <c r="LRR496" s="5"/>
      <c r="LRS496" s="5"/>
      <c r="LRT496" s="5"/>
      <c r="LRU496" s="5"/>
      <c r="LRV496" s="5"/>
      <c r="LRW496" s="5"/>
      <c r="LRX496" s="5"/>
      <c r="LRY496" s="5"/>
      <c r="LRZ496" s="5"/>
      <c r="LSA496" s="5"/>
      <c r="LSB496" s="5"/>
      <c r="LSC496" s="5"/>
      <c r="LSD496" s="5"/>
      <c r="LSE496" s="5"/>
      <c r="LSF496" s="5"/>
      <c r="LSG496" s="5"/>
      <c r="LSH496" s="5"/>
      <c r="LSI496" s="5"/>
      <c r="LSJ496" s="5"/>
      <c r="LSK496" s="5"/>
      <c r="LSL496" s="5"/>
      <c r="LSM496" s="5"/>
      <c r="LSN496" s="5"/>
      <c r="LSO496" s="5"/>
      <c r="LSP496" s="5"/>
      <c r="LSQ496" s="5"/>
      <c r="LSR496" s="5"/>
      <c r="LSS496" s="5"/>
      <c r="LST496" s="5"/>
      <c r="LSU496" s="5"/>
      <c r="LSV496" s="5"/>
      <c r="LSW496" s="5"/>
      <c r="LSX496" s="5"/>
      <c r="LSY496" s="5"/>
      <c r="LSZ496" s="5"/>
      <c r="LTA496" s="5"/>
      <c r="LTB496" s="5"/>
      <c r="LTC496" s="5"/>
      <c r="LTD496" s="5"/>
      <c r="LTE496" s="5"/>
      <c r="LTF496" s="5"/>
      <c r="LTG496" s="5"/>
      <c r="LTH496" s="5"/>
      <c r="LTI496" s="5"/>
      <c r="LTJ496" s="5"/>
      <c r="LTK496" s="5"/>
      <c r="LTL496" s="5"/>
      <c r="LTM496" s="5"/>
      <c r="LTN496" s="5"/>
      <c r="LTO496" s="5"/>
      <c r="LTP496" s="5"/>
      <c r="LTQ496" s="5"/>
      <c r="LTR496" s="5"/>
      <c r="LTS496" s="5"/>
      <c r="LTT496" s="5"/>
      <c r="LTU496" s="5"/>
      <c r="LTV496" s="5"/>
      <c r="LTW496" s="5"/>
      <c r="LTX496" s="5"/>
      <c r="LTY496" s="5"/>
      <c r="LTZ496" s="5"/>
      <c r="LUA496" s="5"/>
      <c r="LUB496" s="5"/>
      <c r="LUC496" s="5"/>
      <c r="LUD496" s="5"/>
      <c r="LUE496" s="5"/>
      <c r="LUF496" s="5"/>
      <c r="LUG496" s="5"/>
      <c r="LUH496" s="5"/>
      <c r="LUI496" s="5"/>
      <c r="LUJ496" s="5"/>
      <c r="LUK496" s="5"/>
      <c r="LUL496" s="5"/>
      <c r="LUM496" s="5"/>
      <c r="LUN496" s="5"/>
      <c r="LUO496" s="5"/>
      <c r="LUP496" s="5"/>
      <c r="LUQ496" s="5"/>
      <c r="LUR496" s="5"/>
      <c r="LUS496" s="5"/>
      <c r="LUT496" s="5"/>
      <c r="LUU496" s="5"/>
      <c r="LUV496" s="5"/>
      <c r="LUW496" s="5"/>
      <c r="LUX496" s="5"/>
      <c r="LUY496" s="5"/>
      <c r="LUZ496" s="5"/>
      <c r="LVA496" s="5"/>
      <c r="LVB496" s="5"/>
      <c r="LVC496" s="5"/>
      <c r="LVD496" s="5"/>
      <c r="LVE496" s="5"/>
      <c r="LVF496" s="5"/>
      <c r="LVG496" s="5"/>
      <c r="LVH496" s="5"/>
      <c r="LVI496" s="5"/>
      <c r="LVJ496" s="5"/>
      <c r="LVK496" s="5"/>
      <c r="LVL496" s="5"/>
      <c r="LVM496" s="5"/>
      <c r="LVN496" s="5"/>
      <c r="LVO496" s="5"/>
      <c r="LVP496" s="5"/>
      <c r="LVQ496" s="5"/>
      <c r="LVR496" s="5"/>
      <c r="LVS496" s="5"/>
      <c r="LVT496" s="5"/>
      <c r="LVU496" s="5"/>
      <c r="LVV496" s="5"/>
      <c r="LVW496" s="5"/>
      <c r="LVX496" s="5"/>
      <c r="LVY496" s="5"/>
      <c r="LVZ496" s="5"/>
      <c r="LWA496" s="5"/>
      <c r="LWB496" s="5"/>
      <c r="LWC496" s="5"/>
      <c r="LWD496" s="5"/>
      <c r="LWE496" s="5"/>
      <c r="LWF496" s="5"/>
      <c r="LWG496" s="5"/>
      <c r="LWH496" s="5"/>
      <c r="LWI496" s="5"/>
      <c r="LWJ496" s="5"/>
      <c r="LWK496" s="5"/>
      <c r="LWL496" s="5"/>
      <c r="LWM496" s="5"/>
      <c r="LWN496" s="5"/>
      <c r="LWO496" s="5"/>
      <c r="LWP496" s="5"/>
      <c r="LWQ496" s="5"/>
      <c r="LWR496" s="5"/>
      <c r="LWS496" s="5"/>
      <c r="LWT496" s="5"/>
      <c r="LWU496" s="5"/>
      <c r="LWV496" s="5"/>
      <c r="LWW496" s="5"/>
      <c r="LWX496" s="5"/>
      <c r="LWY496" s="5"/>
      <c r="LWZ496" s="5"/>
      <c r="LXA496" s="5"/>
      <c r="LXB496" s="5"/>
      <c r="LXC496" s="5"/>
      <c r="LXD496" s="5"/>
      <c r="LXE496" s="5"/>
      <c r="LXF496" s="5"/>
      <c r="LXG496" s="5"/>
      <c r="LXH496" s="5"/>
      <c r="LXI496" s="5"/>
      <c r="LXJ496" s="5"/>
      <c r="LXK496" s="5"/>
      <c r="LXL496" s="5"/>
      <c r="LXM496" s="5"/>
      <c r="LXN496" s="5"/>
      <c r="LXO496" s="5"/>
      <c r="LXP496" s="5"/>
      <c r="LXQ496" s="5"/>
      <c r="LXR496" s="5"/>
      <c r="LXS496" s="5"/>
      <c r="LXT496" s="5"/>
      <c r="LXU496" s="5"/>
      <c r="LXV496" s="5"/>
      <c r="LXW496" s="5"/>
      <c r="LXX496" s="5"/>
      <c r="LXY496" s="5"/>
      <c r="LXZ496" s="5"/>
      <c r="LYA496" s="5"/>
      <c r="LYB496" s="5"/>
      <c r="LYC496" s="5"/>
      <c r="LYD496" s="5"/>
      <c r="LYE496" s="5"/>
      <c r="LYF496" s="5"/>
      <c r="LYG496" s="5"/>
      <c r="LYH496" s="5"/>
      <c r="LYI496" s="5"/>
      <c r="LYJ496" s="5"/>
      <c r="LYK496" s="5"/>
      <c r="LYL496" s="5"/>
      <c r="LYM496" s="5"/>
      <c r="LYN496" s="5"/>
      <c r="LYO496" s="5"/>
      <c r="LYP496" s="5"/>
      <c r="LYQ496" s="5"/>
      <c r="LYR496" s="5"/>
      <c r="LYS496" s="5"/>
      <c r="LYT496" s="5"/>
      <c r="LYU496" s="5"/>
      <c r="LYV496" s="5"/>
      <c r="LYW496" s="5"/>
      <c r="LYX496" s="5"/>
      <c r="LYY496" s="5"/>
      <c r="LYZ496" s="5"/>
      <c r="LZA496" s="5"/>
      <c r="LZB496" s="5"/>
      <c r="LZC496" s="5"/>
      <c r="LZD496" s="5"/>
      <c r="LZE496" s="5"/>
      <c r="LZF496" s="5"/>
      <c r="LZG496" s="5"/>
      <c r="LZH496" s="5"/>
      <c r="LZI496" s="5"/>
      <c r="LZJ496" s="5"/>
      <c r="LZK496" s="5"/>
      <c r="LZL496" s="5"/>
      <c r="LZM496" s="5"/>
      <c r="LZN496" s="5"/>
      <c r="LZO496" s="5"/>
      <c r="LZP496" s="5"/>
      <c r="LZQ496" s="5"/>
      <c r="LZR496" s="5"/>
      <c r="LZS496" s="5"/>
      <c r="LZT496" s="5"/>
      <c r="LZU496" s="5"/>
      <c r="LZV496" s="5"/>
      <c r="LZW496" s="5"/>
      <c r="LZX496" s="5"/>
      <c r="LZY496" s="5"/>
      <c r="LZZ496" s="5"/>
      <c r="MAA496" s="5"/>
      <c r="MAB496" s="5"/>
      <c r="MAC496" s="5"/>
      <c r="MAD496" s="5"/>
      <c r="MAE496" s="5"/>
      <c r="MAF496" s="5"/>
      <c r="MAG496" s="5"/>
      <c r="MAH496" s="5"/>
      <c r="MAI496" s="5"/>
      <c r="MAJ496" s="5"/>
      <c r="MAK496" s="5"/>
      <c r="MAL496" s="5"/>
      <c r="MAM496" s="5"/>
      <c r="MAN496" s="5"/>
      <c r="MAO496" s="5"/>
      <c r="MAP496" s="5"/>
      <c r="MAQ496" s="5"/>
      <c r="MAR496" s="5"/>
      <c r="MAS496" s="5"/>
      <c r="MAT496" s="5"/>
      <c r="MAU496" s="5"/>
      <c r="MAV496" s="5"/>
      <c r="MAW496" s="5"/>
      <c r="MAX496" s="5"/>
      <c r="MAY496" s="5"/>
      <c r="MAZ496" s="5"/>
      <c r="MBA496" s="5"/>
      <c r="MBB496" s="5"/>
      <c r="MBC496" s="5"/>
      <c r="MBD496" s="5"/>
      <c r="MBE496" s="5"/>
      <c r="MBF496" s="5"/>
      <c r="MBG496" s="5"/>
      <c r="MBH496" s="5"/>
      <c r="MBI496" s="5"/>
      <c r="MBJ496" s="5"/>
      <c r="MBK496" s="5"/>
      <c r="MBL496" s="5"/>
      <c r="MBM496" s="5"/>
      <c r="MBN496" s="5"/>
      <c r="MBO496" s="5"/>
      <c r="MBP496" s="5"/>
      <c r="MBQ496" s="5"/>
      <c r="MBR496" s="5"/>
      <c r="MBS496" s="5"/>
      <c r="MBT496" s="5"/>
      <c r="MBU496" s="5"/>
      <c r="MBV496" s="5"/>
      <c r="MBW496" s="5"/>
      <c r="MBX496" s="5"/>
      <c r="MBY496" s="5"/>
      <c r="MBZ496" s="5"/>
      <c r="MCA496" s="5"/>
      <c r="MCB496" s="5"/>
      <c r="MCC496" s="5"/>
      <c r="MCD496" s="5"/>
      <c r="MCE496" s="5"/>
      <c r="MCF496" s="5"/>
      <c r="MCG496" s="5"/>
      <c r="MCH496" s="5"/>
      <c r="MCI496" s="5"/>
      <c r="MCJ496" s="5"/>
      <c r="MCK496" s="5"/>
      <c r="MCL496" s="5"/>
      <c r="MCM496" s="5"/>
      <c r="MCN496" s="5"/>
      <c r="MCO496" s="5"/>
      <c r="MCP496" s="5"/>
      <c r="MCQ496" s="5"/>
      <c r="MCR496" s="5"/>
      <c r="MCS496" s="5"/>
      <c r="MCT496" s="5"/>
      <c r="MCU496" s="5"/>
      <c r="MCV496" s="5"/>
      <c r="MCW496" s="5"/>
      <c r="MCX496" s="5"/>
      <c r="MCY496" s="5"/>
      <c r="MCZ496" s="5"/>
      <c r="MDA496" s="5"/>
      <c r="MDB496" s="5"/>
      <c r="MDC496" s="5"/>
      <c r="MDD496" s="5"/>
      <c r="MDE496" s="5"/>
      <c r="MDF496" s="5"/>
      <c r="MDG496" s="5"/>
      <c r="MDH496" s="5"/>
      <c r="MDI496" s="5"/>
      <c r="MDJ496" s="5"/>
      <c r="MDK496" s="5"/>
      <c r="MDL496" s="5"/>
      <c r="MDM496" s="5"/>
      <c r="MDN496" s="5"/>
      <c r="MDO496" s="5"/>
      <c r="MDP496" s="5"/>
      <c r="MDQ496" s="5"/>
      <c r="MDR496" s="5"/>
      <c r="MDS496" s="5"/>
      <c r="MDT496" s="5"/>
      <c r="MDU496" s="5"/>
      <c r="MDV496" s="5"/>
      <c r="MDW496" s="5"/>
      <c r="MDX496" s="5"/>
      <c r="MDY496" s="5"/>
      <c r="MDZ496" s="5"/>
      <c r="MEA496" s="5"/>
      <c r="MEB496" s="5"/>
      <c r="MEC496" s="5"/>
      <c r="MED496" s="5"/>
      <c r="MEE496" s="5"/>
      <c r="MEF496" s="5"/>
      <c r="MEG496" s="5"/>
      <c r="MEH496" s="5"/>
      <c r="MEI496" s="5"/>
      <c r="MEJ496" s="5"/>
      <c r="MEK496" s="5"/>
      <c r="MEL496" s="5"/>
      <c r="MEM496" s="5"/>
      <c r="MEN496" s="5"/>
      <c r="MEO496" s="5"/>
      <c r="MEP496" s="5"/>
      <c r="MEQ496" s="5"/>
      <c r="MER496" s="5"/>
      <c r="MES496" s="5"/>
      <c r="MET496" s="5"/>
      <c r="MEU496" s="5"/>
      <c r="MEV496" s="5"/>
      <c r="MEW496" s="5"/>
      <c r="MEX496" s="5"/>
      <c r="MEY496" s="5"/>
      <c r="MEZ496" s="5"/>
      <c r="MFA496" s="5"/>
      <c r="MFB496" s="5"/>
      <c r="MFC496" s="5"/>
      <c r="MFD496" s="5"/>
      <c r="MFE496" s="5"/>
      <c r="MFF496" s="5"/>
      <c r="MFG496" s="5"/>
      <c r="MFH496" s="5"/>
      <c r="MFI496" s="5"/>
      <c r="MFJ496" s="5"/>
      <c r="MFK496" s="5"/>
      <c r="MFL496" s="5"/>
      <c r="MFM496" s="5"/>
      <c r="MFN496" s="5"/>
      <c r="MFO496" s="5"/>
      <c r="MFP496" s="5"/>
      <c r="MFQ496" s="5"/>
      <c r="MFR496" s="5"/>
      <c r="MFS496" s="5"/>
      <c r="MFT496" s="5"/>
      <c r="MFU496" s="5"/>
      <c r="MFV496" s="5"/>
      <c r="MFW496" s="5"/>
      <c r="MFX496" s="5"/>
      <c r="MFY496" s="5"/>
      <c r="MFZ496" s="5"/>
      <c r="MGA496" s="5"/>
      <c r="MGB496" s="5"/>
      <c r="MGC496" s="5"/>
      <c r="MGD496" s="5"/>
      <c r="MGE496" s="5"/>
      <c r="MGF496" s="5"/>
      <c r="MGG496" s="5"/>
      <c r="MGH496" s="5"/>
      <c r="MGI496" s="5"/>
      <c r="MGJ496" s="5"/>
      <c r="MGK496" s="5"/>
      <c r="MGL496" s="5"/>
      <c r="MGM496" s="5"/>
      <c r="MGN496" s="5"/>
      <c r="MGO496" s="5"/>
      <c r="MGP496" s="5"/>
      <c r="MGQ496" s="5"/>
      <c r="MGR496" s="5"/>
      <c r="MGS496" s="5"/>
      <c r="MGT496" s="5"/>
      <c r="MGU496" s="5"/>
      <c r="MGV496" s="5"/>
      <c r="MGW496" s="5"/>
      <c r="MGX496" s="5"/>
      <c r="MGY496" s="5"/>
      <c r="MGZ496" s="5"/>
      <c r="MHA496" s="5"/>
      <c r="MHB496" s="5"/>
      <c r="MHC496" s="5"/>
      <c r="MHD496" s="5"/>
      <c r="MHE496" s="5"/>
      <c r="MHF496" s="5"/>
      <c r="MHG496" s="5"/>
      <c r="MHH496" s="5"/>
      <c r="MHI496" s="5"/>
      <c r="MHJ496" s="5"/>
      <c r="MHK496" s="5"/>
      <c r="MHL496" s="5"/>
      <c r="MHM496" s="5"/>
      <c r="MHN496" s="5"/>
      <c r="MHO496" s="5"/>
      <c r="MHP496" s="5"/>
      <c r="MHQ496" s="5"/>
      <c r="MHR496" s="5"/>
      <c r="MHS496" s="5"/>
      <c r="MHT496" s="5"/>
      <c r="MHU496" s="5"/>
      <c r="MHV496" s="5"/>
      <c r="MHW496" s="5"/>
      <c r="MHX496" s="5"/>
      <c r="MHY496" s="5"/>
      <c r="MHZ496" s="5"/>
      <c r="MIA496" s="5"/>
      <c r="MIB496" s="5"/>
      <c r="MIC496" s="5"/>
      <c r="MID496" s="5"/>
      <c r="MIE496" s="5"/>
      <c r="MIF496" s="5"/>
      <c r="MIG496" s="5"/>
      <c r="MIH496" s="5"/>
      <c r="MII496" s="5"/>
      <c r="MIJ496" s="5"/>
      <c r="MIK496" s="5"/>
      <c r="MIL496" s="5"/>
      <c r="MIM496" s="5"/>
      <c r="MIN496" s="5"/>
      <c r="MIO496" s="5"/>
      <c r="MIP496" s="5"/>
      <c r="MIQ496" s="5"/>
      <c r="MIR496" s="5"/>
      <c r="MIS496" s="5"/>
      <c r="MIT496" s="5"/>
      <c r="MIU496" s="5"/>
      <c r="MIV496" s="5"/>
      <c r="MIW496" s="5"/>
      <c r="MIX496" s="5"/>
      <c r="MIY496" s="5"/>
      <c r="MIZ496" s="5"/>
      <c r="MJA496" s="5"/>
      <c r="MJB496" s="5"/>
      <c r="MJC496" s="5"/>
      <c r="MJD496" s="5"/>
      <c r="MJE496" s="5"/>
      <c r="MJF496" s="5"/>
      <c r="MJG496" s="5"/>
      <c r="MJH496" s="5"/>
      <c r="MJI496" s="5"/>
      <c r="MJJ496" s="5"/>
      <c r="MJK496" s="5"/>
      <c r="MJL496" s="5"/>
      <c r="MJM496" s="5"/>
      <c r="MJN496" s="5"/>
      <c r="MJO496" s="5"/>
      <c r="MJP496" s="5"/>
      <c r="MJQ496" s="5"/>
      <c r="MJR496" s="5"/>
      <c r="MJS496" s="5"/>
      <c r="MJT496" s="5"/>
      <c r="MJU496" s="5"/>
      <c r="MJV496" s="5"/>
      <c r="MJW496" s="5"/>
      <c r="MJX496" s="5"/>
      <c r="MJY496" s="5"/>
      <c r="MJZ496" s="5"/>
      <c r="MKA496" s="5"/>
      <c r="MKB496" s="5"/>
      <c r="MKC496" s="5"/>
      <c r="MKD496" s="5"/>
      <c r="MKE496" s="5"/>
      <c r="MKF496" s="5"/>
      <c r="MKG496" s="5"/>
      <c r="MKH496" s="5"/>
      <c r="MKI496" s="5"/>
      <c r="MKJ496" s="5"/>
      <c r="MKK496" s="5"/>
      <c r="MKL496" s="5"/>
      <c r="MKM496" s="5"/>
      <c r="MKN496" s="5"/>
      <c r="MKO496" s="5"/>
      <c r="MKP496" s="5"/>
      <c r="MKQ496" s="5"/>
      <c r="MKR496" s="5"/>
      <c r="MKS496" s="5"/>
      <c r="MKT496" s="5"/>
      <c r="MKU496" s="5"/>
      <c r="MKV496" s="5"/>
      <c r="MKW496" s="5"/>
      <c r="MKX496" s="5"/>
      <c r="MKY496" s="5"/>
      <c r="MKZ496" s="5"/>
      <c r="MLA496" s="5"/>
      <c r="MLB496" s="5"/>
      <c r="MLC496" s="5"/>
      <c r="MLD496" s="5"/>
      <c r="MLE496" s="5"/>
      <c r="MLF496" s="5"/>
      <c r="MLG496" s="5"/>
      <c r="MLH496" s="5"/>
      <c r="MLI496" s="5"/>
      <c r="MLJ496" s="5"/>
      <c r="MLK496" s="5"/>
      <c r="MLL496" s="5"/>
      <c r="MLM496" s="5"/>
      <c r="MLN496" s="5"/>
      <c r="MLO496" s="5"/>
      <c r="MLP496" s="5"/>
      <c r="MLQ496" s="5"/>
      <c r="MLR496" s="5"/>
      <c r="MLS496" s="5"/>
      <c r="MLT496" s="5"/>
      <c r="MLU496" s="5"/>
      <c r="MLV496" s="5"/>
      <c r="MLW496" s="5"/>
      <c r="MLX496" s="5"/>
      <c r="MLY496" s="5"/>
      <c r="MLZ496" s="5"/>
      <c r="MMA496" s="5"/>
      <c r="MMB496" s="5"/>
      <c r="MMC496" s="5"/>
      <c r="MMD496" s="5"/>
      <c r="MME496" s="5"/>
      <c r="MMF496" s="5"/>
      <c r="MMG496" s="5"/>
      <c r="MMH496" s="5"/>
      <c r="MMI496" s="5"/>
      <c r="MMJ496" s="5"/>
      <c r="MMK496" s="5"/>
      <c r="MML496" s="5"/>
      <c r="MMM496" s="5"/>
      <c r="MMN496" s="5"/>
      <c r="MMO496" s="5"/>
      <c r="MMP496" s="5"/>
      <c r="MMQ496" s="5"/>
      <c r="MMR496" s="5"/>
      <c r="MMS496" s="5"/>
      <c r="MMT496" s="5"/>
      <c r="MMU496" s="5"/>
      <c r="MMV496" s="5"/>
      <c r="MMW496" s="5"/>
      <c r="MMX496" s="5"/>
      <c r="MMY496" s="5"/>
      <c r="MMZ496" s="5"/>
      <c r="MNA496" s="5"/>
      <c r="MNB496" s="5"/>
      <c r="MNC496" s="5"/>
      <c r="MND496" s="5"/>
      <c r="MNE496" s="5"/>
      <c r="MNF496" s="5"/>
      <c r="MNG496" s="5"/>
      <c r="MNH496" s="5"/>
      <c r="MNI496" s="5"/>
      <c r="MNJ496" s="5"/>
      <c r="MNK496" s="5"/>
      <c r="MNL496" s="5"/>
      <c r="MNM496" s="5"/>
      <c r="MNN496" s="5"/>
      <c r="MNO496" s="5"/>
      <c r="MNP496" s="5"/>
      <c r="MNQ496" s="5"/>
      <c r="MNR496" s="5"/>
      <c r="MNS496" s="5"/>
      <c r="MNT496" s="5"/>
      <c r="MNU496" s="5"/>
      <c r="MNV496" s="5"/>
      <c r="MNW496" s="5"/>
      <c r="MNX496" s="5"/>
      <c r="MNY496" s="5"/>
      <c r="MNZ496" s="5"/>
      <c r="MOA496" s="5"/>
      <c r="MOB496" s="5"/>
      <c r="MOC496" s="5"/>
      <c r="MOD496" s="5"/>
      <c r="MOE496" s="5"/>
      <c r="MOF496" s="5"/>
      <c r="MOG496" s="5"/>
      <c r="MOH496" s="5"/>
      <c r="MOI496" s="5"/>
      <c r="MOJ496" s="5"/>
      <c r="MOK496" s="5"/>
      <c r="MOL496" s="5"/>
      <c r="MOM496" s="5"/>
      <c r="MON496" s="5"/>
      <c r="MOO496" s="5"/>
      <c r="MOP496" s="5"/>
      <c r="MOQ496" s="5"/>
      <c r="MOR496" s="5"/>
      <c r="MOS496" s="5"/>
      <c r="MOT496" s="5"/>
      <c r="MOU496" s="5"/>
      <c r="MOV496" s="5"/>
      <c r="MOW496" s="5"/>
      <c r="MOX496" s="5"/>
      <c r="MOY496" s="5"/>
      <c r="MOZ496" s="5"/>
      <c r="MPA496" s="5"/>
      <c r="MPB496" s="5"/>
      <c r="MPC496" s="5"/>
      <c r="MPD496" s="5"/>
      <c r="MPE496" s="5"/>
      <c r="MPF496" s="5"/>
      <c r="MPG496" s="5"/>
      <c r="MPH496" s="5"/>
      <c r="MPI496" s="5"/>
      <c r="MPJ496" s="5"/>
      <c r="MPK496" s="5"/>
      <c r="MPL496" s="5"/>
      <c r="MPM496" s="5"/>
      <c r="MPN496" s="5"/>
      <c r="MPO496" s="5"/>
      <c r="MPP496" s="5"/>
      <c r="MPQ496" s="5"/>
      <c r="MPR496" s="5"/>
      <c r="MPS496" s="5"/>
      <c r="MPT496" s="5"/>
      <c r="MPU496" s="5"/>
      <c r="MPV496" s="5"/>
      <c r="MPW496" s="5"/>
      <c r="MPX496" s="5"/>
      <c r="MPY496" s="5"/>
      <c r="MPZ496" s="5"/>
      <c r="MQA496" s="5"/>
      <c r="MQB496" s="5"/>
      <c r="MQC496" s="5"/>
      <c r="MQD496" s="5"/>
      <c r="MQE496" s="5"/>
      <c r="MQF496" s="5"/>
      <c r="MQG496" s="5"/>
      <c r="MQH496" s="5"/>
      <c r="MQI496" s="5"/>
      <c r="MQJ496" s="5"/>
      <c r="MQK496" s="5"/>
      <c r="MQL496" s="5"/>
      <c r="MQM496" s="5"/>
      <c r="MQN496" s="5"/>
      <c r="MQO496" s="5"/>
      <c r="MQP496" s="5"/>
      <c r="MQQ496" s="5"/>
      <c r="MQR496" s="5"/>
      <c r="MQS496" s="5"/>
      <c r="MQT496" s="5"/>
      <c r="MQU496" s="5"/>
      <c r="MQV496" s="5"/>
      <c r="MQW496" s="5"/>
      <c r="MQX496" s="5"/>
      <c r="MQY496" s="5"/>
      <c r="MQZ496" s="5"/>
      <c r="MRA496" s="5"/>
      <c r="MRB496" s="5"/>
      <c r="MRC496" s="5"/>
      <c r="MRD496" s="5"/>
      <c r="MRE496" s="5"/>
      <c r="MRF496" s="5"/>
      <c r="MRG496" s="5"/>
      <c r="MRH496" s="5"/>
      <c r="MRI496" s="5"/>
      <c r="MRJ496" s="5"/>
      <c r="MRK496" s="5"/>
      <c r="MRL496" s="5"/>
      <c r="MRM496" s="5"/>
      <c r="MRN496" s="5"/>
      <c r="MRO496" s="5"/>
      <c r="MRP496" s="5"/>
      <c r="MRQ496" s="5"/>
      <c r="MRR496" s="5"/>
      <c r="MRS496" s="5"/>
      <c r="MRT496" s="5"/>
      <c r="MRU496" s="5"/>
      <c r="MRV496" s="5"/>
      <c r="MRW496" s="5"/>
      <c r="MRX496" s="5"/>
      <c r="MRY496" s="5"/>
      <c r="MRZ496" s="5"/>
      <c r="MSA496" s="5"/>
      <c r="MSB496" s="5"/>
      <c r="MSC496" s="5"/>
      <c r="MSD496" s="5"/>
      <c r="MSE496" s="5"/>
      <c r="MSF496" s="5"/>
      <c r="MSG496" s="5"/>
      <c r="MSH496" s="5"/>
      <c r="MSI496" s="5"/>
      <c r="MSJ496" s="5"/>
      <c r="MSK496" s="5"/>
      <c r="MSL496" s="5"/>
      <c r="MSM496" s="5"/>
      <c r="MSN496" s="5"/>
      <c r="MSO496" s="5"/>
      <c r="MSP496" s="5"/>
      <c r="MSQ496" s="5"/>
      <c r="MSR496" s="5"/>
      <c r="MSS496" s="5"/>
      <c r="MST496" s="5"/>
      <c r="MSU496" s="5"/>
      <c r="MSV496" s="5"/>
      <c r="MSW496" s="5"/>
      <c r="MSX496" s="5"/>
      <c r="MSY496" s="5"/>
      <c r="MSZ496" s="5"/>
      <c r="MTA496" s="5"/>
      <c r="MTB496" s="5"/>
      <c r="MTC496" s="5"/>
      <c r="MTD496" s="5"/>
      <c r="MTE496" s="5"/>
      <c r="MTF496" s="5"/>
      <c r="MTG496" s="5"/>
      <c r="MTH496" s="5"/>
      <c r="MTI496" s="5"/>
      <c r="MTJ496" s="5"/>
      <c r="MTK496" s="5"/>
      <c r="MTL496" s="5"/>
      <c r="MTM496" s="5"/>
      <c r="MTN496" s="5"/>
      <c r="MTO496" s="5"/>
      <c r="MTP496" s="5"/>
      <c r="MTQ496" s="5"/>
      <c r="MTR496" s="5"/>
      <c r="MTS496" s="5"/>
      <c r="MTT496" s="5"/>
      <c r="MTU496" s="5"/>
      <c r="MTV496" s="5"/>
      <c r="MTW496" s="5"/>
      <c r="MTX496" s="5"/>
      <c r="MTY496" s="5"/>
      <c r="MTZ496" s="5"/>
      <c r="MUA496" s="5"/>
      <c r="MUB496" s="5"/>
      <c r="MUC496" s="5"/>
      <c r="MUD496" s="5"/>
      <c r="MUE496" s="5"/>
      <c r="MUF496" s="5"/>
      <c r="MUG496" s="5"/>
      <c r="MUH496" s="5"/>
      <c r="MUI496" s="5"/>
      <c r="MUJ496" s="5"/>
      <c r="MUK496" s="5"/>
      <c r="MUL496" s="5"/>
      <c r="MUM496" s="5"/>
      <c r="MUN496" s="5"/>
      <c r="MUO496" s="5"/>
      <c r="MUP496" s="5"/>
      <c r="MUQ496" s="5"/>
      <c r="MUR496" s="5"/>
      <c r="MUS496" s="5"/>
      <c r="MUT496" s="5"/>
      <c r="MUU496" s="5"/>
      <c r="MUV496" s="5"/>
      <c r="MUW496" s="5"/>
      <c r="MUX496" s="5"/>
      <c r="MUY496" s="5"/>
      <c r="MUZ496" s="5"/>
      <c r="MVA496" s="5"/>
      <c r="MVB496" s="5"/>
      <c r="MVC496" s="5"/>
      <c r="MVD496" s="5"/>
      <c r="MVE496" s="5"/>
      <c r="MVF496" s="5"/>
      <c r="MVG496" s="5"/>
      <c r="MVH496" s="5"/>
      <c r="MVI496" s="5"/>
      <c r="MVJ496" s="5"/>
      <c r="MVK496" s="5"/>
      <c r="MVL496" s="5"/>
      <c r="MVM496" s="5"/>
      <c r="MVN496" s="5"/>
      <c r="MVO496" s="5"/>
      <c r="MVP496" s="5"/>
      <c r="MVQ496" s="5"/>
      <c r="MVR496" s="5"/>
      <c r="MVS496" s="5"/>
      <c r="MVT496" s="5"/>
      <c r="MVU496" s="5"/>
      <c r="MVV496" s="5"/>
      <c r="MVW496" s="5"/>
      <c r="MVX496" s="5"/>
      <c r="MVY496" s="5"/>
      <c r="MVZ496" s="5"/>
      <c r="MWA496" s="5"/>
      <c r="MWB496" s="5"/>
      <c r="MWC496" s="5"/>
      <c r="MWD496" s="5"/>
      <c r="MWE496" s="5"/>
      <c r="MWF496" s="5"/>
      <c r="MWG496" s="5"/>
      <c r="MWH496" s="5"/>
      <c r="MWI496" s="5"/>
      <c r="MWJ496" s="5"/>
      <c r="MWK496" s="5"/>
      <c r="MWL496" s="5"/>
      <c r="MWM496" s="5"/>
      <c r="MWN496" s="5"/>
      <c r="MWO496" s="5"/>
      <c r="MWP496" s="5"/>
      <c r="MWQ496" s="5"/>
      <c r="MWR496" s="5"/>
      <c r="MWS496" s="5"/>
      <c r="MWT496" s="5"/>
      <c r="MWU496" s="5"/>
      <c r="MWV496" s="5"/>
      <c r="MWW496" s="5"/>
      <c r="MWX496" s="5"/>
      <c r="MWY496" s="5"/>
      <c r="MWZ496" s="5"/>
      <c r="MXA496" s="5"/>
      <c r="MXB496" s="5"/>
      <c r="MXC496" s="5"/>
      <c r="MXD496" s="5"/>
      <c r="MXE496" s="5"/>
      <c r="MXF496" s="5"/>
      <c r="MXG496" s="5"/>
      <c r="MXH496" s="5"/>
      <c r="MXI496" s="5"/>
      <c r="MXJ496" s="5"/>
      <c r="MXK496" s="5"/>
      <c r="MXL496" s="5"/>
      <c r="MXM496" s="5"/>
      <c r="MXN496" s="5"/>
      <c r="MXO496" s="5"/>
      <c r="MXP496" s="5"/>
      <c r="MXQ496" s="5"/>
      <c r="MXR496" s="5"/>
      <c r="MXS496" s="5"/>
      <c r="MXT496" s="5"/>
      <c r="MXU496" s="5"/>
      <c r="MXV496" s="5"/>
      <c r="MXW496" s="5"/>
      <c r="MXX496" s="5"/>
      <c r="MXY496" s="5"/>
      <c r="MXZ496" s="5"/>
      <c r="MYA496" s="5"/>
      <c r="MYB496" s="5"/>
      <c r="MYC496" s="5"/>
      <c r="MYD496" s="5"/>
      <c r="MYE496" s="5"/>
      <c r="MYF496" s="5"/>
      <c r="MYG496" s="5"/>
      <c r="MYH496" s="5"/>
      <c r="MYI496" s="5"/>
      <c r="MYJ496" s="5"/>
      <c r="MYK496" s="5"/>
      <c r="MYL496" s="5"/>
      <c r="MYM496" s="5"/>
      <c r="MYN496" s="5"/>
      <c r="MYO496" s="5"/>
      <c r="MYP496" s="5"/>
      <c r="MYQ496" s="5"/>
      <c r="MYR496" s="5"/>
      <c r="MYS496" s="5"/>
      <c r="MYT496" s="5"/>
      <c r="MYU496" s="5"/>
      <c r="MYV496" s="5"/>
      <c r="MYW496" s="5"/>
      <c r="MYX496" s="5"/>
      <c r="MYY496" s="5"/>
      <c r="MYZ496" s="5"/>
      <c r="MZA496" s="5"/>
      <c r="MZB496" s="5"/>
      <c r="MZC496" s="5"/>
      <c r="MZD496" s="5"/>
      <c r="MZE496" s="5"/>
      <c r="MZF496" s="5"/>
      <c r="MZG496" s="5"/>
      <c r="MZH496" s="5"/>
      <c r="MZI496" s="5"/>
      <c r="MZJ496" s="5"/>
      <c r="MZK496" s="5"/>
      <c r="MZL496" s="5"/>
      <c r="MZM496" s="5"/>
      <c r="MZN496" s="5"/>
      <c r="MZO496" s="5"/>
      <c r="MZP496" s="5"/>
      <c r="MZQ496" s="5"/>
      <c r="MZR496" s="5"/>
      <c r="MZS496" s="5"/>
      <c r="MZT496" s="5"/>
      <c r="MZU496" s="5"/>
      <c r="MZV496" s="5"/>
      <c r="MZW496" s="5"/>
      <c r="MZX496" s="5"/>
      <c r="MZY496" s="5"/>
      <c r="MZZ496" s="5"/>
      <c r="NAA496" s="5"/>
      <c r="NAB496" s="5"/>
      <c r="NAC496" s="5"/>
      <c r="NAD496" s="5"/>
      <c r="NAE496" s="5"/>
      <c r="NAF496" s="5"/>
      <c r="NAG496" s="5"/>
      <c r="NAH496" s="5"/>
      <c r="NAI496" s="5"/>
      <c r="NAJ496" s="5"/>
      <c r="NAK496" s="5"/>
      <c r="NAL496" s="5"/>
      <c r="NAM496" s="5"/>
      <c r="NAN496" s="5"/>
      <c r="NAO496" s="5"/>
      <c r="NAP496" s="5"/>
      <c r="NAQ496" s="5"/>
      <c r="NAR496" s="5"/>
      <c r="NAS496" s="5"/>
      <c r="NAT496" s="5"/>
      <c r="NAU496" s="5"/>
      <c r="NAV496" s="5"/>
      <c r="NAW496" s="5"/>
      <c r="NAX496" s="5"/>
      <c r="NAY496" s="5"/>
      <c r="NAZ496" s="5"/>
      <c r="NBA496" s="5"/>
      <c r="NBB496" s="5"/>
      <c r="NBC496" s="5"/>
      <c r="NBD496" s="5"/>
      <c r="NBE496" s="5"/>
      <c r="NBF496" s="5"/>
      <c r="NBG496" s="5"/>
      <c r="NBH496" s="5"/>
      <c r="NBI496" s="5"/>
      <c r="NBJ496" s="5"/>
      <c r="NBK496" s="5"/>
      <c r="NBL496" s="5"/>
      <c r="NBM496" s="5"/>
      <c r="NBN496" s="5"/>
      <c r="NBO496" s="5"/>
      <c r="NBP496" s="5"/>
      <c r="NBQ496" s="5"/>
      <c r="NBR496" s="5"/>
      <c r="NBS496" s="5"/>
      <c r="NBT496" s="5"/>
      <c r="NBU496" s="5"/>
      <c r="NBV496" s="5"/>
      <c r="NBW496" s="5"/>
      <c r="NBX496" s="5"/>
      <c r="NBY496" s="5"/>
      <c r="NBZ496" s="5"/>
      <c r="NCA496" s="5"/>
      <c r="NCB496" s="5"/>
      <c r="NCC496" s="5"/>
      <c r="NCD496" s="5"/>
      <c r="NCE496" s="5"/>
      <c r="NCF496" s="5"/>
      <c r="NCG496" s="5"/>
      <c r="NCH496" s="5"/>
      <c r="NCI496" s="5"/>
      <c r="NCJ496" s="5"/>
      <c r="NCK496" s="5"/>
      <c r="NCL496" s="5"/>
      <c r="NCM496" s="5"/>
      <c r="NCN496" s="5"/>
      <c r="NCO496" s="5"/>
      <c r="NCP496" s="5"/>
      <c r="NCQ496" s="5"/>
      <c r="NCR496" s="5"/>
      <c r="NCS496" s="5"/>
      <c r="NCT496" s="5"/>
      <c r="NCU496" s="5"/>
      <c r="NCV496" s="5"/>
      <c r="NCW496" s="5"/>
      <c r="NCX496" s="5"/>
      <c r="NCY496" s="5"/>
      <c r="NCZ496" s="5"/>
      <c r="NDA496" s="5"/>
      <c r="NDB496" s="5"/>
      <c r="NDC496" s="5"/>
      <c r="NDD496" s="5"/>
      <c r="NDE496" s="5"/>
      <c r="NDF496" s="5"/>
      <c r="NDG496" s="5"/>
      <c r="NDH496" s="5"/>
      <c r="NDI496" s="5"/>
      <c r="NDJ496" s="5"/>
      <c r="NDK496" s="5"/>
      <c r="NDL496" s="5"/>
      <c r="NDM496" s="5"/>
      <c r="NDN496" s="5"/>
      <c r="NDO496" s="5"/>
      <c r="NDP496" s="5"/>
      <c r="NDQ496" s="5"/>
      <c r="NDR496" s="5"/>
      <c r="NDS496" s="5"/>
      <c r="NDT496" s="5"/>
      <c r="NDU496" s="5"/>
      <c r="NDV496" s="5"/>
      <c r="NDW496" s="5"/>
      <c r="NDX496" s="5"/>
      <c r="NDY496" s="5"/>
      <c r="NDZ496" s="5"/>
      <c r="NEA496" s="5"/>
      <c r="NEB496" s="5"/>
      <c r="NEC496" s="5"/>
      <c r="NED496" s="5"/>
      <c r="NEE496" s="5"/>
      <c r="NEF496" s="5"/>
      <c r="NEG496" s="5"/>
      <c r="NEH496" s="5"/>
      <c r="NEI496" s="5"/>
      <c r="NEJ496" s="5"/>
      <c r="NEK496" s="5"/>
      <c r="NEL496" s="5"/>
      <c r="NEM496" s="5"/>
      <c r="NEN496" s="5"/>
      <c r="NEO496" s="5"/>
      <c r="NEP496" s="5"/>
      <c r="NEQ496" s="5"/>
      <c r="NER496" s="5"/>
      <c r="NES496" s="5"/>
      <c r="NET496" s="5"/>
      <c r="NEU496" s="5"/>
      <c r="NEV496" s="5"/>
      <c r="NEW496" s="5"/>
      <c r="NEX496" s="5"/>
      <c r="NEY496" s="5"/>
      <c r="NEZ496" s="5"/>
      <c r="NFA496" s="5"/>
      <c r="NFB496" s="5"/>
      <c r="NFC496" s="5"/>
      <c r="NFD496" s="5"/>
      <c r="NFE496" s="5"/>
      <c r="NFF496" s="5"/>
      <c r="NFG496" s="5"/>
      <c r="NFH496" s="5"/>
      <c r="NFI496" s="5"/>
      <c r="NFJ496" s="5"/>
      <c r="NFK496" s="5"/>
      <c r="NFL496" s="5"/>
      <c r="NFM496" s="5"/>
      <c r="NFN496" s="5"/>
      <c r="NFO496" s="5"/>
      <c r="NFP496" s="5"/>
      <c r="NFQ496" s="5"/>
      <c r="NFR496" s="5"/>
      <c r="NFS496" s="5"/>
      <c r="NFT496" s="5"/>
      <c r="NFU496" s="5"/>
      <c r="NFV496" s="5"/>
      <c r="NFW496" s="5"/>
      <c r="NFX496" s="5"/>
      <c r="NFY496" s="5"/>
      <c r="NFZ496" s="5"/>
      <c r="NGA496" s="5"/>
      <c r="NGB496" s="5"/>
      <c r="NGC496" s="5"/>
      <c r="NGD496" s="5"/>
      <c r="NGE496" s="5"/>
      <c r="NGF496" s="5"/>
      <c r="NGG496" s="5"/>
      <c r="NGH496" s="5"/>
      <c r="NGI496" s="5"/>
      <c r="NGJ496" s="5"/>
      <c r="NGK496" s="5"/>
      <c r="NGL496" s="5"/>
      <c r="NGM496" s="5"/>
      <c r="NGN496" s="5"/>
      <c r="NGO496" s="5"/>
      <c r="NGP496" s="5"/>
      <c r="NGQ496" s="5"/>
      <c r="NGR496" s="5"/>
      <c r="NGS496" s="5"/>
      <c r="NGT496" s="5"/>
      <c r="NGU496" s="5"/>
      <c r="NGV496" s="5"/>
      <c r="NGW496" s="5"/>
      <c r="NGX496" s="5"/>
      <c r="NGY496" s="5"/>
      <c r="NGZ496" s="5"/>
      <c r="NHA496" s="5"/>
      <c r="NHB496" s="5"/>
      <c r="NHC496" s="5"/>
      <c r="NHD496" s="5"/>
      <c r="NHE496" s="5"/>
      <c r="NHF496" s="5"/>
      <c r="NHG496" s="5"/>
      <c r="NHH496" s="5"/>
      <c r="NHI496" s="5"/>
      <c r="NHJ496" s="5"/>
      <c r="NHK496" s="5"/>
      <c r="NHL496" s="5"/>
      <c r="NHM496" s="5"/>
      <c r="NHN496" s="5"/>
      <c r="NHO496" s="5"/>
      <c r="NHP496" s="5"/>
      <c r="NHQ496" s="5"/>
      <c r="NHR496" s="5"/>
      <c r="NHS496" s="5"/>
      <c r="NHT496" s="5"/>
      <c r="NHU496" s="5"/>
      <c r="NHV496" s="5"/>
      <c r="NHW496" s="5"/>
      <c r="NHX496" s="5"/>
      <c r="NHY496" s="5"/>
      <c r="NHZ496" s="5"/>
      <c r="NIA496" s="5"/>
      <c r="NIB496" s="5"/>
      <c r="NIC496" s="5"/>
      <c r="NID496" s="5"/>
      <c r="NIE496" s="5"/>
      <c r="NIF496" s="5"/>
      <c r="NIG496" s="5"/>
      <c r="NIH496" s="5"/>
      <c r="NII496" s="5"/>
      <c r="NIJ496" s="5"/>
      <c r="NIK496" s="5"/>
      <c r="NIL496" s="5"/>
      <c r="NIM496" s="5"/>
      <c r="NIN496" s="5"/>
      <c r="NIO496" s="5"/>
      <c r="NIP496" s="5"/>
      <c r="NIQ496" s="5"/>
      <c r="NIR496" s="5"/>
      <c r="NIS496" s="5"/>
      <c r="NIT496" s="5"/>
      <c r="NIU496" s="5"/>
      <c r="NIV496" s="5"/>
      <c r="NIW496" s="5"/>
      <c r="NIX496" s="5"/>
      <c r="NIY496" s="5"/>
      <c r="NIZ496" s="5"/>
      <c r="NJA496" s="5"/>
      <c r="NJB496" s="5"/>
      <c r="NJC496" s="5"/>
      <c r="NJD496" s="5"/>
      <c r="NJE496" s="5"/>
      <c r="NJF496" s="5"/>
      <c r="NJG496" s="5"/>
      <c r="NJH496" s="5"/>
      <c r="NJI496" s="5"/>
      <c r="NJJ496" s="5"/>
      <c r="NJK496" s="5"/>
      <c r="NJL496" s="5"/>
      <c r="NJM496" s="5"/>
      <c r="NJN496" s="5"/>
      <c r="NJO496" s="5"/>
      <c r="NJP496" s="5"/>
      <c r="NJQ496" s="5"/>
      <c r="NJR496" s="5"/>
      <c r="NJS496" s="5"/>
      <c r="NJT496" s="5"/>
      <c r="NJU496" s="5"/>
      <c r="NJV496" s="5"/>
      <c r="NJW496" s="5"/>
      <c r="NJX496" s="5"/>
      <c r="NJY496" s="5"/>
      <c r="NJZ496" s="5"/>
      <c r="NKA496" s="5"/>
      <c r="NKB496" s="5"/>
      <c r="NKC496" s="5"/>
      <c r="NKD496" s="5"/>
      <c r="NKE496" s="5"/>
      <c r="NKF496" s="5"/>
      <c r="NKG496" s="5"/>
      <c r="NKH496" s="5"/>
      <c r="NKI496" s="5"/>
      <c r="NKJ496" s="5"/>
      <c r="NKK496" s="5"/>
      <c r="NKL496" s="5"/>
      <c r="NKM496" s="5"/>
      <c r="NKN496" s="5"/>
      <c r="NKO496" s="5"/>
      <c r="NKP496" s="5"/>
      <c r="NKQ496" s="5"/>
      <c r="NKR496" s="5"/>
      <c r="NKS496" s="5"/>
      <c r="NKT496" s="5"/>
      <c r="NKU496" s="5"/>
      <c r="NKV496" s="5"/>
      <c r="NKW496" s="5"/>
      <c r="NKX496" s="5"/>
      <c r="NKY496" s="5"/>
      <c r="NKZ496" s="5"/>
      <c r="NLA496" s="5"/>
      <c r="NLB496" s="5"/>
      <c r="NLC496" s="5"/>
      <c r="NLD496" s="5"/>
      <c r="NLE496" s="5"/>
      <c r="NLF496" s="5"/>
      <c r="NLG496" s="5"/>
      <c r="NLH496" s="5"/>
      <c r="NLI496" s="5"/>
      <c r="NLJ496" s="5"/>
      <c r="NLK496" s="5"/>
      <c r="NLL496" s="5"/>
      <c r="NLM496" s="5"/>
      <c r="NLN496" s="5"/>
      <c r="NLO496" s="5"/>
      <c r="NLP496" s="5"/>
      <c r="NLQ496" s="5"/>
      <c r="NLR496" s="5"/>
      <c r="NLS496" s="5"/>
      <c r="NLT496" s="5"/>
      <c r="NLU496" s="5"/>
      <c r="NLV496" s="5"/>
      <c r="NLW496" s="5"/>
      <c r="NLX496" s="5"/>
      <c r="NLY496" s="5"/>
      <c r="NLZ496" s="5"/>
      <c r="NMA496" s="5"/>
      <c r="NMB496" s="5"/>
      <c r="NMC496" s="5"/>
      <c r="NMD496" s="5"/>
      <c r="NME496" s="5"/>
      <c r="NMF496" s="5"/>
      <c r="NMG496" s="5"/>
      <c r="NMH496" s="5"/>
      <c r="NMI496" s="5"/>
      <c r="NMJ496" s="5"/>
      <c r="NMK496" s="5"/>
      <c r="NML496" s="5"/>
      <c r="NMM496" s="5"/>
      <c r="NMN496" s="5"/>
      <c r="NMO496" s="5"/>
      <c r="NMP496" s="5"/>
      <c r="NMQ496" s="5"/>
      <c r="NMR496" s="5"/>
      <c r="NMS496" s="5"/>
      <c r="NMT496" s="5"/>
      <c r="NMU496" s="5"/>
      <c r="NMV496" s="5"/>
      <c r="NMW496" s="5"/>
      <c r="NMX496" s="5"/>
      <c r="NMY496" s="5"/>
      <c r="NMZ496" s="5"/>
      <c r="NNA496" s="5"/>
      <c r="NNB496" s="5"/>
      <c r="NNC496" s="5"/>
      <c r="NND496" s="5"/>
      <c r="NNE496" s="5"/>
      <c r="NNF496" s="5"/>
      <c r="NNG496" s="5"/>
      <c r="NNH496" s="5"/>
      <c r="NNI496" s="5"/>
      <c r="NNJ496" s="5"/>
      <c r="NNK496" s="5"/>
      <c r="NNL496" s="5"/>
      <c r="NNM496" s="5"/>
      <c r="NNN496" s="5"/>
      <c r="NNO496" s="5"/>
      <c r="NNP496" s="5"/>
      <c r="NNQ496" s="5"/>
      <c r="NNR496" s="5"/>
      <c r="NNS496" s="5"/>
      <c r="NNT496" s="5"/>
      <c r="NNU496" s="5"/>
      <c r="NNV496" s="5"/>
      <c r="NNW496" s="5"/>
      <c r="NNX496" s="5"/>
      <c r="NNY496" s="5"/>
      <c r="NNZ496" s="5"/>
      <c r="NOA496" s="5"/>
      <c r="NOB496" s="5"/>
      <c r="NOC496" s="5"/>
      <c r="NOD496" s="5"/>
      <c r="NOE496" s="5"/>
      <c r="NOF496" s="5"/>
      <c r="NOG496" s="5"/>
      <c r="NOH496" s="5"/>
      <c r="NOI496" s="5"/>
      <c r="NOJ496" s="5"/>
      <c r="NOK496" s="5"/>
      <c r="NOL496" s="5"/>
      <c r="NOM496" s="5"/>
      <c r="NON496" s="5"/>
      <c r="NOO496" s="5"/>
      <c r="NOP496" s="5"/>
      <c r="NOQ496" s="5"/>
      <c r="NOR496" s="5"/>
      <c r="NOS496" s="5"/>
      <c r="NOT496" s="5"/>
      <c r="NOU496" s="5"/>
      <c r="NOV496" s="5"/>
      <c r="NOW496" s="5"/>
      <c r="NOX496" s="5"/>
      <c r="NOY496" s="5"/>
      <c r="NOZ496" s="5"/>
      <c r="NPA496" s="5"/>
      <c r="NPB496" s="5"/>
      <c r="NPC496" s="5"/>
      <c r="NPD496" s="5"/>
      <c r="NPE496" s="5"/>
      <c r="NPF496" s="5"/>
      <c r="NPG496" s="5"/>
      <c r="NPH496" s="5"/>
      <c r="NPI496" s="5"/>
      <c r="NPJ496" s="5"/>
      <c r="NPK496" s="5"/>
      <c r="NPL496" s="5"/>
      <c r="NPM496" s="5"/>
      <c r="NPN496" s="5"/>
      <c r="NPO496" s="5"/>
      <c r="NPP496" s="5"/>
      <c r="NPQ496" s="5"/>
      <c r="NPR496" s="5"/>
      <c r="NPS496" s="5"/>
      <c r="NPT496" s="5"/>
      <c r="NPU496" s="5"/>
      <c r="NPV496" s="5"/>
      <c r="NPW496" s="5"/>
      <c r="NPX496" s="5"/>
      <c r="NPY496" s="5"/>
      <c r="NPZ496" s="5"/>
      <c r="NQA496" s="5"/>
      <c r="NQB496" s="5"/>
      <c r="NQC496" s="5"/>
      <c r="NQD496" s="5"/>
      <c r="NQE496" s="5"/>
      <c r="NQF496" s="5"/>
      <c r="NQG496" s="5"/>
      <c r="NQH496" s="5"/>
      <c r="NQI496" s="5"/>
      <c r="NQJ496" s="5"/>
      <c r="NQK496" s="5"/>
      <c r="NQL496" s="5"/>
      <c r="NQM496" s="5"/>
      <c r="NQN496" s="5"/>
      <c r="NQO496" s="5"/>
      <c r="NQP496" s="5"/>
      <c r="NQQ496" s="5"/>
      <c r="NQR496" s="5"/>
      <c r="NQS496" s="5"/>
      <c r="NQT496" s="5"/>
      <c r="NQU496" s="5"/>
      <c r="NQV496" s="5"/>
      <c r="NQW496" s="5"/>
      <c r="NQX496" s="5"/>
      <c r="NQY496" s="5"/>
      <c r="NQZ496" s="5"/>
      <c r="NRA496" s="5"/>
      <c r="NRB496" s="5"/>
      <c r="NRC496" s="5"/>
      <c r="NRD496" s="5"/>
      <c r="NRE496" s="5"/>
      <c r="NRF496" s="5"/>
      <c r="NRG496" s="5"/>
      <c r="NRH496" s="5"/>
      <c r="NRI496" s="5"/>
      <c r="NRJ496" s="5"/>
      <c r="NRK496" s="5"/>
      <c r="NRL496" s="5"/>
      <c r="NRM496" s="5"/>
      <c r="NRN496" s="5"/>
      <c r="NRO496" s="5"/>
      <c r="NRP496" s="5"/>
      <c r="NRQ496" s="5"/>
      <c r="NRR496" s="5"/>
      <c r="NRS496" s="5"/>
      <c r="NRT496" s="5"/>
      <c r="NRU496" s="5"/>
      <c r="NRV496" s="5"/>
      <c r="NRW496" s="5"/>
      <c r="NRX496" s="5"/>
      <c r="NRY496" s="5"/>
      <c r="NRZ496" s="5"/>
      <c r="NSA496" s="5"/>
      <c r="NSB496" s="5"/>
      <c r="NSC496" s="5"/>
      <c r="NSD496" s="5"/>
      <c r="NSE496" s="5"/>
      <c r="NSF496" s="5"/>
      <c r="NSG496" s="5"/>
      <c r="NSH496" s="5"/>
      <c r="NSI496" s="5"/>
      <c r="NSJ496" s="5"/>
      <c r="NSK496" s="5"/>
      <c r="NSL496" s="5"/>
      <c r="NSM496" s="5"/>
      <c r="NSN496" s="5"/>
      <c r="NSO496" s="5"/>
      <c r="NSP496" s="5"/>
      <c r="NSQ496" s="5"/>
      <c r="NSR496" s="5"/>
      <c r="NSS496" s="5"/>
      <c r="NST496" s="5"/>
      <c r="NSU496" s="5"/>
      <c r="NSV496" s="5"/>
      <c r="NSW496" s="5"/>
      <c r="NSX496" s="5"/>
      <c r="NSY496" s="5"/>
      <c r="NSZ496" s="5"/>
      <c r="NTA496" s="5"/>
      <c r="NTB496" s="5"/>
      <c r="NTC496" s="5"/>
      <c r="NTD496" s="5"/>
      <c r="NTE496" s="5"/>
      <c r="NTF496" s="5"/>
      <c r="NTG496" s="5"/>
      <c r="NTH496" s="5"/>
      <c r="NTI496" s="5"/>
      <c r="NTJ496" s="5"/>
      <c r="NTK496" s="5"/>
      <c r="NTL496" s="5"/>
      <c r="NTM496" s="5"/>
      <c r="NTN496" s="5"/>
      <c r="NTO496" s="5"/>
      <c r="NTP496" s="5"/>
      <c r="NTQ496" s="5"/>
      <c r="NTR496" s="5"/>
      <c r="NTS496" s="5"/>
      <c r="NTT496" s="5"/>
      <c r="NTU496" s="5"/>
      <c r="NTV496" s="5"/>
      <c r="NTW496" s="5"/>
      <c r="NTX496" s="5"/>
      <c r="NTY496" s="5"/>
      <c r="NTZ496" s="5"/>
      <c r="NUA496" s="5"/>
      <c r="NUB496" s="5"/>
      <c r="NUC496" s="5"/>
      <c r="NUD496" s="5"/>
      <c r="NUE496" s="5"/>
      <c r="NUF496" s="5"/>
      <c r="NUG496" s="5"/>
      <c r="NUH496" s="5"/>
      <c r="NUI496" s="5"/>
      <c r="NUJ496" s="5"/>
      <c r="NUK496" s="5"/>
      <c r="NUL496" s="5"/>
      <c r="NUM496" s="5"/>
      <c r="NUN496" s="5"/>
      <c r="NUO496" s="5"/>
      <c r="NUP496" s="5"/>
      <c r="NUQ496" s="5"/>
      <c r="NUR496" s="5"/>
      <c r="NUS496" s="5"/>
      <c r="NUT496" s="5"/>
      <c r="NUU496" s="5"/>
      <c r="NUV496" s="5"/>
      <c r="NUW496" s="5"/>
      <c r="NUX496" s="5"/>
      <c r="NUY496" s="5"/>
      <c r="NUZ496" s="5"/>
      <c r="NVA496" s="5"/>
      <c r="NVB496" s="5"/>
      <c r="NVC496" s="5"/>
      <c r="NVD496" s="5"/>
      <c r="NVE496" s="5"/>
      <c r="NVF496" s="5"/>
      <c r="NVG496" s="5"/>
      <c r="NVH496" s="5"/>
      <c r="NVI496" s="5"/>
      <c r="NVJ496" s="5"/>
      <c r="NVK496" s="5"/>
      <c r="NVL496" s="5"/>
      <c r="NVM496" s="5"/>
      <c r="NVN496" s="5"/>
      <c r="NVO496" s="5"/>
      <c r="NVP496" s="5"/>
      <c r="NVQ496" s="5"/>
      <c r="NVR496" s="5"/>
      <c r="NVS496" s="5"/>
      <c r="NVT496" s="5"/>
      <c r="NVU496" s="5"/>
      <c r="NVV496" s="5"/>
      <c r="NVW496" s="5"/>
      <c r="NVX496" s="5"/>
      <c r="NVY496" s="5"/>
      <c r="NVZ496" s="5"/>
      <c r="NWA496" s="5"/>
      <c r="NWB496" s="5"/>
      <c r="NWC496" s="5"/>
      <c r="NWD496" s="5"/>
      <c r="NWE496" s="5"/>
      <c r="NWF496" s="5"/>
      <c r="NWG496" s="5"/>
      <c r="NWH496" s="5"/>
      <c r="NWI496" s="5"/>
      <c r="NWJ496" s="5"/>
      <c r="NWK496" s="5"/>
      <c r="NWL496" s="5"/>
      <c r="NWM496" s="5"/>
      <c r="NWN496" s="5"/>
      <c r="NWO496" s="5"/>
      <c r="NWP496" s="5"/>
      <c r="NWQ496" s="5"/>
      <c r="NWR496" s="5"/>
      <c r="NWS496" s="5"/>
      <c r="NWT496" s="5"/>
      <c r="NWU496" s="5"/>
      <c r="NWV496" s="5"/>
      <c r="NWW496" s="5"/>
      <c r="NWX496" s="5"/>
      <c r="NWY496" s="5"/>
      <c r="NWZ496" s="5"/>
      <c r="NXA496" s="5"/>
      <c r="NXB496" s="5"/>
      <c r="NXC496" s="5"/>
      <c r="NXD496" s="5"/>
      <c r="NXE496" s="5"/>
      <c r="NXF496" s="5"/>
      <c r="NXG496" s="5"/>
      <c r="NXH496" s="5"/>
      <c r="NXI496" s="5"/>
      <c r="NXJ496" s="5"/>
      <c r="NXK496" s="5"/>
      <c r="NXL496" s="5"/>
      <c r="NXM496" s="5"/>
      <c r="NXN496" s="5"/>
      <c r="NXO496" s="5"/>
      <c r="NXP496" s="5"/>
      <c r="NXQ496" s="5"/>
      <c r="NXR496" s="5"/>
      <c r="NXS496" s="5"/>
      <c r="NXT496" s="5"/>
      <c r="NXU496" s="5"/>
      <c r="NXV496" s="5"/>
      <c r="NXW496" s="5"/>
      <c r="NXX496" s="5"/>
      <c r="NXY496" s="5"/>
      <c r="NXZ496" s="5"/>
      <c r="NYA496" s="5"/>
      <c r="NYB496" s="5"/>
      <c r="NYC496" s="5"/>
      <c r="NYD496" s="5"/>
      <c r="NYE496" s="5"/>
      <c r="NYF496" s="5"/>
      <c r="NYG496" s="5"/>
      <c r="NYH496" s="5"/>
      <c r="NYI496" s="5"/>
      <c r="NYJ496" s="5"/>
      <c r="NYK496" s="5"/>
      <c r="NYL496" s="5"/>
      <c r="NYM496" s="5"/>
      <c r="NYN496" s="5"/>
      <c r="NYO496" s="5"/>
      <c r="NYP496" s="5"/>
      <c r="NYQ496" s="5"/>
      <c r="NYR496" s="5"/>
      <c r="NYS496" s="5"/>
      <c r="NYT496" s="5"/>
      <c r="NYU496" s="5"/>
      <c r="NYV496" s="5"/>
      <c r="NYW496" s="5"/>
      <c r="NYX496" s="5"/>
      <c r="NYY496" s="5"/>
      <c r="NYZ496" s="5"/>
      <c r="NZA496" s="5"/>
      <c r="NZB496" s="5"/>
      <c r="NZC496" s="5"/>
      <c r="NZD496" s="5"/>
      <c r="NZE496" s="5"/>
      <c r="NZF496" s="5"/>
      <c r="NZG496" s="5"/>
      <c r="NZH496" s="5"/>
      <c r="NZI496" s="5"/>
      <c r="NZJ496" s="5"/>
      <c r="NZK496" s="5"/>
      <c r="NZL496" s="5"/>
      <c r="NZM496" s="5"/>
      <c r="NZN496" s="5"/>
      <c r="NZO496" s="5"/>
      <c r="NZP496" s="5"/>
      <c r="NZQ496" s="5"/>
      <c r="NZR496" s="5"/>
      <c r="NZS496" s="5"/>
      <c r="NZT496" s="5"/>
      <c r="NZU496" s="5"/>
      <c r="NZV496" s="5"/>
      <c r="NZW496" s="5"/>
      <c r="NZX496" s="5"/>
      <c r="NZY496" s="5"/>
      <c r="NZZ496" s="5"/>
      <c r="OAA496" s="5"/>
      <c r="OAB496" s="5"/>
      <c r="OAC496" s="5"/>
      <c r="OAD496" s="5"/>
      <c r="OAE496" s="5"/>
      <c r="OAF496" s="5"/>
      <c r="OAG496" s="5"/>
      <c r="OAH496" s="5"/>
      <c r="OAI496" s="5"/>
      <c r="OAJ496" s="5"/>
      <c r="OAK496" s="5"/>
      <c r="OAL496" s="5"/>
      <c r="OAM496" s="5"/>
      <c r="OAN496" s="5"/>
      <c r="OAO496" s="5"/>
      <c r="OAP496" s="5"/>
      <c r="OAQ496" s="5"/>
      <c r="OAR496" s="5"/>
      <c r="OAS496" s="5"/>
      <c r="OAT496" s="5"/>
      <c r="OAU496" s="5"/>
      <c r="OAV496" s="5"/>
      <c r="OAW496" s="5"/>
      <c r="OAX496" s="5"/>
      <c r="OAY496" s="5"/>
      <c r="OAZ496" s="5"/>
      <c r="OBA496" s="5"/>
      <c r="OBB496" s="5"/>
      <c r="OBC496" s="5"/>
      <c r="OBD496" s="5"/>
      <c r="OBE496" s="5"/>
      <c r="OBF496" s="5"/>
      <c r="OBG496" s="5"/>
      <c r="OBH496" s="5"/>
      <c r="OBI496" s="5"/>
      <c r="OBJ496" s="5"/>
      <c r="OBK496" s="5"/>
      <c r="OBL496" s="5"/>
      <c r="OBM496" s="5"/>
      <c r="OBN496" s="5"/>
      <c r="OBO496" s="5"/>
      <c r="OBP496" s="5"/>
      <c r="OBQ496" s="5"/>
      <c r="OBR496" s="5"/>
      <c r="OBS496" s="5"/>
      <c r="OBT496" s="5"/>
      <c r="OBU496" s="5"/>
      <c r="OBV496" s="5"/>
      <c r="OBW496" s="5"/>
      <c r="OBX496" s="5"/>
      <c r="OBY496" s="5"/>
      <c r="OBZ496" s="5"/>
      <c r="OCA496" s="5"/>
      <c r="OCB496" s="5"/>
      <c r="OCC496" s="5"/>
      <c r="OCD496" s="5"/>
      <c r="OCE496" s="5"/>
      <c r="OCF496" s="5"/>
      <c r="OCG496" s="5"/>
      <c r="OCH496" s="5"/>
      <c r="OCI496" s="5"/>
      <c r="OCJ496" s="5"/>
      <c r="OCK496" s="5"/>
      <c r="OCL496" s="5"/>
      <c r="OCM496" s="5"/>
      <c r="OCN496" s="5"/>
      <c r="OCO496" s="5"/>
      <c r="OCP496" s="5"/>
      <c r="OCQ496" s="5"/>
      <c r="OCR496" s="5"/>
      <c r="OCS496" s="5"/>
      <c r="OCT496" s="5"/>
      <c r="OCU496" s="5"/>
      <c r="OCV496" s="5"/>
      <c r="OCW496" s="5"/>
      <c r="OCX496" s="5"/>
      <c r="OCY496" s="5"/>
      <c r="OCZ496" s="5"/>
      <c r="ODA496" s="5"/>
      <c r="ODB496" s="5"/>
      <c r="ODC496" s="5"/>
      <c r="ODD496" s="5"/>
      <c r="ODE496" s="5"/>
      <c r="ODF496" s="5"/>
      <c r="ODG496" s="5"/>
      <c r="ODH496" s="5"/>
      <c r="ODI496" s="5"/>
      <c r="ODJ496" s="5"/>
      <c r="ODK496" s="5"/>
      <c r="ODL496" s="5"/>
      <c r="ODM496" s="5"/>
      <c r="ODN496" s="5"/>
      <c r="ODO496" s="5"/>
      <c r="ODP496" s="5"/>
      <c r="ODQ496" s="5"/>
      <c r="ODR496" s="5"/>
      <c r="ODS496" s="5"/>
      <c r="ODT496" s="5"/>
      <c r="ODU496" s="5"/>
      <c r="ODV496" s="5"/>
      <c r="ODW496" s="5"/>
      <c r="ODX496" s="5"/>
      <c r="ODY496" s="5"/>
      <c r="ODZ496" s="5"/>
      <c r="OEA496" s="5"/>
      <c r="OEB496" s="5"/>
      <c r="OEC496" s="5"/>
      <c r="OED496" s="5"/>
      <c r="OEE496" s="5"/>
      <c r="OEF496" s="5"/>
      <c r="OEG496" s="5"/>
      <c r="OEH496" s="5"/>
      <c r="OEI496" s="5"/>
      <c r="OEJ496" s="5"/>
      <c r="OEK496" s="5"/>
      <c r="OEL496" s="5"/>
      <c r="OEM496" s="5"/>
      <c r="OEN496" s="5"/>
      <c r="OEO496" s="5"/>
      <c r="OEP496" s="5"/>
      <c r="OEQ496" s="5"/>
      <c r="OER496" s="5"/>
      <c r="OES496" s="5"/>
      <c r="OET496" s="5"/>
      <c r="OEU496" s="5"/>
      <c r="OEV496" s="5"/>
      <c r="OEW496" s="5"/>
      <c r="OEX496" s="5"/>
      <c r="OEY496" s="5"/>
      <c r="OEZ496" s="5"/>
      <c r="OFA496" s="5"/>
      <c r="OFB496" s="5"/>
      <c r="OFC496" s="5"/>
      <c r="OFD496" s="5"/>
      <c r="OFE496" s="5"/>
      <c r="OFF496" s="5"/>
      <c r="OFG496" s="5"/>
      <c r="OFH496" s="5"/>
      <c r="OFI496" s="5"/>
      <c r="OFJ496" s="5"/>
      <c r="OFK496" s="5"/>
      <c r="OFL496" s="5"/>
      <c r="OFM496" s="5"/>
      <c r="OFN496" s="5"/>
      <c r="OFO496" s="5"/>
      <c r="OFP496" s="5"/>
      <c r="OFQ496" s="5"/>
      <c r="OFR496" s="5"/>
      <c r="OFS496" s="5"/>
      <c r="OFT496" s="5"/>
      <c r="OFU496" s="5"/>
      <c r="OFV496" s="5"/>
      <c r="OFW496" s="5"/>
      <c r="OFX496" s="5"/>
      <c r="OFY496" s="5"/>
      <c r="OFZ496" s="5"/>
      <c r="OGA496" s="5"/>
      <c r="OGB496" s="5"/>
      <c r="OGC496" s="5"/>
      <c r="OGD496" s="5"/>
      <c r="OGE496" s="5"/>
      <c r="OGF496" s="5"/>
      <c r="OGG496" s="5"/>
      <c r="OGH496" s="5"/>
      <c r="OGI496" s="5"/>
      <c r="OGJ496" s="5"/>
      <c r="OGK496" s="5"/>
      <c r="OGL496" s="5"/>
      <c r="OGM496" s="5"/>
      <c r="OGN496" s="5"/>
      <c r="OGO496" s="5"/>
      <c r="OGP496" s="5"/>
      <c r="OGQ496" s="5"/>
      <c r="OGR496" s="5"/>
      <c r="OGS496" s="5"/>
      <c r="OGT496" s="5"/>
      <c r="OGU496" s="5"/>
      <c r="OGV496" s="5"/>
      <c r="OGW496" s="5"/>
      <c r="OGX496" s="5"/>
      <c r="OGY496" s="5"/>
      <c r="OGZ496" s="5"/>
      <c r="OHA496" s="5"/>
      <c r="OHB496" s="5"/>
      <c r="OHC496" s="5"/>
      <c r="OHD496" s="5"/>
      <c r="OHE496" s="5"/>
      <c r="OHF496" s="5"/>
      <c r="OHG496" s="5"/>
      <c r="OHH496" s="5"/>
      <c r="OHI496" s="5"/>
      <c r="OHJ496" s="5"/>
      <c r="OHK496" s="5"/>
      <c r="OHL496" s="5"/>
      <c r="OHM496" s="5"/>
      <c r="OHN496" s="5"/>
      <c r="OHO496" s="5"/>
      <c r="OHP496" s="5"/>
      <c r="OHQ496" s="5"/>
      <c r="OHR496" s="5"/>
      <c r="OHS496" s="5"/>
      <c r="OHT496" s="5"/>
      <c r="OHU496" s="5"/>
      <c r="OHV496" s="5"/>
      <c r="OHW496" s="5"/>
      <c r="OHX496" s="5"/>
      <c r="OHY496" s="5"/>
      <c r="OHZ496" s="5"/>
      <c r="OIA496" s="5"/>
      <c r="OIB496" s="5"/>
      <c r="OIC496" s="5"/>
      <c r="OID496" s="5"/>
      <c r="OIE496" s="5"/>
      <c r="OIF496" s="5"/>
      <c r="OIG496" s="5"/>
      <c r="OIH496" s="5"/>
      <c r="OII496" s="5"/>
      <c r="OIJ496" s="5"/>
      <c r="OIK496" s="5"/>
      <c r="OIL496" s="5"/>
      <c r="OIM496" s="5"/>
      <c r="OIN496" s="5"/>
      <c r="OIO496" s="5"/>
      <c r="OIP496" s="5"/>
      <c r="OIQ496" s="5"/>
      <c r="OIR496" s="5"/>
      <c r="OIS496" s="5"/>
      <c r="OIT496" s="5"/>
      <c r="OIU496" s="5"/>
      <c r="OIV496" s="5"/>
      <c r="OIW496" s="5"/>
      <c r="OIX496" s="5"/>
      <c r="OIY496" s="5"/>
      <c r="OIZ496" s="5"/>
      <c r="OJA496" s="5"/>
      <c r="OJB496" s="5"/>
      <c r="OJC496" s="5"/>
      <c r="OJD496" s="5"/>
      <c r="OJE496" s="5"/>
      <c r="OJF496" s="5"/>
      <c r="OJG496" s="5"/>
      <c r="OJH496" s="5"/>
      <c r="OJI496" s="5"/>
      <c r="OJJ496" s="5"/>
      <c r="OJK496" s="5"/>
      <c r="OJL496" s="5"/>
      <c r="OJM496" s="5"/>
      <c r="OJN496" s="5"/>
      <c r="OJO496" s="5"/>
      <c r="OJP496" s="5"/>
      <c r="OJQ496" s="5"/>
      <c r="OJR496" s="5"/>
      <c r="OJS496" s="5"/>
      <c r="OJT496" s="5"/>
      <c r="OJU496" s="5"/>
      <c r="OJV496" s="5"/>
      <c r="OJW496" s="5"/>
      <c r="OJX496" s="5"/>
      <c r="OJY496" s="5"/>
      <c r="OJZ496" s="5"/>
      <c r="OKA496" s="5"/>
      <c r="OKB496" s="5"/>
      <c r="OKC496" s="5"/>
      <c r="OKD496" s="5"/>
      <c r="OKE496" s="5"/>
      <c r="OKF496" s="5"/>
      <c r="OKG496" s="5"/>
      <c r="OKH496" s="5"/>
      <c r="OKI496" s="5"/>
      <c r="OKJ496" s="5"/>
      <c r="OKK496" s="5"/>
      <c r="OKL496" s="5"/>
      <c r="OKM496" s="5"/>
      <c r="OKN496" s="5"/>
      <c r="OKO496" s="5"/>
      <c r="OKP496" s="5"/>
      <c r="OKQ496" s="5"/>
      <c r="OKR496" s="5"/>
      <c r="OKS496" s="5"/>
      <c r="OKT496" s="5"/>
      <c r="OKU496" s="5"/>
      <c r="OKV496" s="5"/>
      <c r="OKW496" s="5"/>
      <c r="OKX496" s="5"/>
      <c r="OKY496" s="5"/>
      <c r="OKZ496" s="5"/>
      <c r="OLA496" s="5"/>
      <c r="OLB496" s="5"/>
      <c r="OLC496" s="5"/>
      <c r="OLD496" s="5"/>
      <c r="OLE496" s="5"/>
      <c r="OLF496" s="5"/>
      <c r="OLG496" s="5"/>
      <c r="OLH496" s="5"/>
      <c r="OLI496" s="5"/>
      <c r="OLJ496" s="5"/>
      <c r="OLK496" s="5"/>
      <c r="OLL496" s="5"/>
      <c r="OLM496" s="5"/>
      <c r="OLN496" s="5"/>
      <c r="OLO496" s="5"/>
      <c r="OLP496" s="5"/>
      <c r="OLQ496" s="5"/>
      <c r="OLR496" s="5"/>
      <c r="OLS496" s="5"/>
      <c r="OLT496" s="5"/>
      <c r="OLU496" s="5"/>
      <c r="OLV496" s="5"/>
      <c r="OLW496" s="5"/>
      <c r="OLX496" s="5"/>
      <c r="OLY496" s="5"/>
      <c r="OLZ496" s="5"/>
      <c r="OMA496" s="5"/>
      <c r="OMB496" s="5"/>
      <c r="OMC496" s="5"/>
      <c r="OMD496" s="5"/>
      <c r="OME496" s="5"/>
      <c r="OMF496" s="5"/>
      <c r="OMG496" s="5"/>
      <c r="OMH496" s="5"/>
      <c r="OMI496" s="5"/>
      <c r="OMJ496" s="5"/>
      <c r="OMK496" s="5"/>
      <c r="OML496" s="5"/>
      <c r="OMM496" s="5"/>
      <c r="OMN496" s="5"/>
      <c r="OMO496" s="5"/>
      <c r="OMP496" s="5"/>
      <c r="OMQ496" s="5"/>
      <c r="OMR496" s="5"/>
      <c r="OMS496" s="5"/>
      <c r="OMT496" s="5"/>
      <c r="OMU496" s="5"/>
      <c r="OMV496" s="5"/>
      <c r="OMW496" s="5"/>
      <c r="OMX496" s="5"/>
      <c r="OMY496" s="5"/>
      <c r="OMZ496" s="5"/>
      <c r="ONA496" s="5"/>
      <c r="ONB496" s="5"/>
      <c r="ONC496" s="5"/>
      <c r="OND496" s="5"/>
      <c r="ONE496" s="5"/>
      <c r="ONF496" s="5"/>
      <c r="ONG496" s="5"/>
      <c r="ONH496" s="5"/>
      <c r="ONI496" s="5"/>
      <c r="ONJ496" s="5"/>
      <c r="ONK496" s="5"/>
      <c r="ONL496" s="5"/>
      <c r="ONM496" s="5"/>
      <c r="ONN496" s="5"/>
      <c r="ONO496" s="5"/>
      <c r="ONP496" s="5"/>
      <c r="ONQ496" s="5"/>
      <c r="ONR496" s="5"/>
      <c r="ONS496" s="5"/>
      <c r="ONT496" s="5"/>
      <c r="ONU496" s="5"/>
      <c r="ONV496" s="5"/>
      <c r="ONW496" s="5"/>
      <c r="ONX496" s="5"/>
      <c r="ONY496" s="5"/>
      <c r="ONZ496" s="5"/>
      <c r="OOA496" s="5"/>
      <c r="OOB496" s="5"/>
      <c r="OOC496" s="5"/>
      <c r="OOD496" s="5"/>
      <c r="OOE496" s="5"/>
      <c r="OOF496" s="5"/>
      <c r="OOG496" s="5"/>
      <c r="OOH496" s="5"/>
      <c r="OOI496" s="5"/>
      <c r="OOJ496" s="5"/>
      <c r="OOK496" s="5"/>
      <c r="OOL496" s="5"/>
      <c r="OOM496" s="5"/>
      <c r="OON496" s="5"/>
      <c r="OOO496" s="5"/>
      <c r="OOP496" s="5"/>
      <c r="OOQ496" s="5"/>
      <c r="OOR496" s="5"/>
      <c r="OOS496" s="5"/>
      <c r="OOT496" s="5"/>
      <c r="OOU496" s="5"/>
      <c r="OOV496" s="5"/>
      <c r="OOW496" s="5"/>
      <c r="OOX496" s="5"/>
      <c r="OOY496" s="5"/>
      <c r="OOZ496" s="5"/>
      <c r="OPA496" s="5"/>
      <c r="OPB496" s="5"/>
      <c r="OPC496" s="5"/>
      <c r="OPD496" s="5"/>
      <c r="OPE496" s="5"/>
      <c r="OPF496" s="5"/>
      <c r="OPG496" s="5"/>
      <c r="OPH496" s="5"/>
      <c r="OPI496" s="5"/>
      <c r="OPJ496" s="5"/>
      <c r="OPK496" s="5"/>
      <c r="OPL496" s="5"/>
      <c r="OPM496" s="5"/>
      <c r="OPN496" s="5"/>
      <c r="OPO496" s="5"/>
      <c r="OPP496" s="5"/>
      <c r="OPQ496" s="5"/>
      <c r="OPR496" s="5"/>
      <c r="OPS496" s="5"/>
      <c r="OPT496" s="5"/>
      <c r="OPU496" s="5"/>
      <c r="OPV496" s="5"/>
      <c r="OPW496" s="5"/>
      <c r="OPX496" s="5"/>
      <c r="OPY496" s="5"/>
      <c r="OPZ496" s="5"/>
      <c r="OQA496" s="5"/>
      <c r="OQB496" s="5"/>
      <c r="OQC496" s="5"/>
      <c r="OQD496" s="5"/>
      <c r="OQE496" s="5"/>
      <c r="OQF496" s="5"/>
      <c r="OQG496" s="5"/>
      <c r="OQH496" s="5"/>
      <c r="OQI496" s="5"/>
      <c r="OQJ496" s="5"/>
      <c r="OQK496" s="5"/>
      <c r="OQL496" s="5"/>
      <c r="OQM496" s="5"/>
      <c r="OQN496" s="5"/>
      <c r="OQO496" s="5"/>
      <c r="OQP496" s="5"/>
      <c r="OQQ496" s="5"/>
      <c r="OQR496" s="5"/>
      <c r="OQS496" s="5"/>
      <c r="OQT496" s="5"/>
      <c r="OQU496" s="5"/>
      <c r="OQV496" s="5"/>
      <c r="OQW496" s="5"/>
      <c r="OQX496" s="5"/>
      <c r="OQY496" s="5"/>
      <c r="OQZ496" s="5"/>
      <c r="ORA496" s="5"/>
      <c r="ORB496" s="5"/>
      <c r="ORC496" s="5"/>
      <c r="ORD496" s="5"/>
      <c r="ORE496" s="5"/>
      <c r="ORF496" s="5"/>
      <c r="ORG496" s="5"/>
      <c r="ORH496" s="5"/>
      <c r="ORI496" s="5"/>
      <c r="ORJ496" s="5"/>
      <c r="ORK496" s="5"/>
      <c r="ORL496" s="5"/>
      <c r="ORM496" s="5"/>
      <c r="ORN496" s="5"/>
      <c r="ORO496" s="5"/>
      <c r="ORP496" s="5"/>
      <c r="ORQ496" s="5"/>
      <c r="ORR496" s="5"/>
      <c r="ORS496" s="5"/>
      <c r="ORT496" s="5"/>
      <c r="ORU496" s="5"/>
      <c r="ORV496" s="5"/>
      <c r="ORW496" s="5"/>
      <c r="ORX496" s="5"/>
      <c r="ORY496" s="5"/>
      <c r="ORZ496" s="5"/>
      <c r="OSA496" s="5"/>
      <c r="OSB496" s="5"/>
      <c r="OSC496" s="5"/>
      <c r="OSD496" s="5"/>
      <c r="OSE496" s="5"/>
      <c r="OSF496" s="5"/>
      <c r="OSG496" s="5"/>
      <c r="OSH496" s="5"/>
      <c r="OSI496" s="5"/>
      <c r="OSJ496" s="5"/>
      <c r="OSK496" s="5"/>
      <c r="OSL496" s="5"/>
      <c r="OSM496" s="5"/>
      <c r="OSN496" s="5"/>
      <c r="OSO496" s="5"/>
      <c r="OSP496" s="5"/>
      <c r="OSQ496" s="5"/>
      <c r="OSR496" s="5"/>
      <c r="OSS496" s="5"/>
      <c r="OST496" s="5"/>
      <c r="OSU496" s="5"/>
      <c r="OSV496" s="5"/>
      <c r="OSW496" s="5"/>
      <c r="OSX496" s="5"/>
      <c r="OSY496" s="5"/>
      <c r="OSZ496" s="5"/>
      <c r="OTA496" s="5"/>
      <c r="OTB496" s="5"/>
      <c r="OTC496" s="5"/>
      <c r="OTD496" s="5"/>
      <c r="OTE496" s="5"/>
      <c r="OTF496" s="5"/>
      <c r="OTG496" s="5"/>
      <c r="OTH496" s="5"/>
      <c r="OTI496" s="5"/>
      <c r="OTJ496" s="5"/>
      <c r="OTK496" s="5"/>
      <c r="OTL496" s="5"/>
      <c r="OTM496" s="5"/>
      <c r="OTN496" s="5"/>
      <c r="OTO496" s="5"/>
      <c r="OTP496" s="5"/>
      <c r="OTQ496" s="5"/>
      <c r="OTR496" s="5"/>
      <c r="OTS496" s="5"/>
      <c r="OTT496" s="5"/>
      <c r="OTU496" s="5"/>
      <c r="OTV496" s="5"/>
      <c r="OTW496" s="5"/>
      <c r="OTX496" s="5"/>
      <c r="OTY496" s="5"/>
      <c r="OTZ496" s="5"/>
      <c r="OUA496" s="5"/>
      <c r="OUB496" s="5"/>
      <c r="OUC496" s="5"/>
      <c r="OUD496" s="5"/>
      <c r="OUE496" s="5"/>
      <c r="OUF496" s="5"/>
      <c r="OUG496" s="5"/>
      <c r="OUH496" s="5"/>
      <c r="OUI496" s="5"/>
      <c r="OUJ496" s="5"/>
      <c r="OUK496" s="5"/>
      <c r="OUL496" s="5"/>
      <c r="OUM496" s="5"/>
      <c r="OUN496" s="5"/>
      <c r="OUO496" s="5"/>
      <c r="OUP496" s="5"/>
      <c r="OUQ496" s="5"/>
      <c r="OUR496" s="5"/>
      <c r="OUS496" s="5"/>
      <c r="OUT496" s="5"/>
      <c r="OUU496" s="5"/>
      <c r="OUV496" s="5"/>
      <c r="OUW496" s="5"/>
      <c r="OUX496" s="5"/>
      <c r="OUY496" s="5"/>
      <c r="OUZ496" s="5"/>
      <c r="OVA496" s="5"/>
      <c r="OVB496" s="5"/>
      <c r="OVC496" s="5"/>
      <c r="OVD496" s="5"/>
      <c r="OVE496" s="5"/>
      <c r="OVF496" s="5"/>
      <c r="OVG496" s="5"/>
      <c r="OVH496" s="5"/>
      <c r="OVI496" s="5"/>
      <c r="OVJ496" s="5"/>
      <c r="OVK496" s="5"/>
      <c r="OVL496" s="5"/>
      <c r="OVM496" s="5"/>
      <c r="OVN496" s="5"/>
      <c r="OVO496" s="5"/>
      <c r="OVP496" s="5"/>
      <c r="OVQ496" s="5"/>
      <c r="OVR496" s="5"/>
      <c r="OVS496" s="5"/>
      <c r="OVT496" s="5"/>
      <c r="OVU496" s="5"/>
      <c r="OVV496" s="5"/>
      <c r="OVW496" s="5"/>
      <c r="OVX496" s="5"/>
      <c r="OVY496" s="5"/>
      <c r="OVZ496" s="5"/>
      <c r="OWA496" s="5"/>
      <c r="OWB496" s="5"/>
      <c r="OWC496" s="5"/>
      <c r="OWD496" s="5"/>
      <c r="OWE496" s="5"/>
      <c r="OWF496" s="5"/>
      <c r="OWG496" s="5"/>
      <c r="OWH496" s="5"/>
      <c r="OWI496" s="5"/>
      <c r="OWJ496" s="5"/>
      <c r="OWK496" s="5"/>
      <c r="OWL496" s="5"/>
      <c r="OWM496" s="5"/>
      <c r="OWN496" s="5"/>
      <c r="OWO496" s="5"/>
      <c r="OWP496" s="5"/>
      <c r="OWQ496" s="5"/>
      <c r="OWR496" s="5"/>
      <c r="OWS496" s="5"/>
      <c r="OWT496" s="5"/>
      <c r="OWU496" s="5"/>
      <c r="OWV496" s="5"/>
      <c r="OWW496" s="5"/>
      <c r="OWX496" s="5"/>
      <c r="OWY496" s="5"/>
      <c r="OWZ496" s="5"/>
      <c r="OXA496" s="5"/>
      <c r="OXB496" s="5"/>
      <c r="OXC496" s="5"/>
      <c r="OXD496" s="5"/>
      <c r="OXE496" s="5"/>
      <c r="OXF496" s="5"/>
      <c r="OXG496" s="5"/>
      <c r="OXH496" s="5"/>
      <c r="OXI496" s="5"/>
      <c r="OXJ496" s="5"/>
      <c r="OXK496" s="5"/>
      <c r="OXL496" s="5"/>
      <c r="OXM496" s="5"/>
      <c r="OXN496" s="5"/>
      <c r="OXO496" s="5"/>
      <c r="OXP496" s="5"/>
      <c r="OXQ496" s="5"/>
      <c r="OXR496" s="5"/>
      <c r="OXS496" s="5"/>
      <c r="OXT496" s="5"/>
      <c r="OXU496" s="5"/>
      <c r="OXV496" s="5"/>
      <c r="OXW496" s="5"/>
      <c r="OXX496" s="5"/>
      <c r="OXY496" s="5"/>
      <c r="OXZ496" s="5"/>
      <c r="OYA496" s="5"/>
      <c r="OYB496" s="5"/>
      <c r="OYC496" s="5"/>
      <c r="OYD496" s="5"/>
      <c r="OYE496" s="5"/>
      <c r="OYF496" s="5"/>
      <c r="OYG496" s="5"/>
      <c r="OYH496" s="5"/>
      <c r="OYI496" s="5"/>
      <c r="OYJ496" s="5"/>
      <c r="OYK496" s="5"/>
      <c r="OYL496" s="5"/>
      <c r="OYM496" s="5"/>
      <c r="OYN496" s="5"/>
      <c r="OYO496" s="5"/>
      <c r="OYP496" s="5"/>
      <c r="OYQ496" s="5"/>
      <c r="OYR496" s="5"/>
      <c r="OYS496" s="5"/>
      <c r="OYT496" s="5"/>
      <c r="OYU496" s="5"/>
      <c r="OYV496" s="5"/>
      <c r="OYW496" s="5"/>
      <c r="OYX496" s="5"/>
      <c r="OYY496" s="5"/>
      <c r="OYZ496" s="5"/>
      <c r="OZA496" s="5"/>
      <c r="OZB496" s="5"/>
      <c r="OZC496" s="5"/>
      <c r="OZD496" s="5"/>
      <c r="OZE496" s="5"/>
      <c r="OZF496" s="5"/>
      <c r="OZG496" s="5"/>
      <c r="OZH496" s="5"/>
      <c r="OZI496" s="5"/>
      <c r="OZJ496" s="5"/>
      <c r="OZK496" s="5"/>
      <c r="OZL496" s="5"/>
      <c r="OZM496" s="5"/>
      <c r="OZN496" s="5"/>
      <c r="OZO496" s="5"/>
      <c r="OZP496" s="5"/>
      <c r="OZQ496" s="5"/>
      <c r="OZR496" s="5"/>
      <c r="OZS496" s="5"/>
      <c r="OZT496" s="5"/>
      <c r="OZU496" s="5"/>
      <c r="OZV496" s="5"/>
      <c r="OZW496" s="5"/>
      <c r="OZX496" s="5"/>
      <c r="OZY496" s="5"/>
      <c r="OZZ496" s="5"/>
      <c r="PAA496" s="5"/>
      <c r="PAB496" s="5"/>
      <c r="PAC496" s="5"/>
      <c r="PAD496" s="5"/>
      <c r="PAE496" s="5"/>
      <c r="PAF496" s="5"/>
      <c r="PAG496" s="5"/>
      <c r="PAH496" s="5"/>
      <c r="PAI496" s="5"/>
      <c r="PAJ496" s="5"/>
      <c r="PAK496" s="5"/>
      <c r="PAL496" s="5"/>
      <c r="PAM496" s="5"/>
      <c r="PAN496" s="5"/>
      <c r="PAO496" s="5"/>
      <c r="PAP496" s="5"/>
      <c r="PAQ496" s="5"/>
      <c r="PAR496" s="5"/>
      <c r="PAS496" s="5"/>
      <c r="PAT496" s="5"/>
      <c r="PAU496" s="5"/>
      <c r="PAV496" s="5"/>
      <c r="PAW496" s="5"/>
      <c r="PAX496" s="5"/>
      <c r="PAY496" s="5"/>
      <c r="PAZ496" s="5"/>
      <c r="PBA496" s="5"/>
      <c r="PBB496" s="5"/>
      <c r="PBC496" s="5"/>
      <c r="PBD496" s="5"/>
      <c r="PBE496" s="5"/>
      <c r="PBF496" s="5"/>
      <c r="PBG496" s="5"/>
      <c r="PBH496" s="5"/>
      <c r="PBI496" s="5"/>
      <c r="PBJ496" s="5"/>
      <c r="PBK496" s="5"/>
      <c r="PBL496" s="5"/>
      <c r="PBM496" s="5"/>
      <c r="PBN496" s="5"/>
      <c r="PBO496" s="5"/>
      <c r="PBP496" s="5"/>
      <c r="PBQ496" s="5"/>
      <c r="PBR496" s="5"/>
      <c r="PBS496" s="5"/>
      <c r="PBT496" s="5"/>
      <c r="PBU496" s="5"/>
      <c r="PBV496" s="5"/>
      <c r="PBW496" s="5"/>
      <c r="PBX496" s="5"/>
      <c r="PBY496" s="5"/>
      <c r="PBZ496" s="5"/>
      <c r="PCA496" s="5"/>
      <c r="PCB496" s="5"/>
      <c r="PCC496" s="5"/>
      <c r="PCD496" s="5"/>
      <c r="PCE496" s="5"/>
      <c r="PCF496" s="5"/>
      <c r="PCG496" s="5"/>
      <c r="PCH496" s="5"/>
      <c r="PCI496" s="5"/>
      <c r="PCJ496" s="5"/>
      <c r="PCK496" s="5"/>
      <c r="PCL496" s="5"/>
      <c r="PCM496" s="5"/>
      <c r="PCN496" s="5"/>
      <c r="PCO496" s="5"/>
      <c r="PCP496" s="5"/>
      <c r="PCQ496" s="5"/>
      <c r="PCR496" s="5"/>
      <c r="PCS496" s="5"/>
      <c r="PCT496" s="5"/>
      <c r="PCU496" s="5"/>
      <c r="PCV496" s="5"/>
      <c r="PCW496" s="5"/>
      <c r="PCX496" s="5"/>
      <c r="PCY496" s="5"/>
      <c r="PCZ496" s="5"/>
      <c r="PDA496" s="5"/>
      <c r="PDB496" s="5"/>
      <c r="PDC496" s="5"/>
      <c r="PDD496" s="5"/>
      <c r="PDE496" s="5"/>
      <c r="PDF496" s="5"/>
      <c r="PDG496" s="5"/>
      <c r="PDH496" s="5"/>
      <c r="PDI496" s="5"/>
      <c r="PDJ496" s="5"/>
      <c r="PDK496" s="5"/>
      <c r="PDL496" s="5"/>
      <c r="PDM496" s="5"/>
      <c r="PDN496" s="5"/>
      <c r="PDO496" s="5"/>
      <c r="PDP496" s="5"/>
      <c r="PDQ496" s="5"/>
      <c r="PDR496" s="5"/>
      <c r="PDS496" s="5"/>
      <c r="PDT496" s="5"/>
      <c r="PDU496" s="5"/>
      <c r="PDV496" s="5"/>
      <c r="PDW496" s="5"/>
      <c r="PDX496" s="5"/>
      <c r="PDY496" s="5"/>
      <c r="PDZ496" s="5"/>
      <c r="PEA496" s="5"/>
      <c r="PEB496" s="5"/>
      <c r="PEC496" s="5"/>
      <c r="PED496" s="5"/>
      <c r="PEE496" s="5"/>
      <c r="PEF496" s="5"/>
      <c r="PEG496" s="5"/>
      <c r="PEH496" s="5"/>
      <c r="PEI496" s="5"/>
      <c r="PEJ496" s="5"/>
      <c r="PEK496" s="5"/>
      <c r="PEL496" s="5"/>
      <c r="PEM496" s="5"/>
      <c r="PEN496" s="5"/>
      <c r="PEO496" s="5"/>
      <c r="PEP496" s="5"/>
      <c r="PEQ496" s="5"/>
      <c r="PER496" s="5"/>
      <c r="PES496" s="5"/>
      <c r="PET496" s="5"/>
      <c r="PEU496" s="5"/>
      <c r="PEV496" s="5"/>
      <c r="PEW496" s="5"/>
      <c r="PEX496" s="5"/>
      <c r="PEY496" s="5"/>
      <c r="PEZ496" s="5"/>
      <c r="PFA496" s="5"/>
      <c r="PFB496" s="5"/>
      <c r="PFC496" s="5"/>
      <c r="PFD496" s="5"/>
      <c r="PFE496" s="5"/>
      <c r="PFF496" s="5"/>
      <c r="PFG496" s="5"/>
      <c r="PFH496" s="5"/>
      <c r="PFI496" s="5"/>
      <c r="PFJ496" s="5"/>
      <c r="PFK496" s="5"/>
      <c r="PFL496" s="5"/>
      <c r="PFM496" s="5"/>
      <c r="PFN496" s="5"/>
      <c r="PFO496" s="5"/>
      <c r="PFP496" s="5"/>
      <c r="PFQ496" s="5"/>
      <c r="PFR496" s="5"/>
      <c r="PFS496" s="5"/>
      <c r="PFT496" s="5"/>
      <c r="PFU496" s="5"/>
      <c r="PFV496" s="5"/>
      <c r="PFW496" s="5"/>
      <c r="PFX496" s="5"/>
      <c r="PFY496" s="5"/>
      <c r="PFZ496" s="5"/>
      <c r="PGA496" s="5"/>
      <c r="PGB496" s="5"/>
      <c r="PGC496" s="5"/>
      <c r="PGD496" s="5"/>
      <c r="PGE496" s="5"/>
      <c r="PGF496" s="5"/>
      <c r="PGG496" s="5"/>
      <c r="PGH496" s="5"/>
      <c r="PGI496" s="5"/>
      <c r="PGJ496" s="5"/>
      <c r="PGK496" s="5"/>
      <c r="PGL496" s="5"/>
      <c r="PGM496" s="5"/>
      <c r="PGN496" s="5"/>
      <c r="PGO496" s="5"/>
      <c r="PGP496" s="5"/>
      <c r="PGQ496" s="5"/>
      <c r="PGR496" s="5"/>
      <c r="PGS496" s="5"/>
      <c r="PGT496" s="5"/>
      <c r="PGU496" s="5"/>
      <c r="PGV496" s="5"/>
      <c r="PGW496" s="5"/>
      <c r="PGX496" s="5"/>
      <c r="PGY496" s="5"/>
      <c r="PGZ496" s="5"/>
      <c r="PHA496" s="5"/>
      <c r="PHB496" s="5"/>
      <c r="PHC496" s="5"/>
      <c r="PHD496" s="5"/>
      <c r="PHE496" s="5"/>
      <c r="PHF496" s="5"/>
      <c r="PHG496" s="5"/>
      <c r="PHH496" s="5"/>
      <c r="PHI496" s="5"/>
      <c r="PHJ496" s="5"/>
      <c r="PHK496" s="5"/>
      <c r="PHL496" s="5"/>
      <c r="PHM496" s="5"/>
      <c r="PHN496" s="5"/>
      <c r="PHO496" s="5"/>
      <c r="PHP496" s="5"/>
      <c r="PHQ496" s="5"/>
      <c r="PHR496" s="5"/>
      <c r="PHS496" s="5"/>
      <c r="PHT496" s="5"/>
      <c r="PHU496" s="5"/>
      <c r="PHV496" s="5"/>
      <c r="PHW496" s="5"/>
      <c r="PHX496" s="5"/>
      <c r="PHY496" s="5"/>
      <c r="PHZ496" s="5"/>
      <c r="PIA496" s="5"/>
      <c r="PIB496" s="5"/>
      <c r="PIC496" s="5"/>
      <c r="PID496" s="5"/>
      <c r="PIE496" s="5"/>
      <c r="PIF496" s="5"/>
      <c r="PIG496" s="5"/>
      <c r="PIH496" s="5"/>
      <c r="PII496" s="5"/>
      <c r="PIJ496" s="5"/>
      <c r="PIK496" s="5"/>
      <c r="PIL496" s="5"/>
      <c r="PIM496" s="5"/>
      <c r="PIN496" s="5"/>
      <c r="PIO496" s="5"/>
      <c r="PIP496" s="5"/>
      <c r="PIQ496" s="5"/>
      <c r="PIR496" s="5"/>
      <c r="PIS496" s="5"/>
      <c r="PIT496" s="5"/>
      <c r="PIU496" s="5"/>
      <c r="PIV496" s="5"/>
      <c r="PIW496" s="5"/>
      <c r="PIX496" s="5"/>
      <c r="PIY496" s="5"/>
      <c r="PIZ496" s="5"/>
      <c r="PJA496" s="5"/>
      <c r="PJB496" s="5"/>
      <c r="PJC496" s="5"/>
      <c r="PJD496" s="5"/>
      <c r="PJE496" s="5"/>
      <c r="PJF496" s="5"/>
      <c r="PJG496" s="5"/>
      <c r="PJH496" s="5"/>
      <c r="PJI496" s="5"/>
      <c r="PJJ496" s="5"/>
      <c r="PJK496" s="5"/>
      <c r="PJL496" s="5"/>
      <c r="PJM496" s="5"/>
      <c r="PJN496" s="5"/>
      <c r="PJO496" s="5"/>
      <c r="PJP496" s="5"/>
      <c r="PJQ496" s="5"/>
      <c r="PJR496" s="5"/>
      <c r="PJS496" s="5"/>
      <c r="PJT496" s="5"/>
      <c r="PJU496" s="5"/>
      <c r="PJV496" s="5"/>
      <c r="PJW496" s="5"/>
      <c r="PJX496" s="5"/>
      <c r="PJY496" s="5"/>
      <c r="PJZ496" s="5"/>
      <c r="PKA496" s="5"/>
      <c r="PKB496" s="5"/>
      <c r="PKC496" s="5"/>
      <c r="PKD496" s="5"/>
      <c r="PKE496" s="5"/>
      <c r="PKF496" s="5"/>
      <c r="PKG496" s="5"/>
      <c r="PKH496" s="5"/>
      <c r="PKI496" s="5"/>
      <c r="PKJ496" s="5"/>
      <c r="PKK496" s="5"/>
      <c r="PKL496" s="5"/>
      <c r="PKM496" s="5"/>
      <c r="PKN496" s="5"/>
      <c r="PKO496" s="5"/>
      <c r="PKP496" s="5"/>
      <c r="PKQ496" s="5"/>
      <c r="PKR496" s="5"/>
      <c r="PKS496" s="5"/>
      <c r="PKT496" s="5"/>
      <c r="PKU496" s="5"/>
      <c r="PKV496" s="5"/>
      <c r="PKW496" s="5"/>
      <c r="PKX496" s="5"/>
      <c r="PKY496" s="5"/>
      <c r="PKZ496" s="5"/>
      <c r="PLA496" s="5"/>
      <c r="PLB496" s="5"/>
      <c r="PLC496" s="5"/>
      <c r="PLD496" s="5"/>
      <c r="PLE496" s="5"/>
      <c r="PLF496" s="5"/>
      <c r="PLG496" s="5"/>
      <c r="PLH496" s="5"/>
      <c r="PLI496" s="5"/>
      <c r="PLJ496" s="5"/>
      <c r="PLK496" s="5"/>
      <c r="PLL496" s="5"/>
      <c r="PLM496" s="5"/>
      <c r="PLN496" s="5"/>
      <c r="PLO496" s="5"/>
      <c r="PLP496" s="5"/>
      <c r="PLQ496" s="5"/>
      <c r="PLR496" s="5"/>
      <c r="PLS496" s="5"/>
      <c r="PLT496" s="5"/>
      <c r="PLU496" s="5"/>
      <c r="PLV496" s="5"/>
      <c r="PLW496" s="5"/>
      <c r="PLX496" s="5"/>
      <c r="PLY496" s="5"/>
      <c r="PLZ496" s="5"/>
      <c r="PMA496" s="5"/>
      <c r="PMB496" s="5"/>
      <c r="PMC496" s="5"/>
      <c r="PMD496" s="5"/>
      <c r="PME496" s="5"/>
      <c r="PMF496" s="5"/>
      <c r="PMG496" s="5"/>
      <c r="PMH496" s="5"/>
      <c r="PMI496" s="5"/>
      <c r="PMJ496" s="5"/>
      <c r="PMK496" s="5"/>
      <c r="PML496" s="5"/>
      <c r="PMM496" s="5"/>
      <c r="PMN496" s="5"/>
      <c r="PMO496" s="5"/>
      <c r="PMP496" s="5"/>
      <c r="PMQ496" s="5"/>
      <c r="PMR496" s="5"/>
      <c r="PMS496" s="5"/>
      <c r="PMT496" s="5"/>
      <c r="PMU496" s="5"/>
      <c r="PMV496" s="5"/>
      <c r="PMW496" s="5"/>
      <c r="PMX496" s="5"/>
      <c r="PMY496" s="5"/>
      <c r="PMZ496" s="5"/>
      <c r="PNA496" s="5"/>
      <c r="PNB496" s="5"/>
      <c r="PNC496" s="5"/>
      <c r="PND496" s="5"/>
      <c r="PNE496" s="5"/>
      <c r="PNF496" s="5"/>
      <c r="PNG496" s="5"/>
      <c r="PNH496" s="5"/>
      <c r="PNI496" s="5"/>
      <c r="PNJ496" s="5"/>
      <c r="PNK496" s="5"/>
      <c r="PNL496" s="5"/>
      <c r="PNM496" s="5"/>
      <c r="PNN496" s="5"/>
      <c r="PNO496" s="5"/>
      <c r="PNP496" s="5"/>
      <c r="PNQ496" s="5"/>
      <c r="PNR496" s="5"/>
      <c r="PNS496" s="5"/>
      <c r="PNT496" s="5"/>
      <c r="PNU496" s="5"/>
      <c r="PNV496" s="5"/>
      <c r="PNW496" s="5"/>
      <c r="PNX496" s="5"/>
      <c r="PNY496" s="5"/>
      <c r="PNZ496" s="5"/>
      <c r="POA496" s="5"/>
      <c r="POB496" s="5"/>
      <c r="POC496" s="5"/>
      <c r="POD496" s="5"/>
      <c r="POE496" s="5"/>
      <c r="POF496" s="5"/>
      <c r="POG496" s="5"/>
      <c r="POH496" s="5"/>
      <c r="POI496" s="5"/>
      <c r="POJ496" s="5"/>
      <c r="POK496" s="5"/>
      <c r="POL496" s="5"/>
      <c r="POM496" s="5"/>
      <c r="PON496" s="5"/>
      <c r="POO496" s="5"/>
      <c r="POP496" s="5"/>
      <c r="POQ496" s="5"/>
      <c r="POR496" s="5"/>
      <c r="POS496" s="5"/>
      <c r="POT496" s="5"/>
      <c r="POU496" s="5"/>
      <c r="POV496" s="5"/>
      <c r="POW496" s="5"/>
      <c r="POX496" s="5"/>
      <c r="POY496" s="5"/>
      <c r="POZ496" s="5"/>
      <c r="PPA496" s="5"/>
      <c r="PPB496" s="5"/>
      <c r="PPC496" s="5"/>
      <c r="PPD496" s="5"/>
      <c r="PPE496" s="5"/>
      <c r="PPF496" s="5"/>
      <c r="PPG496" s="5"/>
      <c r="PPH496" s="5"/>
      <c r="PPI496" s="5"/>
      <c r="PPJ496" s="5"/>
      <c r="PPK496" s="5"/>
      <c r="PPL496" s="5"/>
      <c r="PPM496" s="5"/>
      <c r="PPN496" s="5"/>
      <c r="PPO496" s="5"/>
      <c r="PPP496" s="5"/>
      <c r="PPQ496" s="5"/>
      <c r="PPR496" s="5"/>
      <c r="PPS496" s="5"/>
      <c r="PPT496" s="5"/>
      <c r="PPU496" s="5"/>
      <c r="PPV496" s="5"/>
      <c r="PPW496" s="5"/>
      <c r="PPX496" s="5"/>
      <c r="PPY496" s="5"/>
      <c r="PPZ496" s="5"/>
      <c r="PQA496" s="5"/>
      <c r="PQB496" s="5"/>
      <c r="PQC496" s="5"/>
      <c r="PQD496" s="5"/>
      <c r="PQE496" s="5"/>
      <c r="PQF496" s="5"/>
      <c r="PQG496" s="5"/>
      <c r="PQH496" s="5"/>
      <c r="PQI496" s="5"/>
      <c r="PQJ496" s="5"/>
      <c r="PQK496" s="5"/>
      <c r="PQL496" s="5"/>
      <c r="PQM496" s="5"/>
      <c r="PQN496" s="5"/>
      <c r="PQO496" s="5"/>
      <c r="PQP496" s="5"/>
      <c r="PQQ496" s="5"/>
      <c r="PQR496" s="5"/>
      <c r="PQS496" s="5"/>
      <c r="PQT496" s="5"/>
      <c r="PQU496" s="5"/>
      <c r="PQV496" s="5"/>
      <c r="PQW496" s="5"/>
      <c r="PQX496" s="5"/>
      <c r="PQY496" s="5"/>
      <c r="PQZ496" s="5"/>
      <c r="PRA496" s="5"/>
      <c r="PRB496" s="5"/>
      <c r="PRC496" s="5"/>
      <c r="PRD496" s="5"/>
      <c r="PRE496" s="5"/>
      <c r="PRF496" s="5"/>
      <c r="PRG496" s="5"/>
      <c r="PRH496" s="5"/>
      <c r="PRI496" s="5"/>
      <c r="PRJ496" s="5"/>
      <c r="PRK496" s="5"/>
      <c r="PRL496" s="5"/>
      <c r="PRM496" s="5"/>
      <c r="PRN496" s="5"/>
      <c r="PRO496" s="5"/>
      <c r="PRP496" s="5"/>
      <c r="PRQ496" s="5"/>
      <c r="PRR496" s="5"/>
      <c r="PRS496" s="5"/>
      <c r="PRT496" s="5"/>
      <c r="PRU496" s="5"/>
      <c r="PRV496" s="5"/>
      <c r="PRW496" s="5"/>
      <c r="PRX496" s="5"/>
      <c r="PRY496" s="5"/>
      <c r="PRZ496" s="5"/>
      <c r="PSA496" s="5"/>
      <c r="PSB496" s="5"/>
      <c r="PSC496" s="5"/>
      <c r="PSD496" s="5"/>
      <c r="PSE496" s="5"/>
      <c r="PSF496" s="5"/>
      <c r="PSG496" s="5"/>
      <c r="PSH496" s="5"/>
      <c r="PSI496" s="5"/>
      <c r="PSJ496" s="5"/>
      <c r="PSK496" s="5"/>
      <c r="PSL496" s="5"/>
      <c r="PSM496" s="5"/>
      <c r="PSN496" s="5"/>
      <c r="PSO496" s="5"/>
      <c r="PSP496" s="5"/>
      <c r="PSQ496" s="5"/>
      <c r="PSR496" s="5"/>
      <c r="PSS496" s="5"/>
      <c r="PST496" s="5"/>
      <c r="PSU496" s="5"/>
      <c r="PSV496" s="5"/>
      <c r="PSW496" s="5"/>
      <c r="PSX496" s="5"/>
      <c r="PSY496" s="5"/>
      <c r="PSZ496" s="5"/>
      <c r="PTA496" s="5"/>
      <c r="PTB496" s="5"/>
      <c r="PTC496" s="5"/>
      <c r="PTD496" s="5"/>
      <c r="PTE496" s="5"/>
      <c r="PTF496" s="5"/>
      <c r="PTG496" s="5"/>
      <c r="PTH496" s="5"/>
      <c r="PTI496" s="5"/>
      <c r="PTJ496" s="5"/>
      <c r="PTK496" s="5"/>
      <c r="PTL496" s="5"/>
      <c r="PTM496" s="5"/>
      <c r="PTN496" s="5"/>
      <c r="PTO496" s="5"/>
      <c r="PTP496" s="5"/>
      <c r="PTQ496" s="5"/>
      <c r="PTR496" s="5"/>
      <c r="PTS496" s="5"/>
      <c r="PTT496" s="5"/>
      <c r="PTU496" s="5"/>
      <c r="PTV496" s="5"/>
      <c r="PTW496" s="5"/>
      <c r="PTX496" s="5"/>
      <c r="PTY496" s="5"/>
      <c r="PTZ496" s="5"/>
      <c r="PUA496" s="5"/>
      <c r="PUB496" s="5"/>
      <c r="PUC496" s="5"/>
      <c r="PUD496" s="5"/>
      <c r="PUE496" s="5"/>
      <c r="PUF496" s="5"/>
      <c r="PUG496" s="5"/>
      <c r="PUH496" s="5"/>
      <c r="PUI496" s="5"/>
      <c r="PUJ496" s="5"/>
      <c r="PUK496" s="5"/>
      <c r="PUL496" s="5"/>
      <c r="PUM496" s="5"/>
      <c r="PUN496" s="5"/>
      <c r="PUO496" s="5"/>
      <c r="PUP496" s="5"/>
      <c r="PUQ496" s="5"/>
      <c r="PUR496" s="5"/>
      <c r="PUS496" s="5"/>
      <c r="PUT496" s="5"/>
      <c r="PUU496" s="5"/>
      <c r="PUV496" s="5"/>
      <c r="PUW496" s="5"/>
      <c r="PUX496" s="5"/>
      <c r="PUY496" s="5"/>
      <c r="PUZ496" s="5"/>
      <c r="PVA496" s="5"/>
      <c r="PVB496" s="5"/>
      <c r="PVC496" s="5"/>
      <c r="PVD496" s="5"/>
      <c r="PVE496" s="5"/>
      <c r="PVF496" s="5"/>
      <c r="PVG496" s="5"/>
      <c r="PVH496" s="5"/>
      <c r="PVI496" s="5"/>
      <c r="PVJ496" s="5"/>
      <c r="PVK496" s="5"/>
      <c r="PVL496" s="5"/>
      <c r="PVM496" s="5"/>
      <c r="PVN496" s="5"/>
      <c r="PVO496" s="5"/>
      <c r="PVP496" s="5"/>
      <c r="PVQ496" s="5"/>
      <c r="PVR496" s="5"/>
      <c r="PVS496" s="5"/>
      <c r="PVT496" s="5"/>
      <c r="PVU496" s="5"/>
      <c r="PVV496" s="5"/>
      <c r="PVW496" s="5"/>
      <c r="PVX496" s="5"/>
      <c r="PVY496" s="5"/>
      <c r="PVZ496" s="5"/>
      <c r="PWA496" s="5"/>
      <c r="PWB496" s="5"/>
      <c r="PWC496" s="5"/>
      <c r="PWD496" s="5"/>
      <c r="PWE496" s="5"/>
      <c r="PWF496" s="5"/>
      <c r="PWG496" s="5"/>
      <c r="PWH496" s="5"/>
      <c r="PWI496" s="5"/>
      <c r="PWJ496" s="5"/>
      <c r="PWK496" s="5"/>
      <c r="PWL496" s="5"/>
      <c r="PWM496" s="5"/>
      <c r="PWN496" s="5"/>
      <c r="PWO496" s="5"/>
      <c r="PWP496" s="5"/>
      <c r="PWQ496" s="5"/>
      <c r="PWR496" s="5"/>
      <c r="PWS496" s="5"/>
      <c r="PWT496" s="5"/>
      <c r="PWU496" s="5"/>
      <c r="PWV496" s="5"/>
      <c r="PWW496" s="5"/>
      <c r="PWX496" s="5"/>
      <c r="PWY496" s="5"/>
      <c r="PWZ496" s="5"/>
      <c r="PXA496" s="5"/>
      <c r="PXB496" s="5"/>
      <c r="PXC496" s="5"/>
      <c r="PXD496" s="5"/>
      <c r="PXE496" s="5"/>
      <c r="PXF496" s="5"/>
      <c r="PXG496" s="5"/>
      <c r="PXH496" s="5"/>
      <c r="PXI496" s="5"/>
      <c r="PXJ496" s="5"/>
      <c r="PXK496" s="5"/>
      <c r="PXL496" s="5"/>
      <c r="PXM496" s="5"/>
      <c r="PXN496" s="5"/>
      <c r="PXO496" s="5"/>
      <c r="PXP496" s="5"/>
      <c r="PXQ496" s="5"/>
      <c r="PXR496" s="5"/>
      <c r="PXS496" s="5"/>
      <c r="PXT496" s="5"/>
      <c r="PXU496" s="5"/>
      <c r="PXV496" s="5"/>
      <c r="PXW496" s="5"/>
      <c r="PXX496" s="5"/>
      <c r="PXY496" s="5"/>
      <c r="PXZ496" s="5"/>
      <c r="PYA496" s="5"/>
      <c r="PYB496" s="5"/>
      <c r="PYC496" s="5"/>
      <c r="PYD496" s="5"/>
      <c r="PYE496" s="5"/>
      <c r="PYF496" s="5"/>
      <c r="PYG496" s="5"/>
      <c r="PYH496" s="5"/>
      <c r="PYI496" s="5"/>
      <c r="PYJ496" s="5"/>
      <c r="PYK496" s="5"/>
      <c r="PYL496" s="5"/>
      <c r="PYM496" s="5"/>
      <c r="PYN496" s="5"/>
      <c r="PYO496" s="5"/>
      <c r="PYP496" s="5"/>
      <c r="PYQ496" s="5"/>
      <c r="PYR496" s="5"/>
      <c r="PYS496" s="5"/>
      <c r="PYT496" s="5"/>
      <c r="PYU496" s="5"/>
      <c r="PYV496" s="5"/>
      <c r="PYW496" s="5"/>
      <c r="PYX496" s="5"/>
      <c r="PYY496" s="5"/>
      <c r="PYZ496" s="5"/>
      <c r="PZA496" s="5"/>
      <c r="PZB496" s="5"/>
      <c r="PZC496" s="5"/>
      <c r="PZD496" s="5"/>
      <c r="PZE496" s="5"/>
      <c r="PZF496" s="5"/>
      <c r="PZG496" s="5"/>
      <c r="PZH496" s="5"/>
      <c r="PZI496" s="5"/>
      <c r="PZJ496" s="5"/>
      <c r="PZK496" s="5"/>
      <c r="PZL496" s="5"/>
      <c r="PZM496" s="5"/>
      <c r="PZN496" s="5"/>
      <c r="PZO496" s="5"/>
      <c r="PZP496" s="5"/>
      <c r="PZQ496" s="5"/>
      <c r="PZR496" s="5"/>
      <c r="PZS496" s="5"/>
      <c r="PZT496" s="5"/>
      <c r="PZU496" s="5"/>
      <c r="PZV496" s="5"/>
      <c r="PZW496" s="5"/>
      <c r="PZX496" s="5"/>
      <c r="PZY496" s="5"/>
      <c r="PZZ496" s="5"/>
      <c r="QAA496" s="5"/>
      <c r="QAB496" s="5"/>
      <c r="QAC496" s="5"/>
      <c r="QAD496" s="5"/>
      <c r="QAE496" s="5"/>
      <c r="QAF496" s="5"/>
      <c r="QAG496" s="5"/>
      <c r="QAH496" s="5"/>
      <c r="QAI496" s="5"/>
      <c r="QAJ496" s="5"/>
      <c r="QAK496" s="5"/>
      <c r="QAL496" s="5"/>
      <c r="QAM496" s="5"/>
      <c r="QAN496" s="5"/>
      <c r="QAO496" s="5"/>
      <c r="QAP496" s="5"/>
      <c r="QAQ496" s="5"/>
      <c r="QAR496" s="5"/>
      <c r="QAS496" s="5"/>
      <c r="QAT496" s="5"/>
      <c r="QAU496" s="5"/>
      <c r="QAV496" s="5"/>
      <c r="QAW496" s="5"/>
      <c r="QAX496" s="5"/>
      <c r="QAY496" s="5"/>
      <c r="QAZ496" s="5"/>
      <c r="QBA496" s="5"/>
      <c r="QBB496" s="5"/>
      <c r="QBC496" s="5"/>
      <c r="QBD496" s="5"/>
      <c r="QBE496" s="5"/>
      <c r="QBF496" s="5"/>
      <c r="QBG496" s="5"/>
      <c r="QBH496" s="5"/>
      <c r="QBI496" s="5"/>
      <c r="QBJ496" s="5"/>
      <c r="QBK496" s="5"/>
      <c r="QBL496" s="5"/>
      <c r="QBM496" s="5"/>
      <c r="QBN496" s="5"/>
      <c r="QBO496" s="5"/>
      <c r="QBP496" s="5"/>
      <c r="QBQ496" s="5"/>
      <c r="QBR496" s="5"/>
      <c r="QBS496" s="5"/>
      <c r="QBT496" s="5"/>
      <c r="QBU496" s="5"/>
      <c r="QBV496" s="5"/>
      <c r="QBW496" s="5"/>
      <c r="QBX496" s="5"/>
      <c r="QBY496" s="5"/>
      <c r="QBZ496" s="5"/>
      <c r="QCA496" s="5"/>
      <c r="QCB496" s="5"/>
      <c r="QCC496" s="5"/>
      <c r="QCD496" s="5"/>
      <c r="QCE496" s="5"/>
      <c r="QCF496" s="5"/>
      <c r="QCG496" s="5"/>
      <c r="QCH496" s="5"/>
      <c r="QCI496" s="5"/>
      <c r="QCJ496" s="5"/>
      <c r="QCK496" s="5"/>
      <c r="QCL496" s="5"/>
      <c r="QCM496" s="5"/>
      <c r="QCN496" s="5"/>
      <c r="QCO496" s="5"/>
      <c r="QCP496" s="5"/>
      <c r="QCQ496" s="5"/>
      <c r="QCR496" s="5"/>
      <c r="QCS496" s="5"/>
      <c r="QCT496" s="5"/>
      <c r="QCU496" s="5"/>
      <c r="QCV496" s="5"/>
      <c r="QCW496" s="5"/>
      <c r="QCX496" s="5"/>
      <c r="QCY496" s="5"/>
      <c r="QCZ496" s="5"/>
      <c r="QDA496" s="5"/>
      <c r="QDB496" s="5"/>
      <c r="QDC496" s="5"/>
      <c r="QDD496" s="5"/>
      <c r="QDE496" s="5"/>
      <c r="QDF496" s="5"/>
      <c r="QDG496" s="5"/>
      <c r="QDH496" s="5"/>
      <c r="QDI496" s="5"/>
      <c r="QDJ496" s="5"/>
      <c r="QDK496" s="5"/>
      <c r="QDL496" s="5"/>
      <c r="QDM496" s="5"/>
      <c r="QDN496" s="5"/>
      <c r="QDO496" s="5"/>
      <c r="QDP496" s="5"/>
      <c r="QDQ496" s="5"/>
      <c r="QDR496" s="5"/>
      <c r="QDS496" s="5"/>
      <c r="QDT496" s="5"/>
      <c r="QDU496" s="5"/>
      <c r="QDV496" s="5"/>
      <c r="QDW496" s="5"/>
      <c r="QDX496" s="5"/>
      <c r="QDY496" s="5"/>
      <c r="QDZ496" s="5"/>
      <c r="QEA496" s="5"/>
      <c r="QEB496" s="5"/>
      <c r="QEC496" s="5"/>
      <c r="QED496" s="5"/>
      <c r="QEE496" s="5"/>
      <c r="QEF496" s="5"/>
      <c r="QEG496" s="5"/>
      <c r="QEH496" s="5"/>
      <c r="QEI496" s="5"/>
      <c r="QEJ496" s="5"/>
      <c r="QEK496" s="5"/>
      <c r="QEL496" s="5"/>
      <c r="QEM496" s="5"/>
      <c r="QEN496" s="5"/>
      <c r="QEO496" s="5"/>
      <c r="QEP496" s="5"/>
      <c r="QEQ496" s="5"/>
      <c r="QER496" s="5"/>
      <c r="QES496" s="5"/>
      <c r="QET496" s="5"/>
      <c r="QEU496" s="5"/>
      <c r="QEV496" s="5"/>
      <c r="QEW496" s="5"/>
      <c r="QEX496" s="5"/>
      <c r="QEY496" s="5"/>
      <c r="QEZ496" s="5"/>
      <c r="QFA496" s="5"/>
      <c r="QFB496" s="5"/>
      <c r="QFC496" s="5"/>
      <c r="QFD496" s="5"/>
      <c r="QFE496" s="5"/>
      <c r="QFF496" s="5"/>
      <c r="QFG496" s="5"/>
      <c r="QFH496" s="5"/>
      <c r="QFI496" s="5"/>
      <c r="QFJ496" s="5"/>
      <c r="QFK496" s="5"/>
      <c r="QFL496" s="5"/>
      <c r="QFM496" s="5"/>
      <c r="QFN496" s="5"/>
      <c r="QFO496" s="5"/>
      <c r="QFP496" s="5"/>
      <c r="QFQ496" s="5"/>
      <c r="QFR496" s="5"/>
      <c r="QFS496" s="5"/>
      <c r="QFT496" s="5"/>
      <c r="QFU496" s="5"/>
      <c r="QFV496" s="5"/>
      <c r="QFW496" s="5"/>
      <c r="QFX496" s="5"/>
      <c r="QFY496" s="5"/>
      <c r="QFZ496" s="5"/>
      <c r="QGA496" s="5"/>
      <c r="QGB496" s="5"/>
      <c r="QGC496" s="5"/>
      <c r="QGD496" s="5"/>
      <c r="QGE496" s="5"/>
      <c r="QGF496" s="5"/>
      <c r="QGG496" s="5"/>
      <c r="QGH496" s="5"/>
      <c r="QGI496" s="5"/>
      <c r="QGJ496" s="5"/>
      <c r="QGK496" s="5"/>
      <c r="QGL496" s="5"/>
      <c r="QGM496" s="5"/>
      <c r="QGN496" s="5"/>
      <c r="QGO496" s="5"/>
      <c r="QGP496" s="5"/>
      <c r="QGQ496" s="5"/>
      <c r="QGR496" s="5"/>
      <c r="QGS496" s="5"/>
      <c r="QGT496" s="5"/>
      <c r="QGU496" s="5"/>
      <c r="QGV496" s="5"/>
      <c r="QGW496" s="5"/>
      <c r="QGX496" s="5"/>
      <c r="QGY496" s="5"/>
      <c r="QGZ496" s="5"/>
      <c r="QHA496" s="5"/>
      <c r="QHB496" s="5"/>
      <c r="QHC496" s="5"/>
      <c r="QHD496" s="5"/>
      <c r="QHE496" s="5"/>
      <c r="QHF496" s="5"/>
      <c r="QHG496" s="5"/>
      <c r="QHH496" s="5"/>
      <c r="QHI496" s="5"/>
      <c r="QHJ496" s="5"/>
      <c r="QHK496" s="5"/>
      <c r="QHL496" s="5"/>
      <c r="QHM496" s="5"/>
      <c r="QHN496" s="5"/>
      <c r="QHO496" s="5"/>
      <c r="QHP496" s="5"/>
      <c r="QHQ496" s="5"/>
      <c r="QHR496" s="5"/>
      <c r="QHS496" s="5"/>
      <c r="QHT496" s="5"/>
      <c r="QHU496" s="5"/>
      <c r="QHV496" s="5"/>
      <c r="QHW496" s="5"/>
      <c r="QHX496" s="5"/>
      <c r="QHY496" s="5"/>
      <c r="QHZ496" s="5"/>
      <c r="QIA496" s="5"/>
      <c r="QIB496" s="5"/>
      <c r="QIC496" s="5"/>
      <c r="QID496" s="5"/>
      <c r="QIE496" s="5"/>
      <c r="QIF496" s="5"/>
      <c r="QIG496" s="5"/>
      <c r="QIH496" s="5"/>
      <c r="QII496" s="5"/>
      <c r="QIJ496" s="5"/>
      <c r="QIK496" s="5"/>
      <c r="QIL496" s="5"/>
      <c r="QIM496" s="5"/>
      <c r="QIN496" s="5"/>
      <c r="QIO496" s="5"/>
      <c r="QIP496" s="5"/>
      <c r="QIQ496" s="5"/>
      <c r="QIR496" s="5"/>
      <c r="QIS496" s="5"/>
      <c r="QIT496" s="5"/>
      <c r="QIU496" s="5"/>
      <c r="QIV496" s="5"/>
      <c r="QIW496" s="5"/>
      <c r="QIX496" s="5"/>
      <c r="QIY496" s="5"/>
      <c r="QIZ496" s="5"/>
      <c r="QJA496" s="5"/>
      <c r="QJB496" s="5"/>
      <c r="QJC496" s="5"/>
      <c r="QJD496" s="5"/>
      <c r="QJE496" s="5"/>
      <c r="QJF496" s="5"/>
      <c r="QJG496" s="5"/>
      <c r="QJH496" s="5"/>
      <c r="QJI496" s="5"/>
      <c r="QJJ496" s="5"/>
      <c r="QJK496" s="5"/>
      <c r="QJL496" s="5"/>
      <c r="QJM496" s="5"/>
      <c r="QJN496" s="5"/>
      <c r="QJO496" s="5"/>
      <c r="QJP496" s="5"/>
      <c r="QJQ496" s="5"/>
      <c r="QJR496" s="5"/>
      <c r="QJS496" s="5"/>
      <c r="QJT496" s="5"/>
      <c r="QJU496" s="5"/>
      <c r="QJV496" s="5"/>
      <c r="QJW496" s="5"/>
      <c r="QJX496" s="5"/>
      <c r="QJY496" s="5"/>
      <c r="QJZ496" s="5"/>
      <c r="QKA496" s="5"/>
      <c r="QKB496" s="5"/>
      <c r="QKC496" s="5"/>
      <c r="QKD496" s="5"/>
      <c r="QKE496" s="5"/>
      <c r="QKF496" s="5"/>
      <c r="QKG496" s="5"/>
      <c r="QKH496" s="5"/>
      <c r="QKI496" s="5"/>
      <c r="QKJ496" s="5"/>
      <c r="QKK496" s="5"/>
      <c r="QKL496" s="5"/>
      <c r="QKM496" s="5"/>
      <c r="QKN496" s="5"/>
      <c r="QKO496" s="5"/>
      <c r="QKP496" s="5"/>
      <c r="QKQ496" s="5"/>
      <c r="QKR496" s="5"/>
      <c r="QKS496" s="5"/>
      <c r="QKT496" s="5"/>
      <c r="QKU496" s="5"/>
      <c r="QKV496" s="5"/>
      <c r="QKW496" s="5"/>
      <c r="QKX496" s="5"/>
      <c r="QKY496" s="5"/>
      <c r="QKZ496" s="5"/>
      <c r="QLA496" s="5"/>
      <c r="QLB496" s="5"/>
      <c r="QLC496" s="5"/>
      <c r="QLD496" s="5"/>
      <c r="QLE496" s="5"/>
      <c r="QLF496" s="5"/>
      <c r="QLG496" s="5"/>
      <c r="QLH496" s="5"/>
      <c r="QLI496" s="5"/>
      <c r="QLJ496" s="5"/>
      <c r="QLK496" s="5"/>
      <c r="QLL496" s="5"/>
      <c r="QLM496" s="5"/>
      <c r="QLN496" s="5"/>
      <c r="QLO496" s="5"/>
      <c r="QLP496" s="5"/>
      <c r="QLQ496" s="5"/>
      <c r="QLR496" s="5"/>
      <c r="QLS496" s="5"/>
      <c r="QLT496" s="5"/>
      <c r="QLU496" s="5"/>
      <c r="QLV496" s="5"/>
      <c r="QLW496" s="5"/>
      <c r="QLX496" s="5"/>
      <c r="QLY496" s="5"/>
      <c r="QLZ496" s="5"/>
      <c r="QMA496" s="5"/>
      <c r="QMB496" s="5"/>
      <c r="QMC496" s="5"/>
      <c r="QMD496" s="5"/>
      <c r="QME496" s="5"/>
      <c r="QMF496" s="5"/>
      <c r="QMG496" s="5"/>
      <c r="QMH496" s="5"/>
      <c r="QMI496" s="5"/>
      <c r="QMJ496" s="5"/>
      <c r="QMK496" s="5"/>
      <c r="QML496" s="5"/>
      <c r="QMM496" s="5"/>
      <c r="QMN496" s="5"/>
      <c r="QMO496" s="5"/>
      <c r="QMP496" s="5"/>
      <c r="QMQ496" s="5"/>
      <c r="QMR496" s="5"/>
      <c r="QMS496" s="5"/>
      <c r="QMT496" s="5"/>
      <c r="QMU496" s="5"/>
      <c r="QMV496" s="5"/>
      <c r="QMW496" s="5"/>
      <c r="QMX496" s="5"/>
      <c r="QMY496" s="5"/>
      <c r="QMZ496" s="5"/>
      <c r="QNA496" s="5"/>
      <c r="QNB496" s="5"/>
      <c r="QNC496" s="5"/>
      <c r="QND496" s="5"/>
      <c r="QNE496" s="5"/>
      <c r="QNF496" s="5"/>
      <c r="QNG496" s="5"/>
      <c r="QNH496" s="5"/>
      <c r="QNI496" s="5"/>
      <c r="QNJ496" s="5"/>
      <c r="QNK496" s="5"/>
      <c r="QNL496" s="5"/>
      <c r="QNM496" s="5"/>
      <c r="QNN496" s="5"/>
      <c r="QNO496" s="5"/>
      <c r="QNP496" s="5"/>
      <c r="QNQ496" s="5"/>
      <c r="QNR496" s="5"/>
      <c r="QNS496" s="5"/>
      <c r="QNT496" s="5"/>
      <c r="QNU496" s="5"/>
      <c r="QNV496" s="5"/>
      <c r="QNW496" s="5"/>
      <c r="QNX496" s="5"/>
      <c r="QNY496" s="5"/>
      <c r="QNZ496" s="5"/>
      <c r="QOA496" s="5"/>
      <c r="QOB496" s="5"/>
      <c r="QOC496" s="5"/>
      <c r="QOD496" s="5"/>
      <c r="QOE496" s="5"/>
      <c r="QOF496" s="5"/>
      <c r="QOG496" s="5"/>
      <c r="QOH496" s="5"/>
      <c r="QOI496" s="5"/>
      <c r="QOJ496" s="5"/>
      <c r="QOK496" s="5"/>
      <c r="QOL496" s="5"/>
      <c r="QOM496" s="5"/>
      <c r="QON496" s="5"/>
      <c r="QOO496" s="5"/>
      <c r="QOP496" s="5"/>
      <c r="QOQ496" s="5"/>
      <c r="QOR496" s="5"/>
      <c r="QOS496" s="5"/>
      <c r="QOT496" s="5"/>
      <c r="QOU496" s="5"/>
      <c r="QOV496" s="5"/>
      <c r="QOW496" s="5"/>
      <c r="QOX496" s="5"/>
      <c r="QOY496" s="5"/>
      <c r="QOZ496" s="5"/>
      <c r="QPA496" s="5"/>
      <c r="QPB496" s="5"/>
      <c r="QPC496" s="5"/>
      <c r="QPD496" s="5"/>
      <c r="QPE496" s="5"/>
      <c r="QPF496" s="5"/>
      <c r="QPG496" s="5"/>
      <c r="QPH496" s="5"/>
      <c r="QPI496" s="5"/>
      <c r="QPJ496" s="5"/>
      <c r="QPK496" s="5"/>
      <c r="QPL496" s="5"/>
      <c r="QPM496" s="5"/>
      <c r="QPN496" s="5"/>
      <c r="QPO496" s="5"/>
      <c r="QPP496" s="5"/>
      <c r="QPQ496" s="5"/>
      <c r="QPR496" s="5"/>
      <c r="QPS496" s="5"/>
      <c r="QPT496" s="5"/>
      <c r="QPU496" s="5"/>
      <c r="QPV496" s="5"/>
      <c r="QPW496" s="5"/>
      <c r="QPX496" s="5"/>
      <c r="QPY496" s="5"/>
      <c r="QPZ496" s="5"/>
      <c r="QQA496" s="5"/>
      <c r="QQB496" s="5"/>
      <c r="QQC496" s="5"/>
      <c r="QQD496" s="5"/>
      <c r="QQE496" s="5"/>
      <c r="QQF496" s="5"/>
      <c r="QQG496" s="5"/>
      <c r="QQH496" s="5"/>
      <c r="QQI496" s="5"/>
      <c r="QQJ496" s="5"/>
      <c r="QQK496" s="5"/>
      <c r="QQL496" s="5"/>
      <c r="QQM496" s="5"/>
      <c r="QQN496" s="5"/>
      <c r="QQO496" s="5"/>
      <c r="QQP496" s="5"/>
      <c r="QQQ496" s="5"/>
      <c r="QQR496" s="5"/>
      <c r="QQS496" s="5"/>
      <c r="QQT496" s="5"/>
      <c r="QQU496" s="5"/>
      <c r="QQV496" s="5"/>
      <c r="QQW496" s="5"/>
      <c r="QQX496" s="5"/>
      <c r="QQY496" s="5"/>
      <c r="QQZ496" s="5"/>
      <c r="QRA496" s="5"/>
      <c r="QRB496" s="5"/>
      <c r="QRC496" s="5"/>
      <c r="QRD496" s="5"/>
      <c r="QRE496" s="5"/>
      <c r="QRF496" s="5"/>
      <c r="QRG496" s="5"/>
      <c r="QRH496" s="5"/>
      <c r="QRI496" s="5"/>
      <c r="QRJ496" s="5"/>
      <c r="QRK496" s="5"/>
      <c r="QRL496" s="5"/>
      <c r="QRM496" s="5"/>
      <c r="QRN496" s="5"/>
      <c r="QRO496" s="5"/>
      <c r="QRP496" s="5"/>
      <c r="QRQ496" s="5"/>
      <c r="QRR496" s="5"/>
      <c r="QRS496" s="5"/>
      <c r="QRT496" s="5"/>
      <c r="QRU496" s="5"/>
      <c r="QRV496" s="5"/>
      <c r="QRW496" s="5"/>
      <c r="QRX496" s="5"/>
      <c r="QRY496" s="5"/>
      <c r="QRZ496" s="5"/>
      <c r="QSA496" s="5"/>
      <c r="QSB496" s="5"/>
      <c r="QSC496" s="5"/>
      <c r="QSD496" s="5"/>
      <c r="QSE496" s="5"/>
      <c r="QSF496" s="5"/>
      <c r="QSG496" s="5"/>
      <c r="QSH496" s="5"/>
      <c r="QSI496" s="5"/>
      <c r="QSJ496" s="5"/>
      <c r="QSK496" s="5"/>
      <c r="QSL496" s="5"/>
      <c r="QSM496" s="5"/>
      <c r="QSN496" s="5"/>
      <c r="QSO496" s="5"/>
      <c r="QSP496" s="5"/>
      <c r="QSQ496" s="5"/>
      <c r="QSR496" s="5"/>
      <c r="QSS496" s="5"/>
      <c r="QST496" s="5"/>
      <c r="QSU496" s="5"/>
      <c r="QSV496" s="5"/>
      <c r="QSW496" s="5"/>
      <c r="QSX496" s="5"/>
      <c r="QSY496" s="5"/>
      <c r="QSZ496" s="5"/>
      <c r="QTA496" s="5"/>
      <c r="QTB496" s="5"/>
      <c r="QTC496" s="5"/>
      <c r="QTD496" s="5"/>
      <c r="QTE496" s="5"/>
      <c r="QTF496" s="5"/>
      <c r="QTG496" s="5"/>
      <c r="QTH496" s="5"/>
      <c r="QTI496" s="5"/>
      <c r="QTJ496" s="5"/>
      <c r="QTK496" s="5"/>
      <c r="QTL496" s="5"/>
      <c r="QTM496" s="5"/>
      <c r="QTN496" s="5"/>
      <c r="QTO496" s="5"/>
      <c r="QTP496" s="5"/>
      <c r="QTQ496" s="5"/>
      <c r="QTR496" s="5"/>
      <c r="QTS496" s="5"/>
      <c r="QTT496" s="5"/>
      <c r="QTU496" s="5"/>
      <c r="QTV496" s="5"/>
      <c r="QTW496" s="5"/>
      <c r="QTX496" s="5"/>
      <c r="QTY496" s="5"/>
      <c r="QTZ496" s="5"/>
      <c r="QUA496" s="5"/>
      <c r="QUB496" s="5"/>
      <c r="QUC496" s="5"/>
      <c r="QUD496" s="5"/>
      <c r="QUE496" s="5"/>
      <c r="QUF496" s="5"/>
      <c r="QUG496" s="5"/>
      <c r="QUH496" s="5"/>
      <c r="QUI496" s="5"/>
      <c r="QUJ496" s="5"/>
      <c r="QUK496" s="5"/>
      <c r="QUL496" s="5"/>
      <c r="QUM496" s="5"/>
      <c r="QUN496" s="5"/>
      <c r="QUO496" s="5"/>
      <c r="QUP496" s="5"/>
      <c r="QUQ496" s="5"/>
      <c r="QUR496" s="5"/>
      <c r="QUS496" s="5"/>
      <c r="QUT496" s="5"/>
      <c r="QUU496" s="5"/>
      <c r="QUV496" s="5"/>
      <c r="QUW496" s="5"/>
      <c r="QUX496" s="5"/>
      <c r="QUY496" s="5"/>
      <c r="QUZ496" s="5"/>
      <c r="QVA496" s="5"/>
      <c r="QVB496" s="5"/>
      <c r="QVC496" s="5"/>
      <c r="QVD496" s="5"/>
      <c r="QVE496" s="5"/>
      <c r="QVF496" s="5"/>
      <c r="QVG496" s="5"/>
      <c r="QVH496" s="5"/>
      <c r="QVI496" s="5"/>
      <c r="QVJ496" s="5"/>
      <c r="QVK496" s="5"/>
      <c r="QVL496" s="5"/>
      <c r="QVM496" s="5"/>
      <c r="QVN496" s="5"/>
      <c r="QVO496" s="5"/>
      <c r="QVP496" s="5"/>
      <c r="QVQ496" s="5"/>
      <c r="QVR496" s="5"/>
      <c r="QVS496" s="5"/>
      <c r="QVT496" s="5"/>
      <c r="QVU496" s="5"/>
      <c r="QVV496" s="5"/>
      <c r="QVW496" s="5"/>
      <c r="QVX496" s="5"/>
      <c r="QVY496" s="5"/>
      <c r="QVZ496" s="5"/>
      <c r="QWA496" s="5"/>
      <c r="QWB496" s="5"/>
      <c r="QWC496" s="5"/>
      <c r="QWD496" s="5"/>
      <c r="QWE496" s="5"/>
      <c r="QWF496" s="5"/>
      <c r="QWG496" s="5"/>
      <c r="QWH496" s="5"/>
      <c r="QWI496" s="5"/>
      <c r="QWJ496" s="5"/>
      <c r="QWK496" s="5"/>
      <c r="QWL496" s="5"/>
      <c r="QWM496" s="5"/>
      <c r="QWN496" s="5"/>
      <c r="QWO496" s="5"/>
      <c r="QWP496" s="5"/>
      <c r="QWQ496" s="5"/>
      <c r="QWR496" s="5"/>
      <c r="QWS496" s="5"/>
      <c r="QWT496" s="5"/>
      <c r="QWU496" s="5"/>
      <c r="QWV496" s="5"/>
      <c r="QWW496" s="5"/>
      <c r="QWX496" s="5"/>
      <c r="QWY496" s="5"/>
      <c r="QWZ496" s="5"/>
      <c r="QXA496" s="5"/>
      <c r="QXB496" s="5"/>
      <c r="QXC496" s="5"/>
      <c r="QXD496" s="5"/>
      <c r="QXE496" s="5"/>
      <c r="QXF496" s="5"/>
      <c r="QXG496" s="5"/>
      <c r="QXH496" s="5"/>
      <c r="QXI496" s="5"/>
      <c r="QXJ496" s="5"/>
      <c r="QXK496" s="5"/>
      <c r="QXL496" s="5"/>
      <c r="QXM496" s="5"/>
      <c r="QXN496" s="5"/>
      <c r="QXO496" s="5"/>
      <c r="QXP496" s="5"/>
      <c r="QXQ496" s="5"/>
      <c r="QXR496" s="5"/>
      <c r="QXS496" s="5"/>
      <c r="QXT496" s="5"/>
      <c r="QXU496" s="5"/>
      <c r="QXV496" s="5"/>
      <c r="QXW496" s="5"/>
      <c r="QXX496" s="5"/>
      <c r="QXY496" s="5"/>
      <c r="QXZ496" s="5"/>
      <c r="QYA496" s="5"/>
      <c r="QYB496" s="5"/>
      <c r="QYC496" s="5"/>
      <c r="QYD496" s="5"/>
      <c r="QYE496" s="5"/>
      <c r="QYF496" s="5"/>
      <c r="QYG496" s="5"/>
      <c r="QYH496" s="5"/>
      <c r="QYI496" s="5"/>
      <c r="QYJ496" s="5"/>
      <c r="QYK496" s="5"/>
      <c r="QYL496" s="5"/>
      <c r="QYM496" s="5"/>
      <c r="QYN496" s="5"/>
      <c r="QYO496" s="5"/>
      <c r="QYP496" s="5"/>
      <c r="QYQ496" s="5"/>
      <c r="QYR496" s="5"/>
      <c r="QYS496" s="5"/>
      <c r="QYT496" s="5"/>
      <c r="QYU496" s="5"/>
      <c r="QYV496" s="5"/>
      <c r="QYW496" s="5"/>
      <c r="QYX496" s="5"/>
      <c r="QYY496" s="5"/>
      <c r="QYZ496" s="5"/>
      <c r="QZA496" s="5"/>
      <c r="QZB496" s="5"/>
      <c r="QZC496" s="5"/>
      <c r="QZD496" s="5"/>
      <c r="QZE496" s="5"/>
      <c r="QZF496" s="5"/>
      <c r="QZG496" s="5"/>
      <c r="QZH496" s="5"/>
      <c r="QZI496" s="5"/>
      <c r="QZJ496" s="5"/>
      <c r="QZK496" s="5"/>
      <c r="QZL496" s="5"/>
      <c r="QZM496" s="5"/>
      <c r="QZN496" s="5"/>
      <c r="QZO496" s="5"/>
      <c r="QZP496" s="5"/>
      <c r="QZQ496" s="5"/>
      <c r="QZR496" s="5"/>
      <c r="QZS496" s="5"/>
      <c r="QZT496" s="5"/>
      <c r="QZU496" s="5"/>
      <c r="QZV496" s="5"/>
      <c r="QZW496" s="5"/>
      <c r="QZX496" s="5"/>
      <c r="QZY496" s="5"/>
      <c r="QZZ496" s="5"/>
      <c r="RAA496" s="5"/>
      <c r="RAB496" s="5"/>
      <c r="RAC496" s="5"/>
      <c r="RAD496" s="5"/>
      <c r="RAE496" s="5"/>
      <c r="RAF496" s="5"/>
      <c r="RAG496" s="5"/>
      <c r="RAH496" s="5"/>
      <c r="RAI496" s="5"/>
      <c r="RAJ496" s="5"/>
      <c r="RAK496" s="5"/>
      <c r="RAL496" s="5"/>
      <c r="RAM496" s="5"/>
      <c r="RAN496" s="5"/>
      <c r="RAO496" s="5"/>
      <c r="RAP496" s="5"/>
      <c r="RAQ496" s="5"/>
      <c r="RAR496" s="5"/>
      <c r="RAS496" s="5"/>
      <c r="RAT496" s="5"/>
      <c r="RAU496" s="5"/>
      <c r="RAV496" s="5"/>
      <c r="RAW496" s="5"/>
      <c r="RAX496" s="5"/>
      <c r="RAY496" s="5"/>
      <c r="RAZ496" s="5"/>
      <c r="RBA496" s="5"/>
      <c r="RBB496" s="5"/>
      <c r="RBC496" s="5"/>
      <c r="RBD496" s="5"/>
      <c r="RBE496" s="5"/>
      <c r="RBF496" s="5"/>
      <c r="RBG496" s="5"/>
      <c r="RBH496" s="5"/>
      <c r="RBI496" s="5"/>
      <c r="RBJ496" s="5"/>
      <c r="RBK496" s="5"/>
      <c r="RBL496" s="5"/>
      <c r="RBM496" s="5"/>
      <c r="RBN496" s="5"/>
      <c r="RBO496" s="5"/>
      <c r="RBP496" s="5"/>
      <c r="RBQ496" s="5"/>
      <c r="RBR496" s="5"/>
      <c r="RBS496" s="5"/>
      <c r="RBT496" s="5"/>
      <c r="RBU496" s="5"/>
      <c r="RBV496" s="5"/>
      <c r="RBW496" s="5"/>
      <c r="RBX496" s="5"/>
      <c r="RBY496" s="5"/>
      <c r="RBZ496" s="5"/>
      <c r="RCA496" s="5"/>
      <c r="RCB496" s="5"/>
      <c r="RCC496" s="5"/>
      <c r="RCD496" s="5"/>
      <c r="RCE496" s="5"/>
      <c r="RCF496" s="5"/>
      <c r="RCG496" s="5"/>
      <c r="RCH496" s="5"/>
      <c r="RCI496" s="5"/>
      <c r="RCJ496" s="5"/>
      <c r="RCK496" s="5"/>
      <c r="RCL496" s="5"/>
      <c r="RCM496" s="5"/>
      <c r="RCN496" s="5"/>
      <c r="RCO496" s="5"/>
      <c r="RCP496" s="5"/>
      <c r="RCQ496" s="5"/>
      <c r="RCR496" s="5"/>
      <c r="RCS496" s="5"/>
      <c r="RCT496" s="5"/>
      <c r="RCU496" s="5"/>
      <c r="RCV496" s="5"/>
      <c r="RCW496" s="5"/>
      <c r="RCX496" s="5"/>
      <c r="RCY496" s="5"/>
      <c r="RCZ496" s="5"/>
      <c r="RDA496" s="5"/>
      <c r="RDB496" s="5"/>
      <c r="RDC496" s="5"/>
      <c r="RDD496" s="5"/>
      <c r="RDE496" s="5"/>
      <c r="RDF496" s="5"/>
      <c r="RDG496" s="5"/>
      <c r="RDH496" s="5"/>
      <c r="RDI496" s="5"/>
      <c r="RDJ496" s="5"/>
      <c r="RDK496" s="5"/>
      <c r="RDL496" s="5"/>
      <c r="RDM496" s="5"/>
      <c r="RDN496" s="5"/>
      <c r="RDO496" s="5"/>
      <c r="RDP496" s="5"/>
      <c r="RDQ496" s="5"/>
      <c r="RDR496" s="5"/>
      <c r="RDS496" s="5"/>
      <c r="RDT496" s="5"/>
      <c r="RDU496" s="5"/>
      <c r="RDV496" s="5"/>
      <c r="RDW496" s="5"/>
      <c r="RDX496" s="5"/>
      <c r="RDY496" s="5"/>
      <c r="RDZ496" s="5"/>
      <c r="REA496" s="5"/>
      <c r="REB496" s="5"/>
      <c r="REC496" s="5"/>
      <c r="RED496" s="5"/>
      <c r="REE496" s="5"/>
      <c r="REF496" s="5"/>
      <c r="REG496" s="5"/>
      <c r="REH496" s="5"/>
      <c r="REI496" s="5"/>
      <c r="REJ496" s="5"/>
      <c r="REK496" s="5"/>
      <c r="REL496" s="5"/>
      <c r="REM496" s="5"/>
      <c r="REN496" s="5"/>
      <c r="REO496" s="5"/>
      <c r="REP496" s="5"/>
      <c r="REQ496" s="5"/>
      <c r="RER496" s="5"/>
      <c r="RES496" s="5"/>
      <c r="RET496" s="5"/>
      <c r="REU496" s="5"/>
      <c r="REV496" s="5"/>
      <c r="REW496" s="5"/>
      <c r="REX496" s="5"/>
      <c r="REY496" s="5"/>
      <c r="REZ496" s="5"/>
      <c r="RFA496" s="5"/>
      <c r="RFB496" s="5"/>
      <c r="RFC496" s="5"/>
      <c r="RFD496" s="5"/>
      <c r="RFE496" s="5"/>
      <c r="RFF496" s="5"/>
      <c r="RFG496" s="5"/>
      <c r="RFH496" s="5"/>
      <c r="RFI496" s="5"/>
      <c r="RFJ496" s="5"/>
      <c r="RFK496" s="5"/>
      <c r="RFL496" s="5"/>
      <c r="RFM496" s="5"/>
      <c r="RFN496" s="5"/>
      <c r="RFO496" s="5"/>
      <c r="RFP496" s="5"/>
      <c r="RFQ496" s="5"/>
      <c r="RFR496" s="5"/>
      <c r="RFS496" s="5"/>
      <c r="RFT496" s="5"/>
      <c r="RFU496" s="5"/>
      <c r="RFV496" s="5"/>
      <c r="RFW496" s="5"/>
      <c r="RFX496" s="5"/>
      <c r="RFY496" s="5"/>
      <c r="RFZ496" s="5"/>
      <c r="RGA496" s="5"/>
      <c r="RGB496" s="5"/>
      <c r="RGC496" s="5"/>
      <c r="RGD496" s="5"/>
      <c r="RGE496" s="5"/>
      <c r="RGF496" s="5"/>
      <c r="RGG496" s="5"/>
      <c r="RGH496" s="5"/>
      <c r="RGI496" s="5"/>
      <c r="RGJ496" s="5"/>
      <c r="RGK496" s="5"/>
      <c r="RGL496" s="5"/>
      <c r="RGM496" s="5"/>
      <c r="RGN496" s="5"/>
      <c r="RGO496" s="5"/>
      <c r="RGP496" s="5"/>
      <c r="RGQ496" s="5"/>
      <c r="RGR496" s="5"/>
      <c r="RGS496" s="5"/>
      <c r="RGT496" s="5"/>
      <c r="RGU496" s="5"/>
      <c r="RGV496" s="5"/>
      <c r="RGW496" s="5"/>
      <c r="RGX496" s="5"/>
      <c r="RGY496" s="5"/>
      <c r="RGZ496" s="5"/>
      <c r="RHA496" s="5"/>
      <c r="RHB496" s="5"/>
      <c r="RHC496" s="5"/>
      <c r="RHD496" s="5"/>
      <c r="RHE496" s="5"/>
      <c r="RHF496" s="5"/>
      <c r="RHG496" s="5"/>
      <c r="RHH496" s="5"/>
      <c r="RHI496" s="5"/>
      <c r="RHJ496" s="5"/>
      <c r="RHK496" s="5"/>
      <c r="RHL496" s="5"/>
      <c r="RHM496" s="5"/>
      <c r="RHN496" s="5"/>
      <c r="RHO496" s="5"/>
      <c r="RHP496" s="5"/>
      <c r="RHQ496" s="5"/>
      <c r="RHR496" s="5"/>
      <c r="RHS496" s="5"/>
      <c r="RHT496" s="5"/>
      <c r="RHU496" s="5"/>
      <c r="RHV496" s="5"/>
      <c r="RHW496" s="5"/>
      <c r="RHX496" s="5"/>
      <c r="RHY496" s="5"/>
      <c r="RHZ496" s="5"/>
      <c r="RIA496" s="5"/>
      <c r="RIB496" s="5"/>
      <c r="RIC496" s="5"/>
      <c r="RID496" s="5"/>
      <c r="RIE496" s="5"/>
      <c r="RIF496" s="5"/>
      <c r="RIG496" s="5"/>
      <c r="RIH496" s="5"/>
      <c r="RII496" s="5"/>
      <c r="RIJ496" s="5"/>
      <c r="RIK496" s="5"/>
      <c r="RIL496" s="5"/>
      <c r="RIM496" s="5"/>
      <c r="RIN496" s="5"/>
      <c r="RIO496" s="5"/>
      <c r="RIP496" s="5"/>
      <c r="RIQ496" s="5"/>
      <c r="RIR496" s="5"/>
      <c r="RIS496" s="5"/>
      <c r="RIT496" s="5"/>
      <c r="RIU496" s="5"/>
      <c r="RIV496" s="5"/>
      <c r="RIW496" s="5"/>
      <c r="RIX496" s="5"/>
      <c r="RIY496" s="5"/>
      <c r="RIZ496" s="5"/>
      <c r="RJA496" s="5"/>
      <c r="RJB496" s="5"/>
      <c r="RJC496" s="5"/>
      <c r="RJD496" s="5"/>
      <c r="RJE496" s="5"/>
      <c r="RJF496" s="5"/>
      <c r="RJG496" s="5"/>
      <c r="RJH496" s="5"/>
      <c r="RJI496" s="5"/>
      <c r="RJJ496" s="5"/>
      <c r="RJK496" s="5"/>
      <c r="RJL496" s="5"/>
      <c r="RJM496" s="5"/>
      <c r="RJN496" s="5"/>
      <c r="RJO496" s="5"/>
      <c r="RJP496" s="5"/>
      <c r="RJQ496" s="5"/>
      <c r="RJR496" s="5"/>
      <c r="RJS496" s="5"/>
      <c r="RJT496" s="5"/>
      <c r="RJU496" s="5"/>
      <c r="RJV496" s="5"/>
      <c r="RJW496" s="5"/>
      <c r="RJX496" s="5"/>
      <c r="RJY496" s="5"/>
      <c r="RJZ496" s="5"/>
      <c r="RKA496" s="5"/>
      <c r="RKB496" s="5"/>
      <c r="RKC496" s="5"/>
      <c r="RKD496" s="5"/>
      <c r="RKE496" s="5"/>
      <c r="RKF496" s="5"/>
      <c r="RKG496" s="5"/>
      <c r="RKH496" s="5"/>
      <c r="RKI496" s="5"/>
      <c r="RKJ496" s="5"/>
      <c r="RKK496" s="5"/>
      <c r="RKL496" s="5"/>
      <c r="RKM496" s="5"/>
      <c r="RKN496" s="5"/>
      <c r="RKO496" s="5"/>
      <c r="RKP496" s="5"/>
      <c r="RKQ496" s="5"/>
      <c r="RKR496" s="5"/>
      <c r="RKS496" s="5"/>
      <c r="RKT496" s="5"/>
      <c r="RKU496" s="5"/>
      <c r="RKV496" s="5"/>
      <c r="RKW496" s="5"/>
      <c r="RKX496" s="5"/>
      <c r="RKY496" s="5"/>
      <c r="RKZ496" s="5"/>
      <c r="RLA496" s="5"/>
      <c r="RLB496" s="5"/>
      <c r="RLC496" s="5"/>
      <c r="RLD496" s="5"/>
      <c r="RLE496" s="5"/>
      <c r="RLF496" s="5"/>
      <c r="RLG496" s="5"/>
      <c r="RLH496" s="5"/>
      <c r="RLI496" s="5"/>
      <c r="RLJ496" s="5"/>
      <c r="RLK496" s="5"/>
      <c r="RLL496" s="5"/>
      <c r="RLM496" s="5"/>
      <c r="RLN496" s="5"/>
      <c r="RLO496" s="5"/>
      <c r="RLP496" s="5"/>
      <c r="RLQ496" s="5"/>
      <c r="RLR496" s="5"/>
      <c r="RLS496" s="5"/>
      <c r="RLT496" s="5"/>
      <c r="RLU496" s="5"/>
      <c r="RLV496" s="5"/>
      <c r="RLW496" s="5"/>
      <c r="RLX496" s="5"/>
      <c r="RLY496" s="5"/>
      <c r="RLZ496" s="5"/>
      <c r="RMA496" s="5"/>
      <c r="RMB496" s="5"/>
      <c r="RMC496" s="5"/>
      <c r="RMD496" s="5"/>
      <c r="RME496" s="5"/>
      <c r="RMF496" s="5"/>
      <c r="RMG496" s="5"/>
      <c r="RMH496" s="5"/>
      <c r="RMI496" s="5"/>
      <c r="RMJ496" s="5"/>
      <c r="RMK496" s="5"/>
      <c r="RML496" s="5"/>
      <c r="RMM496" s="5"/>
      <c r="RMN496" s="5"/>
      <c r="RMO496" s="5"/>
      <c r="RMP496" s="5"/>
      <c r="RMQ496" s="5"/>
      <c r="RMR496" s="5"/>
      <c r="RMS496" s="5"/>
      <c r="RMT496" s="5"/>
      <c r="RMU496" s="5"/>
      <c r="RMV496" s="5"/>
      <c r="RMW496" s="5"/>
      <c r="RMX496" s="5"/>
      <c r="RMY496" s="5"/>
      <c r="RMZ496" s="5"/>
      <c r="RNA496" s="5"/>
      <c r="RNB496" s="5"/>
      <c r="RNC496" s="5"/>
      <c r="RND496" s="5"/>
      <c r="RNE496" s="5"/>
      <c r="RNF496" s="5"/>
      <c r="RNG496" s="5"/>
      <c r="RNH496" s="5"/>
      <c r="RNI496" s="5"/>
      <c r="RNJ496" s="5"/>
      <c r="RNK496" s="5"/>
      <c r="RNL496" s="5"/>
      <c r="RNM496" s="5"/>
      <c r="RNN496" s="5"/>
      <c r="RNO496" s="5"/>
      <c r="RNP496" s="5"/>
      <c r="RNQ496" s="5"/>
      <c r="RNR496" s="5"/>
      <c r="RNS496" s="5"/>
      <c r="RNT496" s="5"/>
      <c r="RNU496" s="5"/>
      <c r="RNV496" s="5"/>
      <c r="RNW496" s="5"/>
      <c r="RNX496" s="5"/>
      <c r="RNY496" s="5"/>
      <c r="RNZ496" s="5"/>
      <c r="ROA496" s="5"/>
      <c r="ROB496" s="5"/>
      <c r="ROC496" s="5"/>
      <c r="ROD496" s="5"/>
      <c r="ROE496" s="5"/>
      <c r="ROF496" s="5"/>
      <c r="ROG496" s="5"/>
      <c r="ROH496" s="5"/>
      <c r="ROI496" s="5"/>
      <c r="ROJ496" s="5"/>
      <c r="ROK496" s="5"/>
      <c r="ROL496" s="5"/>
      <c r="ROM496" s="5"/>
      <c r="RON496" s="5"/>
      <c r="ROO496" s="5"/>
      <c r="ROP496" s="5"/>
      <c r="ROQ496" s="5"/>
      <c r="ROR496" s="5"/>
      <c r="ROS496" s="5"/>
      <c r="ROT496" s="5"/>
      <c r="ROU496" s="5"/>
      <c r="ROV496" s="5"/>
      <c r="ROW496" s="5"/>
      <c r="ROX496" s="5"/>
      <c r="ROY496" s="5"/>
      <c r="ROZ496" s="5"/>
      <c r="RPA496" s="5"/>
      <c r="RPB496" s="5"/>
      <c r="RPC496" s="5"/>
      <c r="RPD496" s="5"/>
      <c r="RPE496" s="5"/>
      <c r="RPF496" s="5"/>
      <c r="RPG496" s="5"/>
      <c r="RPH496" s="5"/>
      <c r="RPI496" s="5"/>
      <c r="RPJ496" s="5"/>
      <c r="RPK496" s="5"/>
      <c r="RPL496" s="5"/>
      <c r="RPM496" s="5"/>
      <c r="RPN496" s="5"/>
      <c r="RPO496" s="5"/>
      <c r="RPP496" s="5"/>
      <c r="RPQ496" s="5"/>
      <c r="RPR496" s="5"/>
      <c r="RPS496" s="5"/>
      <c r="RPT496" s="5"/>
      <c r="RPU496" s="5"/>
      <c r="RPV496" s="5"/>
      <c r="RPW496" s="5"/>
      <c r="RPX496" s="5"/>
      <c r="RPY496" s="5"/>
      <c r="RPZ496" s="5"/>
      <c r="RQA496" s="5"/>
      <c r="RQB496" s="5"/>
      <c r="RQC496" s="5"/>
      <c r="RQD496" s="5"/>
      <c r="RQE496" s="5"/>
      <c r="RQF496" s="5"/>
      <c r="RQG496" s="5"/>
      <c r="RQH496" s="5"/>
      <c r="RQI496" s="5"/>
      <c r="RQJ496" s="5"/>
      <c r="RQK496" s="5"/>
      <c r="RQL496" s="5"/>
      <c r="RQM496" s="5"/>
      <c r="RQN496" s="5"/>
      <c r="RQO496" s="5"/>
      <c r="RQP496" s="5"/>
      <c r="RQQ496" s="5"/>
      <c r="RQR496" s="5"/>
      <c r="RQS496" s="5"/>
      <c r="RQT496" s="5"/>
      <c r="RQU496" s="5"/>
      <c r="RQV496" s="5"/>
      <c r="RQW496" s="5"/>
      <c r="RQX496" s="5"/>
      <c r="RQY496" s="5"/>
      <c r="RQZ496" s="5"/>
      <c r="RRA496" s="5"/>
      <c r="RRB496" s="5"/>
      <c r="RRC496" s="5"/>
      <c r="RRD496" s="5"/>
      <c r="RRE496" s="5"/>
      <c r="RRF496" s="5"/>
      <c r="RRG496" s="5"/>
      <c r="RRH496" s="5"/>
      <c r="RRI496" s="5"/>
      <c r="RRJ496" s="5"/>
      <c r="RRK496" s="5"/>
      <c r="RRL496" s="5"/>
      <c r="RRM496" s="5"/>
      <c r="RRN496" s="5"/>
      <c r="RRO496" s="5"/>
      <c r="RRP496" s="5"/>
      <c r="RRQ496" s="5"/>
      <c r="RRR496" s="5"/>
      <c r="RRS496" s="5"/>
      <c r="RRT496" s="5"/>
      <c r="RRU496" s="5"/>
      <c r="RRV496" s="5"/>
      <c r="RRW496" s="5"/>
      <c r="RRX496" s="5"/>
      <c r="RRY496" s="5"/>
      <c r="RRZ496" s="5"/>
      <c r="RSA496" s="5"/>
      <c r="RSB496" s="5"/>
      <c r="RSC496" s="5"/>
      <c r="RSD496" s="5"/>
      <c r="RSE496" s="5"/>
      <c r="RSF496" s="5"/>
      <c r="RSG496" s="5"/>
      <c r="RSH496" s="5"/>
      <c r="RSI496" s="5"/>
      <c r="RSJ496" s="5"/>
      <c r="RSK496" s="5"/>
      <c r="RSL496" s="5"/>
      <c r="RSM496" s="5"/>
      <c r="RSN496" s="5"/>
      <c r="RSO496" s="5"/>
      <c r="RSP496" s="5"/>
      <c r="RSQ496" s="5"/>
      <c r="RSR496" s="5"/>
      <c r="RSS496" s="5"/>
      <c r="RST496" s="5"/>
      <c r="RSU496" s="5"/>
      <c r="RSV496" s="5"/>
      <c r="RSW496" s="5"/>
      <c r="RSX496" s="5"/>
      <c r="RSY496" s="5"/>
      <c r="RSZ496" s="5"/>
      <c r="RTA496" s="5"/>
      <c r="RTB496" s="5"/>
      <c r="RTC496" s="5"/>
      <c r="RTD496" s="5"/>
      <c r="RTE496" s="5"/>
      <c r="RTF496" s="5"/>
      <c r="RTG496" s="5"/>
      <c r="RTH496" s="5"/>
      <c r="RTI496" s="5"/>
      <c r="RTJ496" s="5"/>
      <c r="RTK496" s="5"/>
      <c r="RTL496" s="5"/>
      <c r="RTM496" s="5"/>
      <c r="RTN496" s="5"/>
      <c r="RTO496" s="5"/>
      <c r="RTP496" s="5"/>
      <c r="RTQ496" s="5"/>
      <c r="RTR496" s="5"/>
      <c r="RTS496" s="5"/>
      <c r="RTT496" s="5"/>
      <c r="RTU496" s="5"/>
      <c r="RTV496" s="5"/>
      <c r="RTW496" s="5"/>
      <c r="RTX496" s="5"/>
      <c r="RTY496" s="5"/>
      <c r="RTZ496" s="5"/>
      <c r="RUA496" s="5"/>
      <c r="RUB496" s="5"/>
      <c r="RUC496" s="5"/>
      <c r="RUD496" s="5"/>
      <c r="RUE496" s="5"/>
      <c r="RUF496" s="5"/>
      <c r="RUG496" s="5"/>
      <c r="RUH496" s="5"/>
      <c r="RUI496" s="5"/>
      <c r="RUJ496" s="5"/>
      <c r="RUK496" s="5"/>
      <c r="RUL496" s="5"/>
      <c r="RUM496" s="5"/>
      <c r="RUN496" s="5"/>
      <c r="RUO496" s="5"/>
      <c r="RUP496" s="5"/>
      <c r="RUQ496" s="5"/>
      <c r="RUR496" s="5"/>
      <c r="RUS496" s="5"/>
      <c r="RUT496" s="5"/>
      <c r="RUU496" s="5"/>
      <c r="RUV496" s="5"/>
      <c r="RUW496" s="5"/>
      <c r="RUX496" s="5"/>
      <c r="RUY496" s="5"/>
      <c r="RUZ496" s="5"/>
      <c r="RVA496" s="5"/>
      <c r="RVB496" s="5"/>
      <c r="RVC496" s="5"/>
      <c r="RVD496" s="5"/>
      <c r="RVE496" s="5"/>
      <c r="RVF496" s="5"/>
      <c r="RVG496" s="5"/>
      <c r="RVH496" s="5"/>
      <c r="RVI496" s="5"/>
      <c r="RVJ496" s="5"/>
      <c r="RVK496" s="5"/>
      <c r="RVL496" s="5"/>
      <c r="RVM496" s="5"/>
      <c r="RVN496" s="5"/>
      <c r="RVO496" s="5"/>
      <c r="RVP496" s="5"/>
      <c r="RVQ496" s="5"/>
      <c r="RVR496" s="5"/>
      <c r="RVS496" s="5"/>
      <c r="RVT496" s="5"/>
      <c r="RVU496" s="5"/>
      <c r="RVV496" s="5"/>
      <c r="RVW496" s="5"/>
      <c r="RVX496" s="5"/>
      <c r="RVY496" s="5"/>
      <c r="RVZ496" s="5"/>
      <c r="RWA496" s="5"/>
      <c r="RWB496" s="5"/>
      <c r="RWC496" s="5"/>
      <c r="RWD496" s="5"/>
      <c r="RWE496" s="5"/>
      <c r="RWF496" s="5"/>
      <c r="RWG496" s="5"/>
      <c r="RWH496" s="5"/>
      <c r="RWI496" s="5"/>
      <c r="RWJ496" s="5"/>
      <c r="RWK496" s="5"/>
      <c r="RWL496" s="5"/>
      <c r="RWM496" s="5"/>
      <c r="RWN496" s="5"/>
      <c r="RWO496" s="5"/>
      <c r="RWP496" s="5"/>
      <c r="RWQ496" s="5"/>
      <c r="RWR496" s="5"/>
      <c r="RWS496" s="5"/>
      <c r="RWT496" s="5"/>
      <c r="RWU496" s="5"/>
      <c r="RWV496" s="5"/>
      <c r="RWW496" s="5"/>
      <c r="RWX496" s="5"/>
      <c r="RWY496" s="5"/>
      <c r="RWZ496" s="5"/>
      <c r="RXA496" s="5"/>
      <c r="RXB496" s="5"/>
      <c r="RXC496" s="5"/>
      <c r="RXD496" s="5"/>
      <c r="RXE496" s="5"/>
      <c r="RXF496" s="5"/>
      <c r="RXG496" s="5"/>
      <c r="RXH496" s="5"/>
      <c r="RXI496" s="5"/>
      <c r="RXJ496" s="5"/>
      <c r="RXK496" s="5"/>
      <c r="RXL496" s="5"/>
      <c r="RXM496" s="5"/>
      <c r="RXN496" s="5"/>
      <c r="RXO496" s="5"/>
      <c r="RXP496" s="5"/>
      <c r="RXQ496" s="5"/>
      <c r="RXR496" s="5"/>
      <c r="RXS496" s="5"/>
      <c r="RXT496" s="5"/>
      <c r="RXU496" s="5"/>
      <c r="RXV496" s="5"/>
      <c r="RXW496" s="5"/>
      <c r="RXX496" s="5"/>
      <c r="RXY496" s="5"/>
      <c r="RXZ496" s="5"/>
      <c r="RYA496" s="5"/>
      <c r="RYB496" s="5"/>
      <c r="RYC496" s="5"/>
      <c r="RYD496" s="5"/>
      <c r="RYE496" s="5"/>
      <c r="RYF496" s="5"/>
      <c r="RYG496" s="5"/>
      <c r="RYH496" s="5"/>
      <c r="RYI496" s="5"/>
      <c r="RYJ496" s="5"/>
      <c r="RYK496" s="5"/>
      <c r="RYL496" s="5"/>
      <c r="RYM496" s="5"/>
      <c r="RYN496" s="5"/>
      <c r="RYO496" s="5"/>
      <c r="RYP496" s="5"/>
      <c r="RYQ496" s="5"/>
      <c r="RYR496" s="5"/>
      <c r="RYS496" s="5"/>
      <c r="RYT496" s="5"/>
      <c r="RYU496" s="5"/>
      <c r="RYV496" s="5"/>
      <c r="RYW496" s="5"/>
      <c r="RYX496" s="5"/>
      <c r="RYY496" s="5"/>
      <c r="RYZ496" s="5"/>
      <c r="RZA496" s="5"/>
      <c r="RZB496" s="5"/>
      <c r="RZC496" s="5"/>
      <c r="RZD496" s="5"/>
      <c r="RZE496" s="5"/>
      <c r="RZF496" s="5"/>
      <c r="RZG496" s="5"/>
      <c r="RZH496" s="5"/>
      <c r="RZI496" s="5"/>
      <c r="RZJ496" s="5"/>
      <c r="RZK496" s="5"/>
      <c r="RZL496" s="5"/>
      <c r="RZM496" s="5"/>
      <c r="RZN496" s="5"/>
      <c r="RZO496" s="5"/>
      <c r="RZP496" s="5"/>
      <c r="RZQ496" s="5"/>
      <c r="RZR496" s="5"/>
      <c r="RZS496" s="5"/>
      <c r="RZT496" s="5"/>
      <c r="RZU496" s="5"/>
      <c r="RZV496" s="5"/>
      <c r="RZW496" s="5"/>
      <c r="RZX496" s="5"/>
      <c r="RZY496" s="5"/>
      <c r="RZZ496" s="5"/>
      <c r="SAA496" s="5"/>
      <c r="SAB496" s="5"/>
      <c r="SAC496" s="5"/>
      <c r="SAD496" s="5"/>
      <c r="SAE496" s="5"/>
      <c r="SAF496" s="5"/>
      <c r="SAG496" s="5"/>
      <c r="SAH496" s="5"/>
      <c r="SAI496" s="5"/>
      <c r="SAJ496" s="5"/>
      <c r="SAK496" s="5"/>
      <c r="SAL496" s="5"/>
      <c r="SAM496" s="5"/>
      <c r="SAN496" s="5"/>
      <c r="SAO496" s="5"/>
      <c r="SAP496" s="5"/>
      <c r="SAQ496" s="5"/>
      <c r="SAR496" s="5"/>
      <c r="SAS496" s="5"/>
      <c r="SAT496" s="5"/>
      <c r="SAU496" s="5"/>
      <c r="SAV496" s="5"/>
      <c r="SAW496" s="5"/>
      <c r="SAX496" s="5"/>
      <c r="SAY496" s="5"/>
      <c r="SAZ496" s="5"/>
      <c r="SBA496" s="5"/>
      <c r="SBB496" s="5"/>
      <c r="SBC496" s="5"/>
      <c r="SBD496" s="5"/>
      <c r="SBE496" s="5"/>
      <c r="SBF496" s="5"/>
      <c r="SBG496" s="5"/>
      <c r="SBH496" s="5"/>
      <c r="SBI496" s="5"/>
      <c r="SBJ496" s="5"/>
      <c r="SBK496" s="5"/>
      <c r="SBL496" s="5"/>
      <c r="SBM496" s="5"/>
      <c r="SBN496" s="5"/>
      <c r="SBO496" s="5"/>
      <c r="SBP496" s="5"/>
      <c r="SBQ496" s="5"/>
      <c r="SBR496" s="5"/>
      <c r="SBS496" s="5"/>
      <c r="SBT496" s="5"/>
      <c r="SBU496" s="5"/>
      <c r="SBV496" s="5"/>
      <c r="SBW496" s="5"/>
      <c r="SBX496" s="5"/>
      <c r="SBY496" s="5"/>
      <c r="SBZ496" s="5"/>
      <c r="SCA496" s="5"/>
      <c r="SCB496" s="5"/>
      <c r="SCC496" s="5"/>
      <c r="SCD496" s="5"/>
      <c r="SCE496" s="5"/>
      <c r="SCF496" s="5"/>
      <c r="SCG496" s="5"/>
      <c r="SCH496" s="5"/>
      <c r="SCI496" s="5"/>
      <c r="SCJ496" s="5"/>
      <c r="SCK496" s="5"/>
      <c r="SCL496" s="5"/>
      <c r="SCM496" s="5"/>
      <c r="SCN496" s="5"/>
      <c r="SCO496" s="5"/>
      <c r="SCP496" s="5"/>
      <c r="SCQ496" s="5"/>
      <c r="SCR496" s="5"/>
      <c r="SCS496" s="5"/>
      <c r="SCT496" s="5"/>
      <c r="SCU496" s="5"/>
      <c r="SCV496" s="5"/>
      <c r="SCW496" s="5"/>
      <c r="SCX496" s="5"/>
      <c r="SCY496" s="5"/>
      <c r="SCZ496" s="5"/>
      <c r="SDA496" s="5"/>
      <c r="SDB496" s="5"/>
      <c r="SDC496" s="5"/>
      <c r="SDD496" s="5"/>
      <c r="SDE496" s="5"/>
      <c r="SDF496" s="5"/>
      <c r="SDG496" s="5"/>
      <c r="SDH496" s="5"/>
      <c r="SDI496" s="5"/>
      <c r="SDJ496" s="5"/>
      <c r="SDK496" s="5"/>
      <c r="SDL496" s="5"/>
      <c r="SDM496" s="5"/>
      <c r="SDN496" s="5"/>
      <c r="SDO496" s="5"/>
      <c r="SDP496" s="5"/>
      <c r="SDQ496" s="5"/>
      <c r="SDR496" s="5"/>
      <c r="SDS496" s="5"/>
      <c r="SDT496" s="5"/>
      <c r="SDU496" s="5"/>
      <c r="SDV496" s="5"/>
      <c r="SDW496" s="5"/>
      <c r="SDX496" s="5"/>
      <c r="SDY496" s="5"/>
      <c r="SDZ496" s="5"/>
      <c r="SEA496" s="5"/>
      <c r="SEB496" s="5"/>
      <c r="SEC496" s="5"/>
      <c r="SED496" s="5"/>
      <c r="SEE496" s="5"/>
      <c r="SEF496" s="5"/>
      <c r="SEG496" s="5"/>
      <c r="SEH496" s="5"/>
      <c r="SEI496" s="5"/>
      <c r="SEJ496" s="5"/>
      <c r="SEK496" s="5"/>
      <c r="SEL496" s="5"/>
      <c r="SEM496" s="5"/>
      <c r="SEN496" s="5"/>
      <c r="SEO496" s="5"/>
      <c r="SEP496" s="5"/>
      <c r="SEQ496" s="5"/>
      <c r="SER496" s="5"/>
      <c r="SES496" s="5"/>
      <c r="SET496" s="5"/>
      <c r="SEU496" s="5"/>
      <c r="SEV496" s="5"/>
      <c r="SEW496" s="5"/>
      <c r="SEX496" s="5"/>
      <c r="SEY496" s="5"/>
      <c r="SEZ496" s="5"/>
      <c r="SFA496" s="5"/>
      <c r="SFB496" s="5"/>
      <c r="SFC496" s="5"/>
      <c r="SFD496" s="5"/>
      <c r="SFE496" s="5"/>
      <c r="SFF496" s="5"/>
      <c r="SFG496" s="5"/>
      <c r="SFH496" s="5"/>
      <c r="SFI496" s="5"/>
      <c r="SFJ496" s="5"/>
      <c r="SFK496" s="5"/>
      <c r="SFL496" s="5"/>
      <c r="SFM496" s="5"/>
      <c r="SFN496" s="5"/>
      <c r="SFO496" s="5"/>
      <c r="SFP496" s="5"/>
      <c r="SFQ496" s="5"/>
      <c r="SFR496" s="5"/>
      <c r="SFS496" s="5"/>
      <c r="SFT496" s="5"/>
      <c r="SFU496" s="5"/>
      <c r="SFV496" s="5"/>
      <c r="SFW496" s="5"/>
      <c r="SFX496" s="5"/>
      <c r="SFY496" s="5"/>
      <c r="SFZ496" s="5"/>
      <c r="SGA496" s="5"/>
      <c r="SGB496" s="5"/>
      <c r="SGC496" s="5"/>
      <c r="SGD496" s="5"/>
      <c r="SGE496" s="5"/>
      <c r="SGF496" s="5"/>
      <c r="SGG496" s="5"/>
      <c r="SGH496" s="5"/>
      <c r="SGI496" s="5"/>
      <c r="SGJ496" s="5"/>
      <c r="SGK496" s="5"/>
      <c r="SGL496" s="5"/>
      <c r="SGM496" s="5"/>
      <c r="SGN496" s="5"/>
      <c r="SGO496" s="5"/>
      <c r="SGP496" s="5"/>
      <c r="SGQ496" s="5"/>
      <c r="SGR496" s="5"/>
      <c r="SGS496" s="5"/>
      <c r="SGT496" s="5"/>
      <c r="SGU496" s="5"/>
      <c r="SGV496" s="5"/>
      <c r="SGW496" s="5"/>
      <c r="SGX496" s="5"/>
      <c r="SGY496" s="5"/>
      <c r="SGZ496" s="5"/>
      <c r="SHA496" s="5"/>
      <c r="SHB496" s="5"/>
      <c r="SHC496" s="5"/>
      <c r="SHD496" s="5"/>
      <c r="SHE496" s="5"/>
      <c r="SHF496" s="5"/>
      <c r="SHG496" s="5"/>
      <c r="SHH496" s="5"/>
      <c r="SHI496" s="5"/>
      <c r="SHJ496" s="5"/>
      <c r="SHK496" s="5"/>
      <c r="SHL496" s="5"/>
      <c r="SHM496" s="5"/>
      <c r="SHN496" s="5"/>
      <c r="SHO496" s="5"/>
      <c r="SHP496" s="5"/>
      <c r="SHQ496" s="5"/>
      <c r="SHR496" s="5"/>
      <c r="SHS496" s="5"/>
      <c r="SHT496" s="5"/>
      <c r="SHU496" s="5"/>
      <c r="SHV496" s="5"/>
      <c r="SHW496" s="5"/>
      <c r="SHX496" s="5"/>
      <c r="SHY496" s="5"/>
      <c r="SHZ496" s="5"/>
      <c r="SIA496" s="5"/>
      <c r="SIB496" s="5"/>
      <c r="SIC496" s="5"/>
      <c r="SID496" s="5"/>
      <c r="SIE496" s="5"/>
      <c r="SIF496" s="5"/>
      <c r="SIG496" s="5"/>
      <c r="SIH496" s="5"/>
      <c r="SII496" s="5"/>
      <c r="SIJ496" s="5"/>
      <c r="SIK496" s="5"/>
      <c r="SIL496" s="5"/>
      <c r="SIM496" s="5"/>
      <c r="SIN496" s="5"/>
      <c r="SIO496" s="5"/>
      <c r="SIP496" s="5"/>
      <c r="SIQ496" s="5"/>
      <c r="SIR496" s="5"/>
      <c r="SIS496" s="5"/>
      <c r="SIT496" s="5"/>
      <c r="SIU496" s="5"/>
      <c r="SIV496" s="5"/>
      <c r="SIW496" s="5"/>
      <c r="SIX496" s="5"/>
      <c r="SIY496" s="5"/>
      <c r="SIZ496" s="5"/>
      <c r="SJA496" s="5"/>
      <c r="SJB496" s="5"/>
      <c r="SJC496" s="5"/>
      <c r="SJD496" s="5"/>
      <c r="SJE496" s="5"/>
      <c r="SJF496" s="5"/>
      <c r="SJG496" s="5"/>
      <c r="SJH496" s="5"/>
      <c r="SJI496" s="5"/>
      <c r="SJJ496" s="5"/>
      <c r="SJK496" s="5"/>
      <c r="SJL496" s="5"/>
      <c r="SJM496" s="5"/>
      <c r="SJN496" s="5"/>
      <c r="SJO496" s="5"/>
      <c r="SJP496" s="5"/>
      <c r="SJQ496" s="5"/>
      <c r="SJR496" s="5"/>
      <c r="SJS496" s="5"/>
      <c r="SJT496" s="5"/>
      <c r="SJU496" s="5"/>
      <c r="SJV496" s="5"/>
      <c r="SJW496" s="5"/>
      <c r="SJX496" s="5"/>
      <c r="SJY496" s="5"/>
      <c r="SJZ496" s="5"/>
      <c r="SKA496" s="5"/>
      <c r="SKB496" s="5"/>
      <c r="SKC496" s="5"/>
      <c r="SKD496" s="5"/>
      <c r="SKE496" s="5"/>
      <c r="SKF496" s="5"/>
      <c r="SKG496" s="5"/>
      <c r="SKH496" s="5"/>
      <c r="SKI496" s="5"/>
      <c r="SKJ496" s="5"/>
      <c r="SKK496" s="5"/>
      <c r="SKL496" s="5"/>
      <c r="SKM496" s="5"/>
      <c r="SKN496" s="5"/>
      <c r="SKO496" s="5"/>
      <c r="SKP496" s="5"/>
      <c r="SKQ496" s="5"/>
      <c r="SKR496" s="5"/>
      <c r="SKS496" s="5"/>
      <c r="SKT496" s="5"/>
      <c r="SKU496" s="5"/>
      <c r="SKV496" s="5"/>
      <c r="SKW496" s="5"/>
      <c r="SKX496" s="5"/>
      <c r="SKY496" s="5"/>
      <c r="SKZ496" s="5"/>
      <c r="SLA496" s="5"/>
      <c r="SLB496" s="5"/>
      <c r="SLC496" s="5"/>
      <c r="SLD496" s="5"/>
      <c r="SLE496" s="5"/>
      <c r="SLF496" s="5"/>
      <c r="SLG496" s="5"/>
      <c r="SLH496" s="5"/>
      <c r="SLI496" s="5"/>
      <c r="SLJ496" s="5"/>
      <c r="SLK496" s="5"/>
      <c r="SLL496" s="5"/>
      <c r="SLM496" s="5"/>
      <c r="SLN496" s="5"/>
      <c r="SLO496" s="5"/>
      <c r="SLP496" s="5"/>
      <c r="SLQ496" s="5"/>
      <c r="SLR496" s="5"/>
      <c r="SLS496" s="5"/>
      <c r="SLT496" s="5"/>
      <c r="SLU496" s="5"/>
      <c r="SLV496" s="5"/>
      <c r="SLW496" s="5"/>
      <c r="SLX496" s="5"/>
      <c r="SLY496" s="5"/>
      <c r="SLZ496" s="5"/>
      <c r="SMA496" s="5"/>
      <c r="SMB496" s="5"/>
      <c r="SMC496" s="5"/>
      <c r="SMD496" s="5"/>
      <c r="SME496" s="5"/>
      <c r="SMF496" s="5"/>
      <c r="SMG496" s="5"/>
      <c r="SMH496" s="5"/>
      <c r="SMI496" s="5"/>
      <c r="SMJ496" s="5"/>
      <c r="SMK496" s="5"/>
      <c r="SML496" s="5"/>
      <c r="SMM496" s="5"/>
      <c r="SMN496" s="5"/>
      <c r="SMO496" s="5"/>
      <c r="SMP496" s="5"/>
      <c r="SMQ496" s="5"/>
      <c r="SMR496" s="5"/>
      <c r="SMS496" s="5"/>
      <c r="SMT496" s="5"/>
      <c r="SMU496" s="5"/>
      <c r="SMV496" s="5"/>
      <c r="SMW496" s="5"/>
      <c r="SMX496" s="5"/>
      <c r="SMY496" s="5"/>
      <c r="SMZ496" s="5"/>
      <c r="SNA496" s="5"/>
      <c r="SNB496" s="5"/>
      <c r="SNC496" s="5"/>
      <c r="SND496" s="5"/>
      <c r="SNE496" s="5"/>
      <c r="SNF496" s="5"/>
      <c r="SNG496" s="5"/>
      <c r="SNH496" s="5"/>
      <c r="SNI496" s="5"/>
      <c r="SNJ496" s="5"/>
      <c r="SNK496" s="5"/>
      <c r="SNL496" s="5"/>
      <c r="SNM496" s="5"/>
      <c r="SNN496" s="5"/>
      <c r="SNO496" s="5"/>
      <c r="SNP496" s="5"/>
      <c r="SNQ496" s="5"/>
      <c r="SNR496" s="5"/>
      <c r="SNS496" s="5"/>
      <c r="SNT496" s="5"/>
      <c r="SNU496" s="5"/>
      <c r="SNV496" s="5"/>
      <c r="SNW496" s="5"/>
      <c r="SNX496" s="5"/>
      <c r="SNY496" s="5"/>
      <c r="SNZ496" s="5"/>
      <c r="SOA496" s="5"/>
      <c r="SOB496" s="5"/>
      <c r="SOC496" s="5"/>
      <c r="SOD496" s="5"/>
      <c r="SOE496" s="5"/>
      <c r="SOF496" s="5"/>
      <c r="SOG496" s="5"/>
      <c r="SOH496" s="5"/>
      <c r="SOI496" s="5"/>
      <c r="SOJ496" s="5"/>
      <c r="SOK496" s="5"/>
      <c r="SOL496" s="5"/>
      <c r="SOM496" s="5"/>
      <c r="SON496" s="5"/>
      <c r="SOO496" s="5"/>
      <c r="SOP496" s="5"/>
      <c r="SOQ496" s="5"/>
      <c r="SOR496" s="5"/>
      <c r="SOS496" s="5"/>
      <c r="SOT496" s="5"/>
      <c r="SOU496" s="5"/>
      <c r="SOV496" s="5"/>
      <c r="SOW496" s="5"/>
      <c r="SOX496" s="5"/>
      <c r="SOY496" s="5"/>
      <c r="SOZ496" s="5"/>
      <c r="SPA496" s="5"/>
      <c r="SPB496" s="5"/>
      <c r="SPC496" s="5"/>
      <c r="SPD496" s="5"/>
      <c r="SPE496" s="5"/>
      <c r="SPF496" s="5"/>
      <c r="SPG496" s="5"/>
      <c r="SPH496" s="5"/>
      <c r="SPI496" s="5"/>
      <c r="SPJ496" s="5"/>
      <c r="SPK496" s="5"/>
      <c r="SPL496" s="5"/>
      <c r="SPM496" s="5"/>
      <c r="SPN496" s="5"/>
      <c r="SPO496" s="5"/>
      <c r="SPP496" s="5"/>
      <c r="SPQ496" s="5"/>
      <c r="SPR496" s="5"/>
      <c r="SPS496" s="5"/>
      <c r="SPT496" s="5"/>
      <c r="SPU496" s="5"/>
      <c r="SPV496" s="5"/>
      <c r="SPW496" s="5"/>
      <c r="SPX496" s="5"/>
      <c r="SPY496" s="5"/>
      <c r="SPZ496" s="5"/>
      <c r="SQA496" s="5"/>
      <c r="SQB496" s="5"/>
      <c r="SQC496" s="5"/>
      <c r="SQD496" s="5"/>
      <c r="SQE496" s="5"/>
      <c r="SQF496" s="5"/>
      <c r="SQG496" s="5"/>
      <c r="SQH496" s="5"/>
      <c r="SQI496" s="5"/>
      <c r="SQJ496" s="5"/>
      <c r="SQK496" s="5"/>
      <c r="SQL496" s="5"/>
      <c r="SQM496" s="5"/>
      <c r="SQN496" s="5"/>
      <c r="SQO496" s="5"/>
      <c r="SQP496" s="5"/>
      <c r="SQQ496" s="5"/>
      <c r="SQR496" s="5"/>
      <c r="SQS496" s="5"/>
      <c r="SQT496" s="5"/>
      <c r="SQU496" s="5"/>
      <c r="SQV496" s="5"/>
      <c r="SQW496" s="5"/>
      <c r="SQX496" s="5"/>
      <c r="SQY496" s="5"/>
      <c r="SQZ496" s="5"/>
      <c r="SRA496" s="5"/>
      <c r="SRB496" s="5"/>
      <c r="SRC496" s="5"/>
      <c r="SRD496" s="5"/>
      <c r="SRE496" s="5"/>
      <c r="SRF496" s="5"/>
      <c r="SRG496" s="5"/>
      <c r="SRH496" s="5"/>
      <c r="SRI496" s="5"/>
      <c r="SRJ496" s="5"/>
      <c r="SRK496" s="5"/>
      <c r="SRL496" s="5"/>
      <c r="SRM496" s="5"/>
      <c r="SRN496" s="5"/>
      <c r="SRO496" s="5"/>
      <c r="SRP496" s="5"/>
      <c r="SRQ496" s="5"/>
      <c r="SRR496" s="5"/>
      <c r="SRS496" s="5"/>
      <c r="SRT496" s="5"/>
      <c r="SRU496" s="5"/>
      <c r="SRV496" s="5"/>
      <c r="SRW496" s="5"/>
      <c r="SRX496" s="5"/>
      <c r="SRY496" s="5"/>
      <c r="SRZ496" s="5"/>
      <c r="SSA496" s="5"/>
      <c r="SSB496" s="5"/>
      <c r="SSC496" s="5"/>
      <c r="SSD496" s="5"/>
      <c r="SSE496" s="5"/>
      <c r="SSF496" s="5"/>
      <c r="SSG496" s="5"/>
      <c r="SSH496" s="5"/>
      <c r="SSI496" s="5"/>
      <c r="SSJ496" s="5"/>
      <c r="SSK496" s="5"/>
      <c r="SSL496" s="5"/>
      <c r="SSM496" s="5"/>
      <c r="SSN496" s="5"/>
      <c r="SSO496" s="5"/>
      <c r="SSP496" s="5"/>
      <c r="SSQ496" s="5"/>
      <c r="SSR496" s="5"/>
      <c r="SSS496" s="5"/>
      <c r="SST496" s="5"/>
      <c r="SSU496" s="5"/>
      <c r="SSV496" s="5"/>
      <c r="SSW496" s="5"/>
      <c r="SSX496" s="5"/>
      <c r="SSY496" s="5"/>
      <c r="SSZ496" s="5"/>
      <c r="STA496" s="5"/>
      <c r="STB496" s="5"/>
      <c r="STC496" s="5"/>
      <c r="STD496" s="5"/>
      <c r="STE496" s="5"/>
      <c r="STF496" s="5"/>
      <c r="STG496" s="5"/>
      <c r="STH496" s="5"/>
      <c r="STI496" s="5"/>
      <c r="STJ496" s="5"/>
      <c r="STK496" s="5"/>
      <c r="STL496" s="5"/>
      <c r="STM496" s="5"/>
      <c r="STN496" s="5"/>
      <c r="STO496" s="5"/>
      <c r="STP496" s="5"/>
      <c r="STQ496" s="5"/>
      <c r="STR496" s="5"/>
      <c r="STS496" s="5"/>
      <c r="STT496" s="5"/>
      <c r="STU496" s="5"/>
      <c r="STV496" s="5"/>
      <c r="STW496" s="5"/>
      <c r="STX496" s="5"/>
      <c r="STY496" s="5"/>
      <c r="STZ496" s="5"/>
      <c r="SUA496" s="5"/>
      <c r="SUB496" s="5"/>
      <c r="SUC496" s="5"/>
      <c r="SUD496" s="5"/>
      <c r="SUE496" s="5"/>
      <c r="SUF496" s="5"/>
      <c r="SUG496" s="5"/>
      <c r="SUH496" s="5"/>
      <c r="SUI496" s="5"/>
      <c r="SUJ496" s="5"/>
      <c r="SUK496" s="5"/>
      <c r="SUL496" s="5"/>
      <c r="SUM496" s="5"/>
      <c r="SUN496" s="5"/>
      <c r="SUO496" s="5"/>
      <c r="SUP496" s="5"/>
      <c r="SUQ496" s="5"/>
      <c r="SUR496" s="5"/>
      <c r="SUS496" s="5"/>
      <c r="SUT496" s="5"/>
      <c r="SUU496" s="5"/>
      <c r="SUV496" s="5"/>
      <c r="SUW496" s="5"/>
      <c r="SUX496" s="5"/>
      <c r="SUY496" s="5"/>
      <c r="SUZ496" s="5"/>
      <c r="SVA496" s="5"/>
      <c r="SVB496" s="5"/>
      <c r="SVC496" s="5"/>
      <c r="SVD496" s="5"/>
      <c r="SVE496" s="5"/>
      <c r="SVF496" s="5"/>
      <c r="SVG496" s="5"/>
      <c r="SVH496" s="5"/>
      <c r="SVI496" s="5"/>
      <c r="SVJ496" s="5"/>
      <c r="SVK496" s="5"/>
      <c r="SVL496" s="5"/>
      <c r="SVM496" s="5"/>
      <c r="SVN496" s="5"/>
      <c r="SVO496" s="5"/>
      <c r="SVP496" s="5"/>
      <c r="SVQ496" s="5"/>
      <c r="SVR496" s="5"/>
      <c r="SVS496" s="5"/>
      <c r="SVT496" s="5"/>
      <c r="SVU496" s="5"/>
      <c r="SVV496" s="5"/>
      <c r="SVW496" s="5"/>
      <c r="SVX496" s="5"/>
      <c r="SVY496" s="5"/>
      <c r="SVZ496" s="5"/>
      <c r="SWA496" s="5"/>
      <c r="SWB496" s="5"/>
      <c r="SWC496" s="5"/>
      <c r="SWD496" s="5"/>
      <c r="SWE496" s="5"/>
      <c r="SWF496" s="5"/>
      <c r="SWG496" s="5"/>
      <c r="SWH496" s="5"/>
      <c r="SWI496" s="5"/>
      <c r="SWJ496" s="5"/>
      <c r="SWK496" s="5"/>
      <c r="SWL496" s="5"/>
      <c r="SWM496" s="5"/>
      <c r="SWN496" s="5"/>
      <c r="SWO496" s="5"/>
      <c r="SWP496" s="5"/>
      <c r="SWQ496" s="5"/>
      <c r="SWR496" s="5"/>
      <c r="SWS496" s="5"/>
      <c r="SWT496" s="5"/>
      <c r="SWU496" s="5"/>
      <c r="SWV496" s="5"/>
      <c r="SWW496" s="5"/>
      <c r="SWX496" s="5"/>
      <c r="SWY496" s="5"/>
      <c r="SWZ496" s="5"/>
      <c r="SXA496" s="5"/>
      <c r="SXB496" s="5"/>
      <c r="SXC496" s="5"/>
      <c r="SXD496" s="5"/>
      <c r="SXE496" s="5"/>
      <c r="SXF496" s="5"/>
      <c r="SXG496" s="5"/>
      <c r="SXH496" s="5"/>
      <c r="SXI496" s="5"/>
      <c r="SXJ496" s="5"/>
      <c r="SXK496" s="5"/>
      <c r="SXL496" s="5"/>
      <c r="SXM496" s="5"/>
      <c r="SXN496" s="5"/>
      <c r="SXO496" s="5"/>
      <c r="SXP496" s="5"/>
      <c r="SXQ496" s="5"/>
      <c r="SXR496" s="5"/>
      <c r="SXS496" s="5"/>
      <c r="SXT496" s="5"/>
      <c r="SXU496" s="5"/>
      <c r="SXV496" s="5"/>
      <c r="SXW496" s="5"/>
      <c r="SXX496" s="5"/>
      <c r="SXY496" s="5"/>
      <c r="SXZ496" s="5"/>
      <c r="SYA496" s="5"/>
      <c r="SYB496" s="5"/>
      <c r="SYC496" s="5"/>
      <c r="SYD496" s="5"/>
      <c r="SYE496" s="5"/>
      <c r="SYF496" s="5"/>
      <c r="SYG496" s="5"/>
      <c r="SYH496" s="5"/>
      <c r="SYI496" s="5"/>
      <c r="SYJ496" s="5"/>
      <c r="SYK496" s="5"/>
      <c r="SYL496" s="5"/>
      <c r="SYM496" s="5"/>
      <c r="SYN496" s="5"/>
      <c r="SYO496" s="5"/>
      <c r="SYP496" s="5"/>
      <c r="SYQ496" s="5"/>
      <c r="SYR496" s="5"/>
      <c r="SYS496" s="5"/>
      <c r="SYT496" s="5"/>
      <c r="SYU496" s="5"/>
      <c r="SYV496" s="5"/>
      <c r="SYW496" s="5"/>
      <c r="SYX496" s="5"/>
      <c r="SYY496" s="5"/>
      <c r="SYZ496" s="5"/>
      <c r="SZA496" s="5"/>
      <c r="SZB496" s="5"/>
      <c r="SZC496" s="5"/>
      <c r="SZD496" s="5"/>
      <c r="SZE496" s="5"/>
      <c r="SZF496" s="5"/>
      <c r="SZG496" s="5"/>
      <c r="SZH496" s="5"/>
      <c r="SZI496" s="5"/>
      <c r="SZJ496" s="5"/>
      <c r="SZK496" s="5"/>
      <c r="SZL496" s="5"/>
      <c r="SZM496" s="5"/>
      <c r="SZN496" s="5"/>
      <c r="SZO496" s="5"/>
      <c r="SZP496" s="5"/>
      <c r="SZQ496" s="5"/>
      <c r="SZR496" s="5"/>
      <c r="SZS496" s="5"/>
      <c r="SZT496" s="5"/>
      <c r="SZU496" s="5"/>
      <c r="SZV496" s="5"/>
      <c r="SZW496" s="5"/>
      <c r="SZX496" s="5"/>
      <c r="SZY496" s="5"/>
      <c r="SZZ496" s="5"/>
      <c r="TAA496" s="5"/>
      <c r="TAB496" s="5"/>
      <c r="TAC496" s="5"/>
      <c r="TAD496" s="5"/>
      <c r="TAE496" s="5"/>
      <c r="TAF496" s="5"/>
      <c r="TAG496" s="5"/>
      <c r="TAH496" s="5"/>
      <c r="TAI496" s="5"/>
      <c r="TAJ496" s="5"/>
      <c r="TAK496" s="5"/>
      <c r="TAL496" s="5"/>
      <c r="TAM496" s="5"/>
      <c r="TAN496" s="5"/>
      <c r="TAO496" s="5"/>
      <c r="TAP496" s="5"/>
      <c r="TAQ496" s="5"/>
      <c r="TAR496" s="5"/>
      <c r="TAS496" s="5"/>
      <c r="TAT496" s="5"/>
      <c r="TAU496" s="5"/>
      <c r="TAV496" s="5"/>
      <c r="TAW496" s="5"/>
      <c r="TAX496" s="5"/>
      <c r="TAY496" s="5"/>
      <c r="TAZ496" s="5"/>
      <c r="TBA496" s="5"/>
      <c r="TBB496" s="5"/>
      <c r="TBC496" s="5"/>
      <c r="TBD496" s="5"/>
      <c r="TBE496" s="5"/>
      <c r="TBF496" s="5"/>
      <c r="TBG496" s="5"/>
      <c r="TBH496" s="5"/>
      <c r="TBI496" s="5"/>
      <c r="TBJ496" s="5"/>
      <c r="TBK496" s="5"/>
      <c r="TBL496" s="5"/>
      <c r="TBM496" s="5"/>
      <c r="TBN496" s="5"/>
      <c r="TBO496" s="5"/>
      <c r="TBP496" s="5"/>
      <c r="TBQ496" s="5"/>
      <c r="TBR496" s="5"/>
      <c r="TBS496" s="5"/>
      <c r="TBT496" s="5"/>
      <c r="TBU496" s="5"/>
      <c r="TBV496" s="5"/>
      <c r="TBW496" s="5"/>
      <c r="TBX496" s="5"/>
      <c r="TBY496" s="5"/>
      <c r="TBZ496" s="5"/>
      <c r="TCA496" s="5"/>
      <c r="TCB496" s="5"/>
      <c r="TCC496" s="5"/>
      <c r="TCD496" s="5"/>
      <c r="TCE496" s="5"/>
      <c r="TCF496" s="5"/>
      <c r="TCG496" s="5"/>
      <c r="TCH496" s="5"/>
      <c r="TCI496" s="5"/>
      <c r="TCJ496" s="5"/>
      <c r="TCK496" s="5"/>
      <c r="TCL496" s="5"/>
      <c r="TCM496" s="5"/>
      <c r="TCN496" s="5"/>
      <c r="TCO496" s="5"/>
      <c r="TCP496" s="5"/>
      <c r="TCQ496" s="5"/>
      <c r="TCR496" s="5"/>
      <c r="TCS496" s="5"/>
      <c r="TCT496" s="5"/>
      <c r="TCU496" s="5"/>
      <c r="TCV496" s="5"/>
      <c r="TCW496" s="5"/>
      <c r="TCX496" s="5"/>
      <c r="TCY496" s="5"/>
      <c r="TCZ496" s="5"/>
      <c r="TDA496" s="5"/>
      <c r="TDB496" s="5"/>
      <c r="TDC496" s="5"/>
      <c r="TDD496" s="5"/>
      <c r="TDE496" s="5"/>
      <c r="TDF496" s="5"/>
      <c r="TDG496" s="5"/>
      <c r="TDH496" s="5"/>
      <c r="TDI496" s="5"/>
      <c r="TDJ496" s="5"/>
      <c r="TDK496" s="5"/>
      <c r="TDL496" s="5"/>
      <c r="TDM496" s="5"/>
      <c r="TDN496" s="5"/>
      <c r="TDO496" s="5"/>
      <c r="TDP496" s="5"/>
      <c r="TDQ496" s="5"/>
      <c r="TDR496" s="5"/>
      <c r="TDS496" s="5"/>
      <c r="TDT496" s="5"/>
      <c r="TDU496" s="5"/>
      <c r="TDV496" s="5"/>
      <c r="TDW496" s="5"/>
      <c r="TDX496" s="5"/>
      <c r="TDY496" s="5"/>
      <c r="TDZ496" s="5"/>
      <c r="TEA496" s="5"/>
      <c r="TEB496" s="5"/>
      <c r="TEC496" s="5"/>
      <c r="TED496" s="5"/>
      <c r="TEE496" s="5"/>
      <c r="TEF496" s="5"/>
      <c r="TEG496" s="5"/>
      <c r="TEH496" s="5"/>
      <c r="TEI496" s="5"/>
      <c r="TEJ496" s="5"/>
      <c r="TEK496" s="5"/>
      <c r="TEL496" s="5"/>
      <c r="TEM496" s="5"/>
      <c r="TEN496" s="5"/>
      <c r="TEO496" s="5"/>
      <c r="TEP496" s="5"/>
      <c r="TEQ496" s="5"/>
      <c r="TER496" s="5"/>
      <c r="TES496" s="5"/>
      <c r="TET496" s="5"/>
      <c r="TEU496" s="5"/>
      <c r="TEV496" s="5"/>
      <c r="TEW496" s="5"/>
      <c r="TEX496" s="5"/>
      <c r="TEY496" s="5"/>
      <c r="TEZ496" s="5"/>
      <c r="TFA496" s="5"/>
      <c r="TFB496" s="5"/>
      <c r="TFC496" s="5"/>
      <c r="TFD496" s="5"/>
      <c r="TFE496" s="5"/>
      <c r="TFF496" s="5"/>
      <c r="TFG496" s="5"/>
      <c r="TFH496" s="5"/>
      <c r="TFI496" s="5"/>
      <c r="TFJ496" s="5"/>
      <c r="TFK496" s="5"/>
      <c r="TFL496" s="5"/>
      <c r="TFM496" s="5"/>
      <c r="TFN496" s="5"/>
      <c r="TFO496" s="5"/>
      <c r="TFP496" s="5"/>
      <c r="TFQ496" s="5"/>
      <c r="TFR496" s="5"/>
      <c r="TFS496" s="5"/>
      <c r="TFT496" s="5"/>
      <c r="TFU496" s="5"/>
      <c r="TFV496" s="5"/>
      <c r="TFW496" s="5"/>
      <c r="TFX496" s="5"/>
      <c r="TFY496" s="5"/>
      <c r="TFZ496" s="5"/>
      <c r="TGA496" s="5"/>
      <c r="TGB496" s="5"/>
      <c r="TGC496" s="5"/>
      <c r="TGD496" s="5"/>
      <c r="TGE496" s="5"/>
      <c r="TGF496" s="5"/>
      <c r="TGG496" s="5"/>
      <c r="TGH496" s="5"/>
      <c r="TGI496" s="5"/>
      <c r="TGJ496" s="5"/>
      <c r="TGK496" s="5"/>
      <c r="TGL496" s="5"/>
      <c r="TGM496" s="5"/>
      <c r="TGN496" s="5"/>
      <c r="TGO496" s="5"/>
      <c r="TGP496" s="5"/>
      <c r="TGQ496" s="5"/>
      <c r="TGR496" s="5"/>
      <c r="TGS496" s="5"/>
      <c r="TGT496" s="5"/>
      <c r="TGU496" s="5"/>
      <c r="TGV496" s="5"/>
      <c r="TGW496" s="5"/>
      <c r="TGX496" s="5"/>
      <c r="TGY496" s="5"/>
      <c r="TGZ496" s="5"/>
      <c r="THA496" s="5"/>
      <c r="THB496" s="5"/>
      <c r="THC496" s="5"/>
      <c r="THD496" s="5"/>
      <c r="THE496" s="5"/>
      <c r="THF496" s="5"/>
      <c r="THG496" s="5"/>
      <c r="THH496" s="5"/>
      <c r="THI496" s="5"/>
      <c r="THJ496" s="5"/>
      <c r="THK496" s="5"/>
      <c r="THL496" s="5"/>
      <c r="THM496" s="5"/>
      <c r="THN496" s="5"/>
      <c r="THO496" s="5"/>
      <c r="THP496" s="5"/>
      <c r="THQ496" s="5"/>
      <c r="THR496" s="5"/>
      <c r="THS496" s="5"/>
      <c r="THT496" s="5"/>
      <c r="THU496" s="5"/>
      <c r="THV496" s="5"/>
      <c r="THW496" s="5"/>
      <c r="THX496" s="5"/>
      <c r="THY496" s="5"/>
      <c r="THZ496" s="5"/>
      <c r="TIA496" s="5"/>
      <c r="TIB496" s="5"/>
      <c r="TIC496" s="5"/>
      <c r="TID496" s="5"/>
      <c r="TIE496" s="5"/>
      <c r="TIF496" s="5"/>
      <c r="TIG496" s="5"/>
      <c r="TIH496" s="5"/>
      <c r="TII496" s="5"/>
      <c r="TIJ496" s="5"/>
      <c r="TIK496" s="5"/>
      <c r="TIL496" s="5"/>
      <c r="TIM496" s="5"/>
      <c r="TIN496" s="5"/>
      <c r="TIO496" s="5"/>
      <c r="TIP496" s="5"/>
      <c r="TIQ496" s="5"/>
      <c r="TIR496" s="5"/>
      <c r="TIS496" s="5"/>
      <c r="TIT496" s="5"/>
      <c r="TIU496" s="5"/>
      <c r="TIV496" s="5"/>
      <c r="TIW496" s="5"/>
      <c r="TIX496" s="5"/>
      <c r="TIY496" s="5"/>
      <c r="TIZ496" s="5"/>
      <c r="TJA496" s="5"/>
      <c r="TJB496" s="5"/>
      <c r="TJC496" s="5"/>
      <c r="TJD496" s="5"/>
      <c r="TJE496" s="5"/>
      <c r="TJF496" s="5"/>
      <c r="TJG496" s="5"/>
      <c r="TJH496" s="5"/>
      <c r="TJI496" s="5"/>
      <c r="TJJ496" s="5"/>
      <c r="TJK496" s="5"/>
      <c r="TJL496" s="5"/>
      <c r="TJM496" s="5"/>
      <c r="TJN496" s="5"/>
      <c r="TJO496" s="5"/>
      <c r="TJP496" s="5"/>
      <c r="TJQ496" s="5"/>
      <c r="TJR496" s="5"/>
      <c r="TJS496" s="5"/>
      <c r="TJT496" s="5"/>
      <c r="TJU496" s="5"/>
      <c r="TJV496" s="5"/>
      <c r="TJW496" s="5"/>
      <c r="TJX496" s="5"/>
      <c r="TJY496" s="5"/>
      <c r="TJZ496" s="5"/>
      <c r="TKA496" s="5"/>
      <c r="TKB496" s="5"/>
      <c r="TKC496" s="5"/>
      <c r="TKD496" s="5"/>
      <c r="TKE496" s="5"/>
      <c r="TKF496" s="5"/>
      <c r="TKG496" s="5"/>
      <c r="TKH496" s="5"/>
      <c r="TKI496" s="5"/>
      <c r="TKJ496" s="5"/>
      <c r="TKK496" s="5"/>
      <c r="TKL496" s="5"/>
      <c r="TKM496" s="5"/>
      <c r="TKN496" s="5"/>
      <c r="TKO496" s="5"/>
      <c r="TKP496" s="5"/>
      <c r="TKQ496" s="5"/>
      <c r="TKR496" s="5"/>
      <c r="TKS496" s="5"/>
      <c r="TKT496" s="5"/>
      <c r="TKU496" s="5"/>
      <c r="TKV496" s="5"/>
      <c r="TKW496" s="5"/>
      <c r="TKX496" s="5"/>
      <c r="TKY496" s="5"/>
      <c r="TKZ496" s="5"/>
      <c r="TLA496" s="5"/>
      <c r="TLB496" s="5"/>
      <c r="TLC496" s="5"/>
      <c r="TLD496" s="5"/>
      <c r="TLE496" s="5"/>
      <c r="TLF496" s="5"/>
      <c r="TLG496" s="5"/>
      <c r="TLH496" s="5"/>
      <c r="TLI496" s="5"/>
      <c r="TLJ496" s="5"/>
      <c r="TLK496" s="5"/>
      <c r="TLL496" s="5"/>
      <c r="TLM496" s="5"/>
      <c r="TLN496" s="5"/>
      <c r="TLO496" s="5"/>
      <c r="TLP496" s="5"/>
      <c r="TLQ496" s="5"/>
      <c r="TLR496" s="5"/>
      <c r="TLS496" s="5"/>
      <c r="TLT496" s="5"/>
      <c r="TLU496" s="5"/>
      <c r="TLV496" s="5"/>
      <c r="TLW496" s="5"/>
      <c r="TLX496" s="5"/>
      <c r="TLY496" s="5"/>
      <c r="TLZ496" s="5"/>
      <c r="TMA496" s="5"/>
      <c r="TMB496" s="5"/>
      <c r="TMC496" s="5"/>
      <c r="TMD496" s="5"/>
      <c r="TME496" s="5"/>
      <c r="TMF496" s="5"/>
      <c r="TMG496" s="5"/>
      <c r="TMH496" s="5"/>
      <c r="TMI496" s="5"/>
      <c r="TMJ496" s="5"/>
      <c r="TMK496" s="5"/>
      <c r="TML496" s="5"/>
      <c r="TMM496" s="5"/>
      <c r="TMN496" s="5"/>
      <c r="TMO496" s="5"/>
      <c r="TMP496" s="5"/>
      <c r="TMQ496" s="5"/>
      <c r="TMR496" s="5"/>
      <c r="TMS496" s="5"/>
      <c r="TMT496" s="5"/>
      <c r="TMU496" s="5"/>
      <c r="TMV496" s="5"/>
      <c r="TMW496" s="5"/>
      <c r="TMX496" s="5"/>
      <c r="TMY496" s="5"/>
      <c r="TMZ496" s="5"/>
      <c r="TNA496" s="5"/>
      <c r="TNB496" s="5"/>
      <c r="TNC496" s="5"/>
      <c r="TND496" s="5"/>
      <c r="TNE496" s="5"/>
      <c r="TNF496" s="5"/>
      <c r="TNG496" s="5"/>
      <c r="TNH496" s="5"/>
      <c r="TNI496" s="5"/>
      <c r="TNJ496" s="5"/>
      <c r="TNK496" s="5"/>
      <c r="TNL496" s="5"/>
      <c r="TNM496" s="5"/>
      <c r="TNN496" s="5"/>
      <c r="TNO496" s="5"/>
      <c r="TNP496" s="5"/>
      <c r="TNQ496" s="5"/>
      <c r="TNR496" s="5"/>
      <c r="TNS496" s="5"/>
      <c r="TNT496" s="5"/>
      <c r="TNU496" s="5"/>
      <c r="TNV496" s="5"/>
      <c r="TNW496" s="5"/>
      <c r="TNX496" s="5"/>
      <c r="TNY496" s="5"/>
      <c r="TNZ496" s="5"/>
      <c r="TOA496" s="5"/>
      <c r="TOB496" s="5"/>
      <c r="TOC496" s="5"/>
      <c r="TOD496" s="5"/>
      <c r="TOE496" s="5"/>
      <c r="TOF496" s="5"/>
      <c r="TOG496" s="5"/>
      <c r="TOH496" s="5"/>
      <c r="TOI496" s="5"/>
      <c r="TOJ496" s="5"/>
      <c r="TOK496" s="5"/>
      <c r="TOL496" s="5"/>
      <c r="TOM496" s="5"/>
      <c r="TON496" s="5"/>
      <c r="TOO496" s="5"/>
      <c r="TOP496" s="5"/>
      <c r="TOQ496" s="5"/>
      <c r="TOR496" s="5"/>
      <c r="TOS496" s="5"/>
      <c r="TOT496" s="5"/>
      <c r="TOU496" s="5"/>
      <c r="TOV496" s="5"/>
      <c r="TOW496" s="5"/>
      <c r="TOX496" s="5"/>
      <c r="TOY496" s="5"/>
      <c r="TOZ496" s="5"/>
      <c r="TPA496" s="5"/>
      <c r="TPB496" s="5"/>
      <c r="TPC496" s="5"/>
      <c r="TPD496" s="5"/>
      <c r="TPE496" s="5"/>
      <c r="TPF496" s="5"/>
      <c r="TPG496" s="5"/>
      <c r="TPH496" s="5"/>
      <c r="TPI496" s="5"/>
      <c r="TPJ496" s="5"/>
      <c r="TPK496" s="5"/>
      <c r="TPL496" s="5"/>
      <c r="TPM496" s="5"/>
      <c r="TPN496" s="5"/>
      <c r="TPO496" s="5"/>
      <c r="TPP496" s="5"/>
      <c r="TPQ496" s="5"/>
      <c r="TPR496" s="5"/>
      <c r="TPS496" s="5"/>
      <c r="TPT496" s="5"/>
      <c r="TPU496" s="5"/>
      <c r="TPV496" s="5"/>
      <c r="TPW496" s="5"/>
      <c r="TPX496" s="5"/>
      <c r="TPY496" s="5"/>
      <c r="TPZ496" s="5"/>
      <c r="TQA496" s="5"/>
      <c r="TQB496" s="5"/>
      <c r="TQC496" s="5"/>
      <c r="TQD496" s="5"/>
      <c r="TQE496" s="5"/>
      <c r="TQF496" s="5"/>
      <c r="TQG496" s="5"/>
      <c r="TQH496" s="5"/>
      <c r="TQI496" s="5"/>
      <c r="TQJ496" s="5"/>
      <c r="TQK496" s="5"/>
      <c r="TQL496" s="5"/>
      <c r="TQM496" s="5"/>
      <c r="TQN496" s="5"/>
      <c r="TQO496" s="5"/>
      <c r="TQP496" s="5"/>
      <c r="TQQ496" s="5"/>
      <c r="TQR496" s="5"/>
      <c r="TQS496" s="5"/>
      <c r="TQT496" s="5"/>
      <c r="TQU496" s="5"/>
      <c r="TQV496" s="5"/>
      <c r="TQW496" s="5"/>
      <c r="TQX496" s="5"/>
      <c r="TQY496" s="5"/>
      <c r="TQZ496" s="5"/>
      <c r="TRA496" s="5"/>
      <c r="TRB496" s="5"/>
      <c r="TRC496" s="5"/>
      <c r="TRD496" s="5"/>
      <c r="TRE496" s="5"/>
      <c r="TRF496" s="5"/>
      <c r="TRG496" s="5"/>
      <c r="TRH496" s="5"/>
      <c r="TRI496" s="5"/>
      <c r="TRJ496" s="5"/>
      <c r="TRK496" s="5"/>
      <c r="TRL496" s="5"/>
      <c r="TRM496" s="5"/>
      <c r="TRN496" s="5"/>
      <c r="TRO496" s="5"/>
      <c r="TRP496" s="5"/>
      <c r="TRQ496" s="5"/>
      <c r="TRR496" s="5"/>
      <c r="TRS496" s="5"/>
      <c r="TRT496" s="5"/>
      <c r="TRU496" s="5"/>
      <c r="TRV496" s="5"/>
      <c r="TRW496" s="5"/>
      <c r="TRX496" s="5"/>
      <c r="TRY496" s="5"/>
      <c r="TRZ496" s="5"/>
      <c r="TSA496" s="5"/>
      <c r="TSB496" s="5"/>
      <c r="TSC496" s="5"/>
      <c r="TSD496" s="5"/>
      <c r="TSE496" s="5"/>
      <c r="TSF496" s="5"/>
      <c r="TSG496" s="5"/>
      <c r="TSH496" s="5"/>
      <c r="TSI496" s="5"/>
      <c r="TSJ496" s="5"/>
      <c r="TSK496" s="5"/>
      <c r="TSL496" s="5"/>
      <c r="TSM496" s="5"/>
      <c r="TSN496" s="5"/>
      <c r="TSO496" s="5"/>
      <c r="TSP496" s="5"/>
      <c r="TSQ496" s="5"/>
      <c r="TSR496" s="5"/>
      <c r="TSS496" s="5"/>
      <c r="TST496" s="5"/>
      <c r="TSU496" s="5"/>
      <c r="TSV496" s="5"/>
      <c r="TSW496" s="5"/>
      <c r="TSX496" s="5"/>
      <c r="TSY496" s="5"/>
      <c r="TSZ496" s="5"/>
      <c r="TTA496" s="5"/>
      <c r="TTB496" s="5"/>
      <c r="TTC496" s="5"/>
      <c r="TTD496" s="5"/>
      <c r="TTE496" s="5"/>
      <c r="TTF496" s="5"/>
      <c r="TTG496" s="5"/>
      <c r="TTH496" s="5"/>
      <c r="TTI496" s="5"/>
      <c r="TTJ496" s="5"/>
      <c r="TTK496" s="5"/>
      <c r="TTL496" s="5"/>
      <c r="TTM496" s="5"/>
      <c r="TTN496" s="5"/>
      <c r="TTO496" s="5"/>
      <c r="TTP496" s="5"/>
      <c r="TTQ496" s="5"/>
      <c r="TTR496" s="5"/>
      <c r="TTS496" s="5"/>
      <c r="TTT496" s="5"/>
      <c r="TTU496" s="5"/>
      <c r="TTV496" s="5"/>
      <c r="TTW496" s="5"/>
      <c r="TTX496" s="5"/>
      <c r="TTY496" s="5"/>
      <c r="TTZ496" s="5"/>
      <c r="TUA496" s="5"/>
      <c r="TUB496" s="5"/>
      <c r="TUC496" s="5"/>
      <c r="TUD496" s="5"/>
      <c r="TUE496" s="5"/>
      <c r="TUF496" s="5"/>
      <c r="TUG496" s="5"/>
      <c r="TUH496" s="5"/>
      <c r="TUI496" s="5"/>
      <c r="TUJ496" s="5"/>
      <c r="TUK496" s="5"/>
      <c r="TUL496" s="5"/>
      <c r="TUM496" s="5"/>
      <c r="TUN496" s="5"/>
      <c r="TUO496" s="5"/>
      <c r="TUP496" s="5"/>
      <c r="TUQ496" s="5"/>
      <c r="TUR496" s="5"/>
      <c r="TUS496" s="5"/>
      <c r="TUT496" s="5"/>
      <c r="TUU496" s="5"/>
      <c r="TUV496" s="5"/>
      <c r="TUW496" s="5"/>
      <c r="TUX496" s="5"/>
      <c r="TUY496" s="5"/>
      <c r="TUZ496" s="5"/>
      <c r="TVA496" s="5"/>
      <c r="TVB496" s="5"/>
      <c r="TVC496" s="5"/>
      <c r="TVD496" s="5"/>
      <c r="TVE496" s="5"/>
      <c r="TVF496" s="5"/>
      <c r="TVG496" s="5"/>
      <c r="TVH496" s="5"/>
      <c r="TVI496" s="5"/>
      <c r="TVJ496" s="5"/>
      <c r="TVK496" s="5"/>
      <c r="TVL496" s="5"/>
      <c r="TVM496" s="5"/>
      <c r="TVN496" s="5"/>
      <c r="TVO496" s="5"/>
      <c r="TVP496" s="5"/>
      <c r="TVQ496" s="5"/>
      <c r="TVR496" s="5"/>
      <c r="TVS496" s="5"/>
      <c r="TVT496" s="5"/>
      <c r="TVU496" s="5"/>
      <c r="TVV496" s="5"/>
      <c r="TVW496" s="5"/>
      <c r="TVX496" s="5"/>
      <c r="TVY496" s="5"/>
      <c r="TVZ496" s="5"/>
      <c r="TWA496" s="5"/>
      <c r="TWB496" s="5"/>
      <c r="TWC496" s="5"/>
      <c r="TWD496" s="5"/>
      <c r="TWE496" s="5"/>
      <c r="TWF496" s="5"/>
      <c r="TWG496" s="5"/>
      <c r="TWH496" s="5"/>
      <c r="TWI496" s="5"/>
      <c r="TWJ496" s="5"/>
      <c r="TWK496" s="5"/>
      <c r="TWL496" s="5"/>
      <c r="TWM496" s="5"/>
      <c r="TWN496" s="5"/>
      <c r="TWO496" s="5"/>
      <c r="TWP496" s="5"/>
      <c r="TWQ496" s="5"/>
      <c r="TWR496" s="5"/>
      <c r="TWS496" s="5"/>
      <c r="TWT496" s="5"/>
      <c r="TWU496" s="5"/>
      <c r="TWV496" s="5"/>
      <c r="TWW496" s="5"/>
      <c r="TWX496" s="5"/>
      <c r="TWY496" s="5"/>
      <c r="TWZ496" s="5"/>
      <c r="TXA496" s="5"/>
      <c r="TXB496" s="5"/>
      <c r="TXC496" s="5"/>
      <c r="TXD496" s="5"/>
      <c r="TXE496" s="5"/>
      <c r="TXF496" s="5"/>
      <c r="TXG496" s="5"/>
      <c r="TXH496" s="5"/>
      <c r="TXI496" s="5"/>
      <c r="TXJ496" s="5"/>
      <c r="TXK496" s="5"/>
      <c r="TXL496" s="5"/>
      <c r="TXM496" s="5"/>
      <c r="TXN496" s="5"/>
      <c r="TXO496" s="5"/>
      <c r="TXP496" s="5"/>
      <c r="TXQ496" s="5"/>
      <c r="TXR496" s="5"/>
      <c r="TXS496" s="5"/>
      <c r="TXT496" s="5"/>
      <c r="TXU496" s="5"/>
      <c r="TXV496" s="5"/>
      <c r="TXW496" s="5"/>
      <c r="TXX496" s="5"/>
      <c r="TXY496" s="5"/>
      <c r="TXZ496" s="5"/>
      <c r="TYA496" s="5"/>
      <c r="TYB496" s="5"/>
      <c r="TYC496" s="5"/>
      <c r="TYD496" s="5"/>
      <c r="TYE496" s="5"/>
      <c r="TYF496" s="5"/>
      <c r="TYG496" s="5"/>
      <c r="TYH496" s="5"/>
      <c r="TYI496" s="5"/>
      <c r="TYJ496" s="5"/>
      <c r="TYK496" s="5"/>
      <c r="TYL496" s="5"/>
      <c r="TYM496" s="5"/>
      <c r="TYN496" s="5"/>
      <c r="TYO496" s="5"/>
      <c r="TYP496" s="5"/>
      <c r="TYQ496" s="5"/>
      <c r="TYR496" s="5"/>
      <c r="TYS496" s="5"/>
      <c r="TYT496" s="5"/>
      <c r="TYU496" s="5"/>
      <c r="TYV496" s="5"/>
      <c r="TYW496" s="5"/>
      <c r="TYX496" s="5"/>
      <c r="TYY496" s="5"/>
      <c r="TYZ496" s="5"/>
      <c r="TZA496" s="5"/>
      <c r="TZB496" s="5"/>
      <c r="TZC496" s="5"/>
      <c r="TZD496" s="5"/>
      <c r="TZE496" s="5"/>
      <c r="TZF496" s="5"/>
      <c r="TZG496" s="5"/>
      <c r="TZH496" s="5"/>
      <c r="TZI496" s="5"/>
      <c r="TZJ496" s="5"/>
      <c r="TZK496" s="5"/>
      <c r="TZL496" s="5"/>
      <c r="TZM496" s="5"/>
      <c r="TZN496" s="5"/>
      <c r="TZO496" s="5"/>
      <c r="TZP496" s="5"/>
      <c r="TZQ496" s="5"/>
      <c r="TZR496" s="5"/>
      <c r="TZS496" s="5"/>
      <c r="TZT496" s="5"/>
      <c r="TZU496" s="5"/>
      <c r="TZV496" s="5"/>
      <c r="TZW496" s="5"/>
      <c r="TZX496" s="5"/>
      <c r="TZY496" s="5"/>
      <c r="TZZ496" s="5"/>
      <c r="UAA496" s="5"/>
      <c r="UAB496" s="5"/>
      <c r="UAC496" s="5"/>
      <c r="UAD496" s="5"/>
      <c r="UAE496" s="5"/>
      <c r="UAF496" s="5"/>
      <c r="UAG496" s="5"/>
      <c r="UAH496" s="5"/>
      <c r="UAI496" s="5"/>
      <c r="UAJ496" s="5"/>
      <c r="UAK496" s="5"/>
      <c r="UAL496" s="5"/>
      <c r="UAM496" s="5"/>
      <c r="UAN496" s="5"/>
      <c r="UAO496" s="5"/>
      <c r="UAP496" s="5"/>
      <c r="UAQ496" s="5"/>
      <c r="UAR496" s="5"/>
      <c r="UAS496" s="5"/>
      <c r="UAT496" s="5"/>
      <c r="UAU496" s="5"/>
      <c r="UAV496" s="5"/>
      <c r="UAW496" s="5"/>
      <c r="UAX496" s="5"/>
      <c r="UAY496" s="5"/>
      <c r="UAZ496" s="5"/>
      <c r="UBA496" s="5"/>
      <c r="UBB496" s="5"/>
      <c r="UBC496" s="5"/>
      <c r="UBD496" s="5"/>
      <c r="UBE496" s="5"/>
      <c r="UBF496" s="5"/>
      <c r="UBG496" s="5"/>
      <c r="UBH496" s="5"/>
      <c r="UBI496" s="5"/>
      <c r="UBJ496" s="5"/>
      <c r="UBK496" s="5"/>
      <c r="UBL496" s="5"/>
      <c r="UBM496" s="5"/>
      <c r="UBN496" s="5"/>
      <c r="UBO496" s="5"/>
      <c r="UBP496" s="5"/>
      <c r="UBQ496" s="5"/>
      <c r="UBR496" s="5"/>
      <c r="UBS496" s="5"/>
      <c r="UBT496" s="5"/>
      <c r="UBU496" s="5"/>
      <c r="UBV496" s="5"/>
      <c r="UBW496" s="5"/>
      <c r="UBX496" s="5"/>
      <c r="UBY496" s="5"/>
      <c r="UBZ496" s="5"/>
      <c r="UCA496" s="5"/>
      <c r="UCB496" s="5"/>
      <c r="UCC496" s="5"/>
      <c r="UCD496" s="5"/>
      <c r="UCE496" s="5"/>
      <c r="UCF496" s="5"/>
      <c r="UCG496" s="5"/>
      <c r="UCH496" s="5"/>
      <c r="UCI496" s="5"/>
      <c r="UCJ496" s="5"/>
      <c r="UCK496" s="5"/>
      <c r="UCL496" s="5"/>
      <c r="UCM496" s="5"/>
      <c r="UCN496" s="5"/>
      <c r="UCO496" s="5"/>
      <c r="UCP496" s="5"/>
      <c r="UCQ496" s="5"/>
      <c r="UCR496" s="5"/>
      <c r="UCS496" s="5"/>
      <c r="UCT496" s="5"/>
      <c r="UCU496" s="5"/>
      <c r="UCV496" s="5"/>
      <c r="UCW496" s="5"/>
      <c r="UCX496" s="5"/>
      <c r="UCY496" s="5"/>
      <c r="UCZ496" s="5"/>
      <c r="UDA496" s="5"/>
      <c r="UDB496" s="5"/>
      <c r="UDC496" s="5"/>
      <c r="UDD496" s="5"/>
      <c r="UDE496" s="5"/>
      <c r="UDF496" s="5"/>
      <c r="UDG496" s="5"/>
      <c r="UDH496" s="5"/>
      <c r="UDI496" s="5"/>
      <c r="UDJ496" s="5"/>
      <c r="UDK496" s="5"/>
      <c r="UDL496" s="5"/>
      <c r="UDM496" s="5"/>
      <c r="UDN496" s="5"/>
      <c r="UDO496" s="5"/>
      <c r="UDP496" s="5"/>
      <c r="UDQ496" s="5"/>
      <c r="UDR496" s="5"/>
      <c r="UDS496" s="5"/>
      <c r="UDT496" s="5"/>
      <c r="UDU496" s="5"/>
      <c r="UDV496" s="5"/>
      <c r="UDW496" s="5"/>
      <c r="UDX496" s="5"/>
      <c r="UDY496" s="5"/>
      <c r="UDZ496" s="5"/>
      <c r="UEA496" s="5"/>
      <c r="UEB496" s="5"/>
      <c r="UEC496" s="5"/>
      <c r="UED496" s="5"/>
      <c r="UEE496" s="5"/>
      <c r="UEF496" s="5"/>
      <c r="UEG496" s="5"/>
      <c r="UEH496" s="5"/>
      <c r="UEI496" s="5"/>
      <c r="UEJ496" s="5"/>
      <c r="UEK496" s="5"/>
      <c r="UEL496" s="5"/>
      <c r="UEM496" s="5"/>
      <c r="UEN496" s="5"/>
      <c r="UEO496" s="5"/>
      <c r="UEP496" s="5"/>
      <c r="UEQ496" s="5"/>
      <c r="UER496" s="5"/>
      <c r="UES496" s="5"/>
      <c r="UET496" s="5"/>
      <c r="UEU496" s="5"/>
      <c r="UEV496" s="5"/>
      <c r="UEW496" s="5"/>
      <c r="UEX496" s="5"/>
      <c r="UEY496" s="5"/>
      <c r="UEZ496" s="5"/>
      <c r="UFA496" s="5"/>
      <c r="UFB496" s="5"/>
      <c r="UFC496" s="5"/>
      <c r="UFD496" s="5"/>
      <c r="UFE496" s="5"/>
      <c r="UFF496" s="5"/>
      <c r="UFG496" s="5"/>
      <c r="UFH496" s="5"/>
      <c r="UFI496" s="5"/>
      <c r="UFJ496" s="5"/>
      <c r="UFK496" s="5"/>
      <c r="UFL496" s="5"/>
      <c r="UFM496" s="5"/>
      <c r="UFN496" s="5"/>
      <c r="UFO496" s="5"/>
      <c r="UFP496" s="5"/>
      <c r="UFQ496" s="5"/>
      <c r="UFR496" s="5"/>
      <c r="UFS496" s="5"/>
      <c r="UFT496" s="5"/>
      <c r="UFU496" s="5"/>
      <c r="UFV496" s="5"/>
      <c r="UFW496" s="5"/>
      <c r="UFX496" s="5"/>
      <c r="UFY496" s="5"/>
      <c r="UFZ496" s="5"/>
      <c r="UGA496" s="5"/>
      <c r="UGB496" s="5"/>
      <c r="UGC496" s="5"/>
      <c r="UGD496" s="5"/>
      <c r="UGE496" s="5"/>
      <c r="UGF496" s="5"/>
      <c r="UGG496" s="5"/>
      <c r="UGH496" s="5"/>
      <c r="UGI496" s="5"/>
      <c r="UGJ496" s="5"/>
      <c r="UGK496" s="5"/>
      <c r="UGL496" s="5"/>
      <c r="UGM496" s="5"/>
      <c r="UGN496" s="5"/>
      <c r="UGO496" s="5"/>
      <c r="UGP496" s="5"/>
      <c r="UGQ496" s="5"/>
      <c r="UGR496" s="5"/>
      <c r="UGS496" s="5"/>
      <c r="UGT496" s="5"/>
      <c r="UGU496" s="5"/>
      <c r="UGV496" s="5"/>
      <c r="UGW496" s="5"/>
      <c r="UGX496" s="5"/>
      <c r="UGY496" s="5"/>
      <c r="UGZ496" s="5"/>
      <c r="UHA496" s="5"/>
      <c r="UHB496" s="5"/>
      <c r="UHC496" s="5"/>
      <c r="UHD496" s="5"/>
      <c r="UHE496" s="5"/>
      <c r="UHF496" s="5"/>
      <c r="UHG496" s="5"/>
      <c r="UHH496" s="5"/>
      <c r="UHI496" s="5"/>
      <c r="UHJ496" s="5"/>
      <c r="UHK496" s="5"/>
      <c r="UHL496" s="5"/>
      <c r="UHM496" s="5"/>
      <c r="UHN496" s="5"/>
      <c r="UHO496" s="5"/>
      <c r="UHP496" s="5"/>
      <c r="UHQ496" s="5"/>
      <c r="UHR496" s="5"/>
      <c r="UHS496" s="5"/>
      <c r="UHT496" s="5"/>
      <c r="UHU496" s="5"/>
      <c r="UHV496" s="5"/>
      <c r="UHW496" s="5"/>
      <c r="UHX496" s="5"/>
      <c r="UHY496" s="5"/>
      <c r="UHZ496" s="5"/>
      <c r="UIA496" s="5"/>
      <c r="UIB496" s="5"/>
      <c r="UIC496" s="5"/>
      <c r="UID496" s="5"/>
      <c r="UIE496" s="5"/>
      <c r="UIF496" s="5"/>
      <c r="UIG496" s="5"/>
      <c r="UIH496" s="5"/>
      <c r="UII496" s="5"/>
      <c r="UIJ496" s="5"/>
      <c r="UIK496" s="5"/>
      <c r="UIL496" s="5"/>
      <c r="UIM496" s="5"/>
      <c r="UIN496" s="5"/>
      <c r="UIO496" s="5"/>
      <c r="UIP496" s="5"/>
      <c r="UIQ496" s="5"/>
      <c r="UIR496" s="5"/>
      <c r="UIS496" s="5"/>
      <c r="UIT496" s="5"/>
      <c r="UIU496" s="5"/>
      <c r="UIV496" s="5"/>
      <c r="UIW496" s="5"/>
      <c r="UIX496" s="5"/>
      <c r="UIY496" s="5"/>
      <c r="UIZ496" s="5"/>
      <c r="UJA496" s="5"/>
      <c r="UJB496" s="5"/>
      <c r="UJC496" s="5"/>
      <c r="UJD496" s="5"/>
      <c r="UJE496" s="5"/>
      <c r="UJF496" s="5"/>
      <c r="UJG496" s="5"/>
      <c r="UJH496" s="5"/>
      <c r="UJI496" s="5"/>
      <c r="UJJ496" s="5"/>
      <c r="UJK496" s="5"/>
      <c r="UJL496" s="5"/>
      <c r="UJM496" s="5"/>
      <c r="UJN496" s="5"/>
      <c r="UJO496" s="5"/>
      <c r="UJP496" s="5"/>
      <c r="UJQ496" s="5"/>
      <c r="UJR496" s="5"/>
      <c r="UJS496" s="5"/>
      <c r="UJT496" s="5"/>
      <c r="UJU496" s="5"/>
      <c r="UJV496" s="5"/>
      <c r="UJW496" s="5"/>
      <c r="UJX496" s="5"/>
      <c r="UJY496" s="5"/>
      <c r="UJZ496" s="5"/>
      <c r="UKA496" s="5"/>
      <c r="UKB496" s="5"/>
      <c r="UKC496" s="5"/>
      <c r="UKD496" s="5"/>
      <c r="UKE496" s="5"/>
      <c r="UKF496" s="5"/>
      <c r="UKG496" s="5"/>
      <c r="UKH496" s="5"/>
      <c r="UKI496" s="5"/>
      <c r="UKJ496" s="5"/>
      <c r="UKK496" s="5"/>
      <c r="UKL496" s="5"/>
      <c r="UKM496" s="5"/>
      <c r="UKN496" s="5"/>
      <c r="UKO496" s="5"/>
      <c r="UKP496" s="5"/>
      <c r="UKQ496" s="5"/>
      <c r="UKR496" s="5"/>
      <c r="UKS496" s="5"/>
      <c r="UKT496" s="5"/>
      <c r="UKU496" s="5"/>
      <c r="UKV496" s="5"/>
      <c r="UKW496" s="5"/>
      <c r="UKX496" s="5"/>
      <c r="UKY496" s="5"/>
      <c r="UKZ496" s="5"/>
      <c r="ULA496" s="5"/>
      <c r="ULB496" s="5"/>
      <c r="ULC496" s="5"/>
      <c r="ULD496" s="5"/>
      <c r="ULE496" s="5"/>
      <c r="ULF496" s="5"/>
      <c r="ULG496" s="5"/>
      <c r="ULH496" s="5"/>
      <c r="ULI496" s="5"/>
      <c r="ULJ496" s="5"/>
      <c r="ULK496" s="5"/>
      <c r="ULL496" s="5"/>
      <c r="ULM496" s="5"/>
      <c r="ULN496" s="5"/>
      <c r="ULO496" s="5"/>
      <c r="ULP496" s="5"/>
      <c r="ULQ496" s="5"/>
      <c r="ULR496" s="5"/>
      <c r="ULS496" s="5"/>
      <c r="ULT496" s="5"/>
      <c r="ULU496" s="5"/>
      <c r="ULV496" s="5"/>
      <c r="ULW496" s="5"/>
      <c r="ULX496" s="5"/>
      <c r="ULY496" s="5"/>
      <c r="ULZ496" s="5"/>
      <c r="UMA496" s="5"/>
      <c r="UMB496" s="5"/>
      <c r="UMC496" s="5"/>
      <c r="UMD496" s="5"/>
      <c r="UME496" s="5"/>
      <c r="UMF496" s="5"/>
      <c r="UMG496" s="5"/>
      <c r="UMH496" s="5"/>
      <c r="UMI496" s="5"/>
      <c r="UMJ496" s="5"/>
      <c r="UMK496" s="5"/>
      <c r="UML496" s="5"/>
      <c r="UMM496" s="5"/>
      <c r="UMN496" s="5"/>
      <c r="UMO496" s="5"/>
      <c r="UMP496" s="5"/>
      <c r="UMQ496" s="5"/>
      <c r="UMR496" s="5"/>
      <c r="UMS496" s="5"/>
      <c r="UMT496" s="5"/>
      <c r="UMU496" s="5"/>
      <c r="UMV496" s="5"/>
      <c r="UMW496" s="5"/>
      <c r="UMX496" s="5"/>
      <c r="UMY496" s="5"/>
      <c r="UMZ496" s="5"/>
      <c r="UNA496" s="5"/>
      <c r="UNB496" s="5"/>
      <c r="UNC496" s="5"/>
      <c r="UND496" s="5"/>
      <c r="UNE496" s="5"/>
      <c r="UNF496" s="5"/>
      <c r="UNG496" s="5"/>
      <c r="UNH496" s="5"/>
      <c r="UNI496" s="5"/>
      <c r="UNJ496" s="5"/>
      <c r="UNK496" s="5"/>
      <c r="UNL496" s="5"/>
      <c r="UNM496" s="5"/>
      <c r="UNN496" s="5"/>
      <c r="UNO496" s="5"/>
      <c r="UNP496" s="5"/>
      <c r="UNQ496" s="5"/>
      <c r="UNR496" s="5"/>
      <c r="UNS496" s="5"/>
      <c r="UNT496" s="5"/>
      <c r="UNU496" s="5"/>
      <c r="UNV496" s="5"/>
      <c r="UNW496" s="5"/>
      <c r="UNX496" s="5"/>
      <c r="UNY496" s="5"/>
      <c r="UNZ496" s="5"/>
      <c r="UOA496" s="5"/>
      <c r="UOB496" s="5"/>
      <c r="UOC496" s="5"/>
      <c r="UOD496" s="5"/>
      <c r="UOE496" s="5"/>
      <c r="UOF496" s="5"/>
      <c r="UOG496" s="5"/>
      <c r="UOH496" s="5"/>
      <c r="UOI496" s="5"/>
      <c r="UOJ496" s="5"/>
      <c r="UOK496" s="5"/>
      <c r="UOL496" s="5"/>
      <c r="UOM496" s="5"/>
      <c r="UON496" s="5"/>
      <c r="UOO496" s="5"/>
      <c r="UOP496" s="5"/>
      <c r="UOQ496" s="5"/>
      <c r="UOR496" s="5"/>
      <c r="UOS496" s="5"/>
      <c r="UOT496" s="5"/>
      <c r="UOU496" s="5"/>
      <c r="UOV496" s="5"/>
      <c r="UOW496" s="5"/>
      <c r="UOX496" s="5"/>
      <c r="UOY496" s="5"/>
      <c r="UOZ496" s="5"/>
      <c r="UPA496" s="5"/>
      <c r="UPB496" s="5"/>
      <c r="UPC496" s="5"/>
      <c r="UPD496" s="5"/>
      <c r="UPE496" s="5"/>
      <c r="UPF496" s="5"/>
      <c r="UPG496" s="5"/>
      <c r="UPH496" s="5"/>
      <c r="UPI496" s="5"/>
      <c r="UPJ496" s="5"/>
      <c r="UPK496" s="5"/>
      <c r="UPL496" s="5"/>
      <c r="UPM496" s="5"/>
      <c r="UPN496" s="5"/>
      <c r="UPO496" s="5"/>
      <c r="UPP496" s="5"/>
      <c r="UPQ496" s="5"/>
      <c r="UPR496" s="5"/>
      <c r="UPS496" s="5"/>
      <c r="UPT496" s="5"/>
      <c r="UPU496" s="5"/>
      <c r="UPV496" s="5"/>
      <c r="UPW496" s="5"/>
      <c r="UPX496" s="5"/>
      <c r="UPY496" s="5"/>
      <c r="UPZ496" s="5"/>
      <c r="UQA496" s="5"/>
      <c r="UQB496" s="5"/>
      <c r="UQC496" s="5"/>
      <c r="UQD496" s="5"/>
      <c r="UQE496" s="5"/>
      <c r="UQF496" s="5"/>
      <c r="UQG496" s="5"/>
      <c r="UQH496" s="5"/>
      <c r="UQI496" s="5"/>
      <c r="UQJ496" s="5"/>
      <c r="UQK496" s="5"/>
      <c r="UQL496" s="5"/>
      <c r="UQM496" s="5"/>
      <c r="UQN496" s="5"/>
      <c r="UQO496" s="5"/>
      <c r="UQP496" s="5"/>
      <c r="UQQ496" s="5"/>
      <c r="UQR496" s="5"/>
      <c r="UQS496" s="5"/>
      <c r="UQT496" s="5"/>
      <c r="UQU496" s="5"/>
      <c r="UQV496" s="5"/>
      <c r="UQW496" s="5"/>
      <c r="UQX496" s="5"/>
      <c r="UQY496" s="5"/>
      <c r="UQZ496" s="5"/>
      <c r="URA496" s="5"/>
      <c r="URB496" s="5"/>
      <c r="URC496" s="5"/>
      <c r="URD496" s="5"/>
      <c r="URE496" s="5"/>
      <c r="URF496" s="5"/>
      <c r="URG496" s="5"/>
      <c r="URH496" s="5"/>
      <c r="URI496" s="5"/>
      <c r="URJ496" s="5"/>
      <c r="URK496" s="5"/>
      <c r="URL496" s="5"/>
      <c r="URM496" s="5"/>
      <c r="URN496" s="5"/>
      <c r="URO496" s="5"/>
      <c r="URP496" s="5"/>
      <c r="URQ496" s="5"/>
      <c r="URR496" s="5"/>
      <c r="URS496" s="5"/>
      <c r="URT496" s="5"/>
      <c r="URU496" s="5"/>
      <c r="URV496" s="5"/>
      <c r="URW496" s="5"/>
      <c r="URX496" s="5"/>
      <c r="URY496" s="5"/>
      <c r="URZ496" s="5"/>
      <c r="USA496" s="5"/>
      <c r="USB496" s="5"/>
      <c r="USC496" s="5"/>
      <c r="USD496" s="5"/>
      <c r="USE496" s="5"/>
      <c r="USF496" s="5"/>
      <c r="USG496" s="5"/>
      <c r="USH496" s="5"/>
      <c r="USI496" s="5"/>
      <c r="USJ496" s="5"/>
      <c r="USK496" s="5"/>
      <c r="USL496" s="5"/>
      <c r="USM496" s="5"/>
      <c r="USN496" s="5"/>
      <c r="USO496" s="5"/>
      <c r="USP496" s="5"/>
      <c r="USQ496" s="5"/>
      <c r="USR496" s="5"/>
      <c r="USS496" s="5"/>
      <c r="UST496" s="5"/>
      <c r="USU496" s="5"/>
      <c r="USV496" s="5"/>
      <c r="USW496" s="5"/>
      <c r="USX496" s="5"/>
      <c r="USY496" s="5"/>
      <c r="USZ496" s="5"/>
      <c r="UTA496" s="5"/>
      <c r="UTB496" s="5"/>
      <c r="UTC496" s="5"/>
      <c r="UTD496" s="5"/>
      <c r="UTE496" s="5"/>
      <c r="UTF496" s="5"/>
      <c r="UTG496" s="5"/>
      <c r="UTH496" s="5"/>
      <c r="UTI496" s="5"/>
      <c r="UTJ496" s="5"/>
      <c r="UTK496" s="5"/>
      <c r="UTL496" s="5"/>
      <c r="UTM496" s="5"/>
      <c r="UTN496" s="5"/>
      <c r="UTO496" s="5"/>
      <c r="UTP496" s="5"/>
      <c r="UTQ496" s="5"/>
      <c r="UTR496" s="5"/>
      <c r="UTS496" s="5"/>
      <c r="UTT496" s="5"/>
      <c r="UTU496" s="5"/>
      <c r="UTV496" s="5"/>
      <c r="UTW496" s="5"/>
      <c r="UTX496" s="5"/>
      <c r="UTY496" s="5"/>
      <c r="UTZ496" s="5"/>
      <c r="UUA496" s="5"/>
      <c r="UUB496" s="5"/>
      <c r="UUC496" s="5"/>
      <c r="UUD496" s="5"/>
      <c r="UUE496" s="5"/>
      <c r="UUF496" s="5"/>
      <c r="UUG496" s="5"/>
      <c r="UUH496" s="5"/>
      <c r="UUI496" s="5"/>
      <c r="UUJ496" s="5"/>
      <c r="UUK496" s="5"/>
      <c r="UUL496" s="5"/>
      <c r="UUM496" s="5"/>
      <c r="UUN496" s="5"/>
      <c r="UUO496" s="5"/>
      <c r="UUP496" s="5"/>
      <c r="UUQ496" s="5"/>
      <c r="UUR496" s="5"/>
      <c r="UUS496" s="5"/>
      <c r="UUT496" s="5"/>
      <c r="UUU496" s="5"/>
      <c r="UUV496" s="5"/>
      <c r="UUW496" s="5"/>
      <c r="UUX496" s="5"/>
      <c r="UUY496" s="5"/>
      <c r="UUZ496" s="5"/>
      <c r="UVA496" s="5"/>
      <c r="UVB496" s="5"/>
      <c r="UVC496" s="5"/>
      <c r="UVD496" s="5"/>
      <c r="UVE496" s="5"/>
      <c r="UVF496" s="5"/>
      <c r="UVG496" s="5"/>
      <c r="UVH496" s="5"/>
      <c r="UVI496" s="5"/>
      <c r="UVJ496" s="5"/>
      <c r="UVK496" s="5"/>
      <c r="UVL496" s="5"/>
      <c r="UVM496" s="5"/>
      <c r="UVN496" s="5"/>
      <c r="UVO496" s="5"/>
      <c r="UVP496" s="5"/>
      <c r="UVQ496" s="5"/>
      <c r="UVR496" s="5"/>
      <c r="UVS496" s="5"/>
      <c r="UVT496" s="5"/>
      <c r="UVU496" s="5"/>
      <c r="UVV496" s="5"/>
      <c r="UVW496" s="5"/>
      <c r="UVX496" s="5"/>
      <c r="UVY496" s="5"/>
      <c r="UVZ496" s="5"/>
      <c r="UWA496" s="5"/>
      <c r="UWB496" s="5"/>
      <c r="UWC496" s="5"/>
      <c r="UWD496" s="5"/>
      <c r="UWE496" s="5"/>
      <c r="UWF496" s="5"/>
      <c r="UWG496" s="5"/>
      <c r="UWH496" s="5"/>
      <c r="UWI496" s="5"/>
      <c r="UWJ496" s="5"/>
      <c r="UWK496" s="5"/>
      <c r="UWL496" s="5"/>
      <c r="UWM496" s="5"/>
      <c r="UWN496" s="5"/>
      <c r="UWO496" s="5"/>
      <c r="UWP496" s="5"/>
      <c r="UWQ496" s="5"/>
      <c r="UWR496" s="5"/>
      <c r="UWS496" s="5"/>
      <c r="UWT496" s="5"/>
      <c r="UWU496" s="5"/>
      <c r="UWV496" s="5"/>
      <c r="UWW496" s="5"/>
      <c r="UWX496" s="5"/>
      <c r="UWY496" s="5"/>
      <c r="UWZ496" s="5"/>
      <c r="UXA496" s="5"/>
      <c r="UXB496" s="5"/>
      <c r="UXC496" s="5"/>
      <c r="UXD496" s="5"/>
      <c r="UXE496" s="5"/>
      <c r="UXF496" s="5"/>
      <c r="UXG496" s="5"/>
      <c r="UXH496" s="5"/>
      <c r="UXI496" s="5"/>
      <c r="UXJ496" s="5"/>
      <c r="UXK496" s="5"/>
      <c r="UXL496" s="5"/>
      <c r="UXM496" s="5"/>
      <c r="UXN496" s="5"/>
      <c r="UXO496" s="5"/>
      <c r="UXP496" s="5"/>
      <c r="UXQ496" s="5"/>
      <c r="UXR496" s="5"/>
      <c r="UXS496" s="5"/>
      <c r="UXT496" s="5"/>
      <c r="UXU496" s="5"/>
      <c r="UXV496" s="5"/>
      <c r="UXW496" s="5"/>
      <c r="UXX496" s="5"/>
      <c r="UXY496" s="5"/>
      <c r="UXZ496" s="5"/>
      <c r="UYA496" s="5"/>
      <c r="UYB496" s="5"/>
      <c r="UYC496" s="5"/>
      <c r="UYD496" s="5"/>
      <c r="UYE496" s="5"/>
      <c r="UYF496" s="5"/>
      <c r="UYG496" s="5"/>
      <c r="UYH496" s="5"/>
      <c r="UYI496" s="5"/>
      <c r="UYJ496" s="5"/>
      <c r="UYK496" s="5"/>
      <c r="UYL496" s="5"/>
      <c r="UYM496" s="5"/>
      <c r="UYN496" s="5"/>
      <c r="UYO496" s="5"/>
      <c r="UYP496" s="5"/>
      <c r="UYQ496" s="5"/>
      <c r="UYR496" s="5"/>
      <c r="UYS496" s="5"/>
      <c r="UYT496" s="5"/>
      <c r="UYU496" s="5"/>
      <c r="UYV496" s="5"/>
      <c r="UYW496" s="5"/>
      <c r="UYX496" s="5"/>
      <c r="UYY496" s="5"/>
      <c r="UYZ496" s="5"/>
      <c r="UZA496" s="5"/>
      <c r="UZB496" s="5"/>
      <c r="UZC496" s="5"/>
      <c r="UZD496" s="5"/>
      <c r="UZE496" s="5"/>
      <c r="UZF496" s="5"/>
      <c r="UZG496" s="5"/>
      <c r="UZH496" s="5"/>
      <c r="UZI496" s="5"/>
      <c r="UZJ496" s="5"/>
      <c r="UZK496" s="5"/>
      <c r="UZL496" s="5"/>
      <c r="UZM496" s="5"/>
      <c r="UZN496" s="5"/>
      <c r="UZO496" s="5"/>
      <c r="UZP496" s="5"/>
      <c r="UZQ496" s="5"/>
      <c r="UZR496" s="5"/>
      <c r="UZS496" s="5"/>
      <c r="UZT496" s="5"/>
      <c r="UZU496" s="5"/>
      <c r="UZV496" s="5"/>
      <c r="UZW496" s="5"/>
      <c r="UZX496" s="5"/>
      <c r="UZY496" s="5"/>
      <c r="UZZ496" s="5"/>
      <c r="VAA496" s="5"/>
      <c r="VAB496" s="5"/>
      <c r="VAC496" s="5"/>
      <c r="VAD496" s="5"/>
      <c r="VAE496" s="5"/>
      <c r="VAF496" s="5"/>
      <c r="VAG496" s="5"/>
      <c r="VAH496" s="5"/>
      <c r="VAI496" s="5"/>
      <c r="VAJ496" s="5"/>
      <c r="VAK496" s="5"/>
      <c r="VAL496" s="5"/>
      <c r="VAM496" s="5"/>
      <c r="VAN496" s="5"/>
      <c r="VAO496" s="5"/>
      <c r="VAP496" s="5"/>
      <c r="VAQ496" s="5"/>
      <c r="VAR496" s="5"/>
      <c r="VAS496" s="5"/>
      <c r="VAT496" s="5"/>
      <c r="VAU496" s="5"/>
      <c r="VAV496" s="5"/>
      <c r="VAW496" s="5"/>
      <c r="VAX496" s="5"/>
      <c r="VAY496" s="5"/>
      <c r="VAZ496" s="5"/>
      <c r="VBA496" s="5"/>
      <c r="VBB496" s="5"/>
      <c r="VBC496" s="5"/>
      <c r="VBD496" s="5"/>
      <c r="VBE496" s="5"/>
      <c r="VBF496" s="5"/>
      <c r="VBG496" s="5"/>
      <c r="VBH496" s="5"/>
      <c r="VBI496" s="5"/>
      <c r="VBJ496" s="5"/>
      <c r="VBK496" s="5"/>
      <c r="VBL496" s="5"/>
      <c r="VBM496" s="5"/>
      <c r="VBN496" s="5"/>
      <c r="VBO496" s="5"/>
      <c r="VBP496" s="5"/>
      <c r="VBQ496" s="5"/>
      <c r="VBR496" s="5"/>
      <c r="VBS496" s="5"/>
      <c r="VBT496" s="5"/>
      <c r="VBU496" s="5"/>
      <c r="VBV496" s="5"/>
      <c r="VBW496" s="5"/>
      <c r="VBX496" s="5"/>
      <c r="VBY496" s="5"/>
      <c r="VBZ496" s="5"/>
      <c r="VCA496" s="5"/>
      <c r="VCB496" s="5"/>
      <c r="VCC496" s="5"/>
      <c r="VCD496" s="5"/>
      <c r="VCE496" s="5"/>
      <c r="VCF496" s="5"/>
      <c r="VCG496" s="5"/>
      <c r="VCH496" s="5"/>
      <c r="VCI496" s="5"/>
      <c r="VCJ496" s="5"/>
      <c r="VCK496" s="5"/>
      <c r="VCL496" s="5"/>
      <c r="VCM496" s="5"/>
      <c r="VCN496" s="5"/>
      <c r="VCO496" s="5"/>
      <c r="VCP496" s="5"/>
      <c r="VCQ496" s="5"/>
      <c r="VCR496" s="5"/>
      <c r="VCS496" s="5"/>
      <c r="VCT496" s="5"/>
      <c r="VCU496" s="5"/>
      <c r="VCV496" s="5"/>
      <c r="VCW496" s="5"/>
      <c r="VCX496" s="5"/>
      <c r="VCY496" s="5"/>
      <c r="VCZ496" s="5"/>
      <c r="VDA496" s="5"/>
      <c r="VDB496" s="5"/>
      <c r="VDC496" s="5"/>
      <c r="VDD496" s="5"/>
      <c r="VDE496" s="5"/>
      <c r="VDF496" s="5"/>
      <c r="VDG496" s="5"/>
      <c r="VDH496" s="5"/>
      <c r="VDI496" s="5"/>
      <c r="VDJ496" s="5"/>
      <c r="VDK496" s="5"/>
      <c r="VDL496" s="5"/>
      <c r="VDM496" s="5"/>
      <c r="VDN496" s="5"/>
      <c r="VDO496" s="5"/>
      <c r="VDP496" s="5"/>
      <c r="VDQ496" s="5"/>
      <c r="VDR496" s="5"/>
      <c r="VDS496" s="5"/>
      <c r="VDT496" s="5"/>
      <c r="VDU496" s="5"/>
      <c r="VDV496" s="5"/>
      <c r="VDW496" s="5"/>
      <c r="VDX496" s="5"/>
      <c r="VDY496" s="5"/>
      <c r="VDZ496" s="5"/>
      <c r="VEA496" s="5"/>
      <c r="VEB496" s="5"/>
      <c r="VEC496" s="5"/>
      <c r="VED496" s="5"/>
      <c r="VEE496" s="5"/>
      <c r="VEF496" s="5"/>
      <c r="VEG496" s="5"/>
      <c r="VEH496" s="5"/>
      <c r="VEI496" s="5"/>
      <c r="VEJ496" s="5"/>
      <c r="VEK496" s="5"/>
      <c r="VEL496" s="5"/>
      <c r="VEM496" s="5"/>
      <c r="VEN496" s="5"/>
      <c r="VEO496" s="5"/>
      <c r="VEP496" s="5"/>
      <c r="VEQ496" s="5"/>
      <c r="VER496" s="5"/>
      <c r="VES496" s="5"/>
      <c r="VET496" s="5"/>
      <c r="VEU496" s="5"/>
      <c r="VEV496" s="5"/>
      <c r="VEW496" s="5"/>
      <c r="VEX496" s="5"/>
      <c r="VEY496" s="5"/>
      <c r="VEZ496" s="5"/>
      <c r="VFA496" s="5"/>
      <c r="VFB496" s="5"/>
      <c r="VFC496" s="5"/>
      <c r="VFD496" s="5"/>
      <c r="VFE496" s="5"/>
      <c r="VFF496" s="5"/>
      <c r="VFG496" s="5"/>
      <c r="VFH496" s="5"/>
      <c r="VFI496" s="5"/>
      <c r="VFJ496" s="5"/>
      <c r="VFK496" s="5"/>
      <c r="VFL496" s="5"/>
      <c r="VFM496" s="5"/>
      <c r="VFN496" s="5"/>
      <c r="VFO496" s="5"/>
      <c r="VFP496" s="5"/>
      <c r="VFQ496" s="5"/>
      <c r="VFR496" s="5"/>
      <c r="VFS496" s="5"/>
      <c r="VFT496" s="5"/>
      <c r="VFU496" s="5"/>
      <c r="VFV496" s="5"/>
      <c r="VFW496" s="5"/>
      <c r="VFX496" s="5"/>
      <c r="VFY496" s="5"/>
      <c r="VFZ496" s="5"/>
      <c r="VGA496" s="5"/>
      <c r="VGB496" s="5"/>
      <c r="VGC496" s="5"/>
      <c r="VGD496" s="5"/>
      <c r="VGE496" s="5"/>
      <c r="VGF496" s="5"/>
      <c r="VGG496" s="5"/>
      <c r="VGH496" s="5"/>
      <c r="VGI496" s="5"/>
      <c r="VGJ496" s="5"/>
      <c r="VGK496" s="5"/>
      <c r="VGL496" s="5"/>
      <c r="VGM496" s="5"/>
      <c r="VGN496" s="5"/>
      <c r="VGO496" s="5"/>
      <c r="VGP496" s="5"/>
      <c r="VGQ496" s="5"/>
      <c r="VGR496" s="5"/>
      <c r="VGS496" s="5"/>
      <c r="VGT496" s="5"/>
      <c r="VGU496" s="5"/>
      <c r="VGV496" s="5"/>
      <c r="VGW496" s="5"/>
      <c r="VGX496" s="5"/>
      <c r="VGY496" s="5"/>
      <c r="VGZ496" s="5"/>
      <c r="VHA496" s="5"/>
      <c r="VHB496" s="5"/>
      <c r="VHC496" s="5"/>
      <c r="VHD496" s="5"/>
      <c r="VHE496" s="5"/>
      <c r="VHF496" s="5"/>
      <c r="VHG496" s="5"/>
      <c r="VHH496" s="5"/>
      <c r="VHI496" s="5"/>
      <c r="VHJ496" s="5"/>
      <c r="VHK496" s="5"/>
      <c r="VHL496" s="5"/>
      <c r="VHM496" s="5"/>
      <c r="VHN496" s="5"/>
      <c r="VHO496" s="5"/>
      <c r="VHP496" s="5"/>
      <c r="VHQ496" s="5"/>
      <c r="VHR496" s="5"/>
      <c r="VHS496" s="5"/>
      <c r="VHT496" s="5"/>
      <c r="VHU496" s="5"/>
      <c r="VHV496" s="5"/>
      <c r="VHW496" s="5"/>
      <c r="VHX496" s="5"/>
      <c r="VHY496" s="5"/>
      <c r="VHZ496" s="5"/>
      <c r="VIA496" s="5"/>
      <c r="VIB496" s="5"/>
      <c r="VIC496" s="5"/>
      <c r="VID496" s="5"/>
      <c r="VIE496" s="5"/>
      <c r="VIF496" s="5"/>
      <c r="VIG496" s="5"/>
      <c r="VIH496" s="5"/>
      <c r="VII496" s="5"/>
      <c r="VIJ496" s="5"/>
      <c r="VIK496" s="5"/>
      <c r="VIL496" s="5"/>
      <c r="VIM496" s="5"/>
      <c r="VIN496" s="5"/>
      <c r="VIO496" s="5"/>
      <c r="VIP496" s="5"/>
      <c r="VIQ496" s="5"/>
      <c r="VIR496" s="5"/>
      <c r="VIS496" s="5"/>
      <c r="VIT496" s="5"/>
      <c r="VIU496" s="5"/>
      <c r="VIV496" s="5"/>
      <c r="VIW496" s="5"/>
      <c r="VIX496" s="5"/>
      <c r="VIY496" s="5"/>
      <c r="VIZ496" s="5"/>
      <c r="VJA496" s="5"/>
      <c r="VJB496" s="5"/>
      <c r="VJC496" s="5"/>
      <c r="VJD496" s="5"/>
      <c r="VJE496" s="5"/>
      <c r="VJF496" s="5"/>
      <c r="VJG496" s="5"/>
      <c r="VJH496" s="5"/>
      <c r="VJI496" s="5"/>
      <c r="VJJ496" s="5"/>
      <c r="VJK496" s="5"/>
      <c r="VJL496" s="5"/>
      <c r="VJM496" s="5"/>
      <c r="VJN496" s="5"/>
      <c r="VJO496" s="5"/>
      <c r="VJP496" s="5"/>
      <c r="VJQ496" s="5"/>
      <c r="VJR496" s="5"/>
      <c r="VJS496" s="5"/>
      <c r="VJT496" s="5"/>
      <c r="VJU496" s="5"/>
      <c r="VJV496" s="5"/>
      <c r="VJW496" s="5"/>
      <c r="VJX496" s="5"/>
      <c r="VJY496" s="5"/>
      <c r="VJZ496" s="5"/>
      <c r="VKA496" s="5"/>
      <c r="VKB496" s="5"/>
      <c r="VKC496" s="5"/>
      <c r="VKD496" s="5"/>
      <c r="VKE496" s="5"/>
      <c r="VKF496" s="5"/>
      <c r="VKG496" s="5"/>
      <c r="VKH496" s="5"/>
      <c r="VKI496" s="5"/>
      <c r="VKJ496" s="5"/>
      <c r="VKK496" s="5"/>
      <c r="VKL496" s="5"/>
      <c r="VKM496" s="5"/>
      <c r="VKN496" s="5"/>
      <c r="VKO496" s="5"/>
      <c r="VKP496" s="5"/>
      <c r="VKQ496" s="5"/>
      <c r="VKR496" s="5"/>
      <c r="VKS496" s="5"/>
      <c r="VKT496" s="5"/>
      <c r="VKU496" s="5"/>
      <c r="VKV496" s="5"/>
      <c r="VKW496" s="5"/>
      <c r="VKX496" s="5"/>
      <c r="VKY496" s="5"/>
      <c r="VKZ496" s="5"/>
      <c r="VLA496" s="5"/>
      <c r="VLB496" s="5"/>
      <c r="VLC496" s="5"/>
      <c r="VLD496" s="5"/>
      <c r="VLE496" s="5"/>
      <c r="VLF496" s="5"/>
      <c r="VLG496" s="5"/>
      <c r="VLH496" s="5"/>
      <c r="VLI496" s="5"/>
      <c r="VLJ496" s="5"/>
      <c r="VLK496" s="5"/>
      <c r="VLL496" s="5"/>
      <c r="VLM496" s="5"/>
      <c r="VLN496" s="5"/>
      <c r="VLO496" s="5"/>
      <c r="VLP496" s="5"/>
      <c r="VLQ496" s="5"/>
      <c r="VLR496" s="5"/>
      <c r="VLS496" s="5"/>
      <c r="VLT496" s="5"/>
      <c r="VLU496" s="5"/>
      <c r="VLV496" s="5"/>
      <c r="VLW496" s="5"/>
      <c r="VLX496" s="5"/>
      <c r="VLY496" s="5"/>
      <c r="VLZ496" s="5"/>
      <c r="VMA496" s="5"/>
      <c r="VMB496" s="5"/>
      <c r="VMC496" s="5"/>
      <c r="VMD496" s="5"/>
      <c r="VME496" s="5"/>
      <c r="VMF496" s="5"/>
      <c r="VMG496" s="5"/>
      <c r="VMH496" s="5"/>
      <c r="VMI496" s="5"/>
      <c r="VMJ496" s="5"/>
      <c r="VMK496" s="5"/>
      <c r="VML496" s="5"/>
      <c r="VMM496" s="5"/>
      <c r="VMN496" s="5"/>
      <c r="VMO496" s="5"/>
      <c r="VMP496" s="5"/>
      <c r="VMQ496" s="5"/>
      <c r="VMR496" s="5"/>
      <c r="VMS496" s="5"/>
      <c r="VMT496" s="5"/>
      <c r="VMU496" s="5"/>
      <c r="VMV496" s="5"/>
      <c r="VMW496" s="5"/>
      <c r="VMX496" s="5"/>
      <c r="VMY496" s="5"/>
      <c r="VMZ496" s="5"/>
      <c r="VNA496" s="5"/>
      <c r="VNB496" s="5"/>
      <c r="VNC496" s="5"/>
      <c r="VND496" s="5"/>
      <c r="VNE496" s="5"/>
      <c r="VNF496" s="5"/>
      <c r="VNG496" s="5"/>
      <c r="VNH496" s="5"/>
      <c r="VNI496" s="5"/>
      <c r="VNJ496" s="5"/>
      <c r="VNK496" s="5"/>
      <c r="VNL496" s="5"/>
      <c r="VNM496" s="5"/>
      <c r="VNN496" s="5"/>
      <c r="VNO496" s="5"/>
      <c r="VNP496" s="5"/>
      <c r="VNQ496" s="5"/>
      <c r="VNR496" s="5"/>
      <c r="VNS496" s="5"/>
      <c r="VNT496" s="5"/>
      <c r="VNU496" s="5"/>
      <c r="VNV496" s="5"/>
      <c r="VNW496" s="5"/>
      <c r="VNX496" s="5"/>
      <c r="VNY496" s="5"/>
      <c r="VNZ496" s="5"/>
      <c r="VOA496" s="5"/>
      <c r="VOB496" s="5"/>
      <c r="VOC496" s="5"/>
      <c r="VOD496" s="5"/>
      <c r="VOE496" s="5"/>
      <c r="VOF496" s="5"/>
      <c r="VOG496" s="5"/>
      <c r="VOH496" s="5"/>
      <c r="VOI496" s="5"/>
      <c r="VOJ496" s="5"/>
      <c r="VOK496" s="5"/>
      <c r="VOL496" s="5"/>
      <c r="VOM496" s="5"/>
      <c r="VON496" s="5"/>
      <c r="VOO496" s="5"/>
      <c r="VOP496" s="5"/>
      <c r="VOQ496" s="5"/>
      <c r="VOR496" s="5"/>
      <c r="VOS496" s="5"/>
      <c r="VOT496" s="5"/>
      <c r="VOU496" s="5"/>
      <c r="VOV496" s="5"/>
      <c r="VOW496" s="5"/>
      <c r="VOX496" s="5"/>
      <c r="VOY496" s="5"/>
      <c r="VOZ496" s="5"/>
      <c r="VPA496" s="5"/>
      <c r="VPB496" s="5"/>
      <c r="VPC496" s="5"/>
      <c r="VPD496" s="5"/>
      <c r="VPE496" s="5"/>
      <c r="VPF496" s="5"/>
      <c r="VPG496" s="5"/>
      <c r="VPH496" s="5"/>
      <c r="VPI496" s="5"/>
      <c r="VPJ496" s="5"/>
      <c r="VPK496" s="5"/>
      <c r="VPL496" s="5"/>
      <c r="VPM496" s="5"/>
      <c r="VPN496" s="5"/>
      <c r="VPO496" s="5"/>
      <c r="VPP496" s="5"/>
      <c r="VPQ496" s="5"/>
      <c r="VPR496" s="5"/>
      <c r="VPS496" s="5"/>
      <c r="VPT496" s="5"/>
      <c r="VPU496" s="5"/>
      <c r="VPV496" s="5"/>
      <c r="VPW496" s="5"/>
      <c r="VPX496" s="5"/>
      <c r="VPY496" s="5"/>
      <c r="VPZ496" s="5"/>
      <c r="VQA496" s="5"/>
      <c r="VQB496" s="5"/>
      <c r="VQC496" s="5"/>
      <c r="VQD496" s="5"/>
      <c r="VQE496" s="5"/>
      <c r="VQF496" s="5"/>
      <c r="VQG496" s="5"/>
      <c r="VQH496" s="5"/>
      <c r="VQI496" s="5"/>
      <c r="VQJ496" s="5"/>
      <c r="VQK496" s="5"/>
      <c r="VQL496" s="5"/>
      <c r="VQM496" s="5"/>
      <c r="VQN496" s="5"/>
      <c r="VQO496" s="5"/>
      <c r="VQP496" s="5"/>
      <c r="VQQ496" s="5"/>
      <c r="VQR496" s="5"/>
      <c r="VQS496" s="5"/>
      <c r="VQT496" s="5"/>
      <c r="VQU496" s="5"/>
      <c r="VQV496" s="5"/>
      <c r="VQW496" s="5"/>
      <c r="VQX496" s="5"/>
      <c r="VQY496" s="5"/>
      <c r="VQZ496" s="5"/>
      <c r="VRA496" s="5"/>
      <c r="VRB496" s="5"/>
      <c r="VRC496" s="5"/>
      <c r="VRD496" s="5"/>
      <c r="VRE496" s="5"/>
      <c r="VRF496" s="5"/>
      <c r="VRG496" s="5"/>
      <c r="VRH496" s="5"/>
      <c r="VRI496" s="5"/>
      <c r="VRJ496" s="5"/>
      <c r="VRK496" s="5"/>
      <c r="VRL496" s="5"/>
      <c r="VRM496" s="5"/>
      <c r="VRN496" s="5"/>
      <c r="VRO496" s="5"/>
      <c r="VRP496" s="5"/>
      <c r="VRQ496" s="5"/>
      <c r="VRR496" s="5"/>
      <c r="VRS496" s="5"/>
      <c r="VRT496" s="5"/>
      <c r="VRU496" s="5"/>
      <c r="VRV496" s="5"/>
      <c r="VRW496" s="5"/>
      <c r="VRX496" s="5"/>
      <c r="VRY496" s="5"/>
      <c r="VRZ496" s="5"/>
      <c r="VSA496" s="5"/>
      <c r="VSB496" s="5"/>
      <c r="VSC496" s="5"/>
      <c r="VSD496" s="5"/>
      <c r="VSE496" s="5"/>
      <c r="VSF496" s="5"/>
      <c r="VSG496" s="5"/>
      <c r="VSH496" s="5"/>
      <c r="VSI496" s="5"/>
      <c r="VSJ496" s="5"/>
      <c r="VSK496" s="5"/>
      <c r="VSL496" s="5"/>
      <c r="VSM496" s="5"/>
      <c r="VSN496" s="5"/>
      <c r="VSO496" s="5"/>
      <c r="VSP496" s="5"/>
      <c r="VSQ496" s="5"/>
      <c r="VSR496" s="5"/>
      <c r="VSS496" s="5"/>
      <c r="VST496" s="5"/>
      <c r="VSU496" s="5"/>
      <c r="VSV496" s="5"/>
      <c r="VSW496" s="5"/>
      <c r="VSX496" s="5"/>
      <c r="VSY496" s="5"/>
      <c r="VSZ496" s="5"/>
      <c r="VTA496" s="5"/>
      <c r="VTB496" s="5"/>
      <c r="VTC496" s="5"/>
      <c r="VTD496" s="5"/>
      <c r="VTE496" s="5"/>
      <c r="VTF496" s="5"/>
      <c r="VTG496" s="5"/>
      <c r="VTH496" s="5"/>
      <c r="VTI496" s="5"/>
      <c r="VTJ496" s="5"/>
      <c r="VTK496" s="5"/>
      <c r="VTL496" s="5"/>
      <c r="VTM496" s="5"/>
      <c r="VTN496" s="5"/>
      <c r="VTO496" s="5"/>
      <c r="VTP496" s="5"/>
      <c r="VTQ496" s="5"/>
      <c r="VTR496" s="5"/>
      <c r="VTS496" s="5"/>
      <c r="VTT496" s="5"/>
      <c r="VTU496" s="5"/>
      <c r="VTV496" s="5"/>
      <c r="VTW496" s="5"/>
      <c r="VTX496" s="5"/>
      <c r="VTY496" s="5"/>
      <c r="VTZ496" s="5"/>
      <c r="VUA496" s="5"/>
      <c r="VUB496" s="5"/>
      <c r="VUC496" s="5"/>
      <c r="VUD496" s="5"/>
      <c r="VUE496" s="5"/>
      <c r="VUF496" s="5"/>
      <c r="VUG496" s="5"/>
      <c r="VUH496" s="5"/>
      <c r="VUI496" s="5"/>
      <c r="VUJ496" s="5"/>
      <c r="VUK496" s="5"/>
      <c r="VUL496" s="5"/>
      <c r="VUM496" s="5"/>
      <c r="VUN496" s="5"/>
      <c r="VUO496" s="5"/>
      <c r="VUP496" s="5"/>
      <c r="VUQ496" s="5"/>
      <c r="VUR496" s="5"/>
      <c r="VUS496" s="5"/>
      <c r="VUT496" s="5"/>
      <c r="VUU496" s="5"/>
      <c r="VUV496" s="5"/>
      <c r="VUW496" s="5"/>
      <c r="VUX496" s="5"/>
      <c r="VUY496" s="5"/>
      <c r="VUZ496" s="5"/>
      <c r="VVA496" s="5"/>
      <c r="VVB496" s="5"/>
      <c r="VVC496" s="5"/>
      <c r="VVD496" s="5"/>
      <c r="VVE496" s="5"/>
      <c r="VVF496" s="5"/>
      <c r="VVG496" s="5"/>
      <c r="VVH496" s="5"/>
      <c r="VVI496" s="5"/>
      <c r="VVJ496" s="5"/>
      <c r="VVK496" s="5"/>
      <c r="VVL496" s="5"/>
      <c r="VVM496" s="5"/>
      <c r="VVN496" s="5"/>
      <c r="VVO496" s="5"/>
      <c r="VVP496" s="5"/>
      <c r="VVQ496" s="5"/>
      <c r="VVR496" s="5"/>
      <c r="VVS496" s="5"/>
      <c r="VVT496" s="5"/>
      <c r="VVU496" s="5"/>
      <c r="VVV496" s="5"/>
      <c r="VVW496" s="5"/>
      <c r="VVX496" s="5"/>
      <c r="VVY496" s="5"/>
      <c r="VVZ496" s="5"/>
      <c r="VWA496" s="5"/>
      <c r="VWB496" s="5"/>
      <c r="VWC496" s="5"/>
      <c r="VWD496" s="5"/>
      <c r="VWE496" s="5"/>
      <c r="VWF496" s="5"/>
      <c r="VWG496" s="5"/>
      <c r="VWH496" s="5"/>
      <c r="VWI496" s="5"/>
      <c r="VWJ496" s="5"/>
      <c r="VWK496" s="5"/>
      <c r="VWL496" s="5"/>
      <c r="VWM496" s="5"/>
      <c r="VWN496" s="5"/>
      <c r="VWO496" s="5"/>
      <c r="VWP496" s="5"/>
      <c r="VWQ496" s="5"/>
      <c r="VWR496" s="5"/>
      <c r="VWS496" s="5"/>
      <c r="VWT496" s="5"/>
      <c r="VWU496" s="5"/>
      <c r="VWV496" s="5"/>
      <c r="VWW496" s="5"/>
      <c r="VWX496" s="5"/>
      <c r="VWY496" s="5"/>
      <c r="VWZ496" s="5"/>
      <c r="VXA496" s="5"/>
      <c r="VXB496" s="5"/>
      <c r="VXC496" s="5"/>
      <c r="VXD496" s="5"/>
      <c r="VXE496" s="5"/>
      <c r="VXF496" s="5"/>
      <c r="VXG496" s="5"/>
      <c r="VXH496" s="5"/>
      <c r="VXI496" s="5"/>
      <c r="VXJ496" s="5"/>
      <c r="VXK496" s="5"/>
      <c r="VXL496" s="5"/>
      <c r="VXM496" s="5"/>
      <c r="VXN496" s="5"/>
      <c r="VXO496" s="5"/>
      <c r="VXP496" s="5"/>
      <c r="VXQ496" s="5"/>
      <c r="VXR496" s="5"/>
      <c r="VXS496" s="5"/>
      <c r="VXT496" s="5"/>
      <c r="VXU496" s="5"/>
      <c r="VXV496" s="5"/>
      <c r="VXW496" s="5"/>
      <c r="VXX496" s="5"/>
      <c r="VXY496" s="5"/>
      <c r="VXZ496" s="5"/>
      <c r="VYA496" s="5"/>
      <c r="VYB496" s="5"/>
      <c r="VYC496" s="5"/>
      <c r="VYD496" s="5"/>
      <c r="VYE496" s="5"/>
      <c r="VYF496" s="5"/>
      <c r="VYG496" s="5"/>
      <c r="VYH496" s="5"/>
      <c r="VYI496" s="5"/>
      <c r="VYJ496" s="5"/>
      <c r="VYK496" s="5"/>
      <c r="VYL496" s="5"/>
      <c r="VYM496" s="5"/>
      <c r="VYN496" s="5"/>
      <c r="VYO496" s="5"/>
      <c r="VYP496" s="5"/>
      <c r="VYQ496" s="5"/>
      <c r="VYR496" s="5"/>
      <c r="VYS496" s="5"/>
      <c r="VYT496" s="5"/>
      <c r="VYU496" s="5"/>
      <c r="VYV496" s="5"/>
      <c r="VYW496" s="5"/>
      <c r="VYX496" s="5"/>
      <c r="VYY496" s="5"/>
      <c r="VYZ496" s="5"/>
      <c r="VZA496" s="5"/>
      <c r="VZB496" s="5"/>
      <c r="VZC496" s="5"/>
      <c r="VZD496" s="5"/>
      <c r="VZE496" s="5"/>
      <c r="VZF496" s="5"/>
      <c r="VZG496" s="5"/>
      <c r="VZH496" s="5"/>
      <c r="VZI496" s="5"/>
      <c r="VZJ496" s="5"/>
      <c r="VZK496" s="5"/>
      <c r="VZL496" s="5"/>
      <c r="VZM496" s="5"/>
      <c r="VZN496" s="5"/>
      <c r="VZO496" s="5"/>
      <c r="VZP496" s="5"/>
      <c r="VZQ496" s="5"/>
      <c r="VZR496" s="5"/>
      <c r="VZS496" s="5"/>
      <c r="VZT496" s="5"/>
      <c r="VZU496" s="5"/>
      <c r="VZV496" s="5"/>
      <c r="VZW496" s="5"/>
      <c r="VZX496" s="5"/>
      <c r="VZY496" s="5"/>
      <c r="VZZ496" s="5"/>
      <c r="WAA496" s="5"/>
      <c r="WAB496" s="5"/>
      <c r="WAC496" s="5"/>
      <c r="WAD496" s="5"/>
      <c r="WAE496" s="5"/>
      <c r="WAF496" s="5"/>
      <c r="WAG496" s="5"/>
      <c r="WAH496" s="5"/>
      <c r="WAI496" s="5"/>
      <c r="WAJ496" s="5"/>
      <c r="WAK496" s="5"/>
      <c r="WAL496" s="5"/>
      <c r="WAM496" s="5"/>
      <c r="WAN496" s="5"/>
      <c r="WAO496" s="5"/>
      <c r="WAP496" s="5"/>
      <c r="WAQ496" s="5"/>
      <c r="WAR496" s="5"/>
      <c r="WAS496" s="5"/>
      <c r="WAT496" s="5"/>
      <c r="WAU496" s="5"/>
      <c r="WAV496" s="5"/>
      <c r="WAW496" s="5"/>
      <c r="WAX496" s="5"/>
      <c r="WAY496" s="5"/>
      <c r="WAZ496" s="5"/>
      <c r="WBA496" s="5"/>
      <c r="WBB496" s="5"/>
      <c r="WBC496" s="5"/>
      <c r="WBD496" s="5"/>
      <c r="WBE496" s="5"/>
      <c r="WBF496" s="5"/>
      <c r="WBG496" s="5"/>
      <c r="WBH496" s="5"/>
      <c r="WBI496" s="5"/>
      <c r="WBJ496" s="5"/>
      <c r="WBK496" s="5"/>
      <c r="WBL496" s="5"/>
      <c r="WBM496" s="5"/>
      <c r="WBN496" s="5"/>
      <c r="WBO496" s="5"/>
      <c r="WBP496" s="5"/>
      <c r="WBQ496" s="5"/>
      <c r="WBR496" s="5"/>
      <c r="WBS496" s="5"/>
      <c r="WBT496" s="5"/>
      <c r="WBU496" s="5"/>
      <c r="WBV496" s="5"/>
      <c r="WBW496" s="5"/>
      <c r="WBX496" s="5"/>
      <c r="WBY496" s="5"/>
      <c r="WBZ496" s="5"/>
      <c r="WCA496" s="5"/>
      <c r="WCB496" s="5"/>
      <c r="WCC496" s="5"/>
      <c r="WCD496" s="5"/>
      <c r="WCE496" s="5"/>
      <c r="WCF496" s="5"/>
      <c r="WCG496" s="5"/>
      <c r="WCH496" s="5"/>
      <c r="WCI496" s="5"/>
      <c r="WCJ496" s="5"/>
      <c r="WCK496" s="5"/>
      <c r="WCL496" s="5"/>
      <c r="WCM496" s="5"/>
      <c r="WCN496" s="5"/>
      <c r="WCO496" s="5"/>
      <c r="WCP496" s="5"/>
      <c r="WCQ496" s="5"/>
      <c r="WCR496" s="5"/>
      <c r="WCS496" s="5"/>
      <c r="WCT496" s="5"/>
      <c r="WCU496" s="5"/>
      <c r="WCV496" s="5"/>
      <c r="WCW496" s="5"/>
      <c r="WCX496" s="5"/>
      <c r="WCY496" s="5"/>
      <c r="WCZ496" s="5"/>
      <c r="WDA496" s="5"/>
      <c r="WDB496" s="5"/>
      <c r="WDC496" s="5"/>
      <c r="WDD496" s="5"/>
      <c r="WDE496" s="5"/>
      <c r="WDF496" s="5"/>
      <c r="WDG496" s="5"/>
      <c r="WDH496" s="5"/>
      <c r="WDI496" s="5"/>
      <c r="WDJ496" s="5"/>
      <c r="WDK496" s="5"/>
      <c r="WDL496" s="5"/>
      <c r="WDM496" s="5"/>
      <c r="WDN496" s="5"/>
      <c r="WDO496" s="5"/>
      <c r="WDP496" s="5"/>
      <c r="WDQ496" s="5"/>
      <c r="WDR496" s="5"/>
      <c r="WDS496" s="5"/>
      <c r="WDT496" s="5"/>
      <c r="WDU496" s="5"/>
      <c r="WDV496" s="5"/>
      <c r="WDW496" s="5"/>
      <c r="WDX496" s="5"/>
      <c r="WDY496" s="5"/>
      <c r="WDZ496" s="5"/>
      <c r="WEA496" s="5"/>
      <c r="WEB496" s="5"/>
      <c r="WEC496" s="5"/>
      <c r="WED496" s="5"/>
      <c r="WEE496" s="5"/>
      <c r="WEF496" s="5"/>
      <c r="WEG496" s="5"/>
      <c r="WEH496" s="5"/>
      <c r="WEI496" s="5"/>
      <c r="WEJ496" s="5"/>
      <c r="WEK496" s="5"/>
      <c r="WEL496" s="5"/>
      <c r="WEM496" s="5"/>
      <c r="WEN496" s="5"/>
      <c r="WEO496" s="5"/>
      <c r="WEP496" s="5"/>
      <c r="WEQ496" s="5"/>
      <c r="WER496" s="5"/>
      <c r="WES496" s="5"/>
      <c r="WET496" s="5"/>
      <c r="WEU496" s="5"/>
      <c r="WEV496" s="5"/>
      <c r="WEW496" s="5"/>
      <c r="WEX496" s="5"/>
      <c r="WEY496" s="5"/>
      <c r="WEZ496" s="5"/>
      <c r="WFA496" s="5"/>
      <c r="WFB496" s="5"/>
      <c r="WFC496" s="5"/>
      <c r="WFD496" s="5"/>
      <c r="WFE496" s="5"/>
      <c r="WFF496" s="5"/>
      <c r="WFG496" s="5"/>
      <c r="WFH496" s="5"/>
      <c r="WFI496" s="5"/>
      <c r="WFJ496" s="5"/>
      <c r="WFK496" s="5"/>
      <c r="WFL496" s="5"/>
      <c r="WFM496" s="5"/>
      <c r="WFN496" s="5"/>
      <c r="WFO496" s="5"/>
      <c r="WFP496" s="5"/>
      <c r="WFQ496" s="5"/>
      <c r="WFR496" s="5"/>
      <c r="WFS496" s="5"/>
      <c r="WFT496" s="5"/>
      <c r="WFU496" s="5"/>
      <c r="WFV496" s="5"/>
      <c r="WFW496" s="5"/>
      <c r="WFX496" s="5"/>
      <c r="WFY496" s="5"/>
      <c r="WFZ496" s="5"/>
      <c r="WGA496" s="5"/>
      <c r="WGB496" s="5"/>
      <c r="WGC496" s="5"/>
      <c r="WGD496" s="5"/>
      <c r="WGE496" s="5"/>
      <c r="WGF496" s="5"/>
      <c r="WGG496" s="5"/>
      <c r="WGH496" s="5"/>
      <c r="WGI496" s="5"/>
      <c r="WGJ496" s="5"/>
      <c r="WGK496" s="5"/>
      <c r="WGL496" s="5"/>
      <c r="WGM496" s="5"/>
      <c r="WGN496" s="5"/>
      <c r="WGO496" s="5"/>
      <c r="WGP496" s="5"/>
      <c r="WGQ496" s="5"/>
      <c r="WGR496" s="5"/>
      <c r="WGS496" s="5"/>
      <c r="WGT496" s="5"/>
      <c r="WGU496" s="5"/>
      <c r="WGV496" s="5"/>
      <c r="WGW496" s="5"/>
      <c r="WGX496" s="5"/>
      <c r="WGY496" s="5"/>
      <c r="WGZ496" s="5"/>
      <c r="WHA496" s="5"/>
      <c r="WHB496" s="5"/>
      <c r="WHC496" s="5"/>
      <c r="WHD496" s="5"/>
      <c r="WHE496" s="5"/>
      <c r="WHF496" s="5"/>
      <c r="WHG496" s="5"/>
      <c r="WHH496" s="5"/>
      <c r="WHI496" s="5"/>
      <c r="WHJ496" s="5"/>
      <c r="WHK496" s="5"/>
      <c r="WHL496" s="5"/>
      <c r="WHM496" s="5"/>
      <c r="WHN496" s="5"/>
      <c r="WHO496" s="5"/>
      <c r="WHP496" s="5"/>
      <c r="WHQ496" s="5"/>
      <c r="WHR496" s="5"/>
      <c r="WHS496" s="5"/>
      <c r="WHT496" s="5"/>
      <c r="WHU496" s="5"/>
      <c r="WHV496" s="5"/>
      <c r="WHW496" s="5"/>
      <c r="WHX496" s="5"/>
      <c r="WHY496" s="5"/>
      <c r="WHZ496" s="5"/>
      <c r="WIA496" s="5"/>
      <c r="WIB496" s="5"/>
      <c r="WIC496" s="5"/>
      <c r="WID496" s="5"/>
      <c r="WIE496" s="5"/>
      <c r="WIF496" s="5"/>
      <c r="WIG496" s="5"/>
      <c r="WIH496" s="5"/>
      <c r="WII496" s="5"/>
      <c r="WIJ496" s="5"/>
      <c r="WIK496" s="5"/>
      <c r="WIL496" s="5"/>
      <c r="WIM496" s="5"/>
      <c r="WIN496" s="5"/>
      <c r="WIO496" s="5"/>
      <c r="WIP496" s="5"/>
      <c r="WIQ496" s="5"/>
      <c r="WIR496" s="5"/>
      <c r="WIS496" s="5"/>
      <c r="WIT496" s="5"/>
      <c r="WIU496" s="5"/>
      <c r="WIV496" s="5"/>
      <c r="WIW496" s="5"/>
      <c r="WIX496" s="5"/>
      <c r="WIY496" s="5"/>
      <c r="WIZ496" s="5"/>
      <c r="WJA496" s="5"/>
      <c r="WJB496" s="5"/>
      <c r="WJC496" s="5"/>
      <c r="WJD496" s="5"/>
      <c r="WJE496" s="5"/>
      <c r="WJF496" s="5"/>
      <c r="WJG496" s="5"/>
      <c r="WJH496" s="5"/>
      <c r="WJI496" s="5"/>
      <c r="WJJ496" s="5"/>
      <c r="WJK496" s="5"/>
      <c r="WJL496" s="5"/>
      <c r="WJM496" s="5"/>
      <c r="WJN496" s="5"/>
      <c r="WJO496" s="5"/>
      <c r="WJP496" s="5"/>
      <c r="WJQ496" s="5"/>
      <c r="WJR496" s="5"/>
      <c r="WJS496" s="5"/>
      <c r="WJT496" s="5"/>
      <c r="WJU496" s="5"/>
      <c r="WJV496" s="5"/>
      <c r="WJW496" s="5"/>
      <c r="WJX496" s="5"/>
      <c r="WJY496" s="5"/>
      <c r="WJZ496" s="5"/>
      <c r="WKA496" s="5"/>
      <c r="WKB496" s="5"/>
      <c r="WKC496" s="5"/>
      <c r="WKD496" s="5"/>
      <c r="WKE496" s="5"/>
      <c r="WKF496" s="5"/>
      <c r="WKG496" s="5"/>
      <c r="WKH496" s="5"/>
      <c r="WKI496" s="5"/>
      <c r="WKJ496" s="5"/>
      <c r="WKK496" s="5"/>
      <c r="WKL496" s="5"/>
      <c r="WKM496" s="5"/>
      <c r="WKN496" s="5"/>
      <c r="WKO496" s="5"/>
      <c r="WKP496" s="5"/>
      <c r="WKQ496" s="5"/>
      <c r="WKR496" s="5"/>
      <c r="WKS496" s="5"/>
      <c r="WKT496" s="5"/>
      <c r="WKU496" s="5"/>
      <c r="WKV496" s="5"/>
      <c r="WKW496" s="5"/>
      <c r="WKX496" s="5"/>
      <c r="WKY496" s="5"/>
      <c r="WKZ496" s="5"/>
      <c r="WLA496" s="5"/>
      <c r="WLB496" s="5"/>
      <c r="WLC496" s="5"/>
      <c r="WLD496" s="5"/>
      <c r="WLE496" s="5"/>
      <c r="WLF496" s="5"/>
      <c r="WLG496" s="5"/>
      <c r="WLH496" s="5"/>
      <c r="WLI496" s="5"/>
      <c r="WLJ496" s="5"/>
      <c r="WLK496" s="5"/>
      <c r="WLL496" s="5"/>
      <c r="WLM496" s="5"/>
      <c r="WLN496" s="5"/>
      <c r="WLO496" s="5"/>
      <c r="WLP496" s="5"/>
      <c r="WLQ496" s="5"/>
      <c r="WLR496" s="5"/>
      <c r="WLS496" s="5"/>
      <c r="WLT496" s="5"/>
      <c r="WLU496" s="5"/>
      <c r="WLV496" s="5"/>
      <c r="WLW496" s="5"/>
      <c r="WLX496" s="5"/>
      <c r="WLY496" s="5"/>
      <c r="WLZ496" s="5"/>
      <c r="WMA496" s="5"/>
      <c r="WMB496" s="5"/>
      <c r="WMC496" s="5"/>
      <c r="WMD496" s="5"/>
      <c r="WME496" s="5"/>
      <c r="WMF496" s="5"/>
      <c r="WMG496" s="5"/>
      <c r="WMH496" s="5"/>
      <c r="WMI496" s="5"/>
      <c r="WMJ496" s="5"/>
      <c r="WMK496" s="5"/>
      <c r="WML496" s="5"/>
      <c r="WMM496" s="5"/>
      <c r="WMN496" s="5"/>
      <c r="WMO496" s="5"/>
      <c r="WMP496" s="5"/>
      <c r="WMQ496" s="5"/>
      <c r="WMR496" s="5"/>
      <c r="WMS496" s="5"/>
      <c r="WMT496" s="5"/>
      <c r="WMU496" s="5"/>
      <c r="WMV496" s="5"/>
      <c r="WMW496" s="5"/>
      <c r="WMX496" s="5"/>
      <c r="WMY496" s="5"/>
      <c r="WMZ496" s="5"/>
      <c r="WNA496" s="5"/>
      <c r="WNB496" s="5"/>
      <c r="WNC496" s="5"/>
      <c r="WND496" s="5"/>
      <c r="WNE496" s="5"/>
      <c r="WNF496" s="5"/>
      <c r="WNG496" s="5"/>
      <c r="WNH496" s="5"/>
      <c r="WNI496" s="5"/>
      <c r="WNJ496" s="5"/>
      <c r="WNK496" s="5"/>
      <c r="WNL496" s="5"/>
      <c r="WNM496" s="5"/>
      <c r="WNN496" s="5"/>
      <c r="WNO496" s="5"/>
      <c r="WNP496" s="5"/>
      <c r="WNQ496" s="5"/>
      <c r="WNR496" s="5"/>
      <c r="WNS496" s="5"/>
      <c r="WNT496" s="5"/>
      <c r="WNU496" s="5"/>
      <c r="WNV496" s="5"/>
      <c r="WNW496" s="5"/>
      <c r="WNX496" s="5"/>
      <c r="WNY496" s="5"/>
      <c r="WNZ496" s="5"/>
      <c r="WOA496" s="5"/>
      <c r="WOB496" s="5"/>
      <c r="WOC496" s="5"/>
      <c r="WOD496" s="5"/>
      <c r="WOE496" s="5"/>
      <c r="WOF496" s="5"/>
      <c r="WOG496" s="5"/>
      <c r="WOH496" s="5"/>
      <c r="WOI496" s="5"/>
      <c r="WOJ496" s="5"/>
      <c r="WOK496" s="5"/>
      <c r="WOL496" s="5"/>
      <c r="WOM496" s="5"/>
      <c r="WON496" s="5"/>
      <c r="WOO496" s="5"/>
      <c r="WOP496" s="5"/>
      <c r="WOQ496" s="5"/>
      <c r="WOR496" s="5"/>
      <c r="WOS496" s="5"/>
      <c r="WOT496" s="5"/>
      <c r="WOU496" s="5"/>
      <c r="WOV496" s="5"/>
      <c r="WOW496" s="5"/>
      <c r="WOX496" s="5"/>
      <c r="WOY496" s="5"/>
      <c r="WOZ496" s="5"/>
      <c r="WPA496" s="5"/>
      <c r="WPB496" s="5"/>
      <c r="WPC496" s="5"/>
      <c r="WPD496" s="5"/>
      <c r="WPE496" s="5"/>
      <c r="WPF496" s="5"/>
      <c r="WPG496" s="5"/>
      <c r="WPH496" s="5"/>
      <c r="WPI496" s="5"/>
      <c r="WPJ496" s="5"/>
      <c r="WPK496" s="5"/>
      <c r="WPL496" s="5"/>
      <c r="WPM496" s="5"/>
      <c r="WPN496" s="5"/>
      <c r="WPO496" s="5"/>
      <c r="WPP496" s="5"/>
      <c r="WPQ496" s="5"/>
      <c r="WPR496" s="5"/>
      <c r="WPS496" s="5"/>
      <c r="WPT496" s="5"/>
      <c r="WPU496" s="5"/>
      <c r="WPV496" s="5"/>
      <c r="WPW496" s="5"/>
      <c r="WPX496" s="5"/>
      <c r="WPY496" s="5"/>
      <c r="WPZ496" s="5"/>
      <c r="WQA496" s="5"/>
      <c r="WQB496" s="5"/>
      <c r="WQC496" s="5"/>
      <c r="WQD496" s="5"/>
      <c r="WQE496" s="5"/>
      <c r="WQF496" s="5"/>
      <c r="WQG496" s="5"/>
      <c r="WQH496" s="5"/>
      <c r="WQI496" s="5"/>
      <c r="WQJ496" s="5"/>
      <c r="WQK496" s="5"/>
      <c r="WQL496" s="5"/>
      <c r="WQM496" s="5"/>
      <c r="WQN496" s="5"/>
      <c r="WQO496" s="5"/>
      <c r="WQP496" s="5"/>
      <c r="WQQ496" s="5"/>
      <c r="WQR496" s="5"/>
      <c r="WQS496" s="5"/>
      <c r="WQT496" s="5"/>
      <c r="WQU496" s="5"/>
      <c r="WQV496" s="5"/>
      <c r="WQW496" s="5"/>
      <c r="WQX496" s="5"/>
      <c r="WQY496" s="5"/>
      <c r="WQZ496" s="5"/>
      <c r="WRA496" s="5"/>
      <c r="WRB496" s="5"/>
      <c r="WRC496" s="5"/>
      <c r="WRD496" s="5"/>
      <c r="WRE496" s="5"/>
      <c r="WRF496" s="5"/>
      <c r="WRG496" s="5"/>
      <c r="WRH496" s="5"/>
      <c r="WRI496" s="5"/>
      <c r="WRJ496" s="5"/>
      <c r="WRK496" s="5"/>
      <c r="WRL496" s="5"/>
      <c r="WRM496" s="5"/>
      <c r="WRN496" s="5"/>
      <c r="WRO496" s="5"/>
      <c r="WRP496" s="5"/>
      <c r="WRQ496" s="5"/>
      <c r="WRR496" s="5"/>
      <c r="WRS496" s="5"/>
      <c r="WRT496" s="5"/>
      <c r="WRU496" s="5"/>
      <c r="WRV496" s="5"/>
      <c r="WRW496" s="5"/>
      <c r="WRX496" s="5"/>
      <c r="WRY496" s="5"/>
      <c r="WRZ496" s="5"/>
      <c r="WSA496" s="5"/>
      <c r="WSB496" s="5"/>
      <c r="WSC496" s="5"/>
      <c r="WSD496" s="5"/>
      <c r="WSE496" s="5"/>
      <c r="WSF496" s="5"/>
      <c r="WSG496" s="5"/>
      <c r="WSH496" s="5"/>
      <c r="WSI496" s="5"/>
      <c r="WSJ496" s="5"/>
      <c r="WSK496" s="5"/>
      <c r="WSL496" s="5"/>
      <c r="WSM496" s="5"/>
      <c r="WSN496" s="5"/>
      <c r="WSO496" s="5"/>
      <c r="WSP496" s="5"/>
      <c r="WSQ496" s="5"/>
      <c r="WSR496" s="5"/>
      <c r="WSS496" s="5"/>
      <c r="WST496" s="5"/>
      <c r="WSU496" s="5"/>
      <c r="WSV496" s="5"/>
      <c r="WSW496" s="5"/>
      <c r="WSX496" s="5"/>
      <c r="WSY496" s="5"/>
      <c r="WSZ496" s="5"/>
      <c r="WTA496" s="5"/>
      <c r="WTB496" s="5"/>
      <c r="WTC496" s="5"/>
      <c r="WTD496" s="5"/>
      <c r="WTE496" s="5"/>
      <c r="WTF496" s="5"/>
      <c r="WTG496" s="5"/>
      <c r="WTH496" s="5"/>
      <c r="WTI496" s="5"/>
      <c r="WTJ496" s="5"/>
      <c r="WTK496" s="5"/>
      <c r="WTL496" s="5"/>
      <c r="WTM496" s="5"/>
      <c r="WTN496" s="5"/>
      <c r="WTO496" s="5"/>
      <c r="WTP496" s="5"/>
      <c r="WTQ496" s="5"/>
      <c r="WTR496" s="5"/>
      <c r="WTS496" s="5"/>
      <c r="WTT496" s="5"/>
      <c r="WTU496" s="5"/>
      <c r="WTV496" s="5"/>
      <c r="WTW496" s="5"/>
      <c r="WTX496" s="5"/>
      <c r="WTY496" s="5"/>
      <c r="WTZ496" s="5"/>
      <c r="WUA496" s="5"/>
      <c r="WUB496" s="5"/>
      <c r="WUC496" s="5"/>
      <c r="WUD496" s="5"/>
      <c r="WUE496" s="5"/>
      <c r="WUF496" s="5"/>
      <c r="WUG496" s="5"/>
      <c r="WUH496" s="5"/>
      <c r="WUI496" s="5"/>
      <c r="WUJ496" s="5"/>
      <c r="WUK496" s="5"/>
      <c r="WUL496" s="5"/>
      <c r="WUM496" s="5"/>
      <c r="WUN496" s="5"/>
      <c r="WUO496" s="5"/>
      <c r="WUP496" s="5"/>
      <c r="WUQ496" s="5"/>
      <c r="WUR496" s="5"/>
      <c r="WUS496" s="5"/>
      <c r="WUT496" s="5"/>
      <c r="WUU496" s="5"/>
      <c r="WUV496" s="5"/>
      <c r="WUW496" s="5"/>
      <c r="WUX496" s="5"/>
      <c r="WUY496" s="5"/>
      <c r="WUZ496" s="5"/>
      <c r="WVA496" s="5"/>
      <c r="WVB496" s="5"/>
      <c r="WVC496" s="5"/>
      <c r="WVD496" s="5"/>
      <c r="WVE496" s="5"/>
      <c r="WVF496" s="5"/>
      <c r="WVG496" s="5"/>
      <c r="WVH496" s="5"/>
      <c r="WVI496" s="5"/>
      <c r="WVJ496" s="5"/>
      <c r="WVK496" s="5"/>
      <c r="WVL496" s="5"/>
      <c r="WVM496" s="5"/>
      <c r="WVN496" s="5"/>
      <c r="WVO496" s="5"/>
      <c r="WVP496" s="5"/>
      <c r="WVQ496" s="5"/>
      <c r="WVR496" s="5"/>
      <c r="WVS496" s="5"/>
      <c r="WVT496" s="5"/>
      <c r="WVU496" s="5"/>
      <c r="WVV496" s="5"/>
      <c r="WVW496" s="5"/>
      <c r="WVX496" s="5"/>
      <c r="WVY496" s="5"/>
      <c r="WVZ496" s="5"/>
      <c r="WWA496" s="5"/>
      <c r="WWB496" s="5"/>
      <c r="WWC496" s="5"/>
      <c r="WWD496" s="5"/>
      <c r="WWE496" s="5"/>
      <c r="WWF496" s="5"/>
      <c r="WWG496" s="5"/>
      <c r="WWH496" s="5"/>
      <c r="WWI496" s="5"/>
      <c r="WWJ496" s="5"/>
      <c r="WWK496" s="5"/>
      <c r="WWL496" s="5"/>
      <c r="WWM496" s="5"/>
      <c r="WWN496" s="5"/>
      <c r="WWO496" s="5"/>
      <c r="WWP496" s="5"/>
      <c r="WWQ496" s="5"/>
      <c r="WWR496" s="5"/>
      <c r="WWS496" s="5"/>
      <c r="WWT496" s="5"/>
      <c r="WWU496" s="5"/>
      <c r="WWV496" s="5"/>
      <c r="WWW496" s="5"/>
      <c r="WWX496" s="5"/>
      <c r="WWY496" s="5"/>
      <c r="WWZ496" s="5"/>
      <c r="WXA496" s="5"/>
      <c r="WXB496" s="5"/>
      <c r="WXC496" s="5"/>
      <c r="WXD496" s="5"/>
      <c r="WXE496" s="5"/>
      <c r="WXF496" s="5"/>
      <c r="WXG496" s="5"/>
      <c r="WXH496" s="5"/>
      <c r="WXI496" s="5"/>
      <c r="WXJ496" s="5"/>
      <c r="WXK496" s="5"/>
      <c r="WXL496" s="5"/>
      <c r="WXM496" s="5"/>
      <c r="WXN496" s="5"/>
      <c r="WXO496" s="5"/>
      <c r="WXP496" s="5"/>
      <c r="WXQ496" s="5"/>
      <c r="WXR496" s="5"/>
      <c r="WXS496" s="5"/>
      <c r="WXT496" s="5"/>
      <c r="WXU496" s="5"/>
      <c r="WXV496" s="5"/>
      <c r="WXW496" s="5"/>
      <c r="WXX496" s="5"/>
      <c r="WXY496" s="5"/>
      <c r="WXZ496" s="5"/>
      <c r="WYA496" s="5"/>
      <c r="WYB496" s="5"/>
      <c r="WYC496" s="5"/>
      <c r="WYD496" s="5"/>
      <c r="WYE496" s="5"/>
      <c r="WYF496" s="5"/>
      <c r="WYG496" s="5"/>
      <c r="WYH496" s="5"/>
      <c r="WYI496" s="5"/>
      <c r="WYJ496" s="5"/>
      <c r="WYK496" s="5"/>
      <c r="WYL496" s="5"/>
      <c r="WYM496" s="5"/>
      <c r="WYN496" s="5"/>
      <c r="WYO496" s="5"/>
      <c r="WYP496" s="5"/>
      <c r="WYQ496" s="5"/>
      <c r="WYR496" s="5"/>
      <c r="WYS496" s="5"/>
      <c r="WYT496" s="5"/>
      <c r="WYU496" s="5"/>
      <c r="WYV496" s="5"/>
      <c r="WYW496" s="5"/>
      <c r="WYX496" s="5"/>
      <c r="WYY496" s="5"/>
      <c r="WYZ496" s="5"/>
      <c r="WZA496" s="5"/>
      <c r="WZB496" s="5"/>
      <c r="WZC496" s="5"/>
      <c r="WZD496" s="5"/>
      <c r="WZE496" s="5"/>
      <c r="WZF496" s="5"/>
      <c r="WZG496" s="5"/>
      <c r="WZH496" s="5"/>
      <c r="WZI496" s="5"/>
      <c r="WZJ496" s="5"/>
      <c r="WZK496" s="5"/>
      <c r="WZL496" s="5"/>
      <c r="WZM496" s="5"/>
      <c r="WZN496" s="5"/>
      <c r="WZO496" s="5"/>
      <c r="WZP496" s="5"/>
      <c r="WZQ496" s="5"/>
      <c r="WZR496" s="5"/>
      <c r="WZS496" s="5"/>
      <c r="WZT496" s="5"/>
      <c r="WZU496" s="5"/>
      <c r="WZV496" s="5"/>
      <c r="WZW496" s="5"/>
      <c r="WZX496" s="5"/>
      <c r="WZY496" s="5"/>
      <c r="WZZ496" s="5"/>
      <c r="XAA496" s="5"/>
      <c r="XAB496" s="5"/>
      <c r="XAC496" s="5"/>
      <c r="XAD496" s="5"/>
      <c r="XAE496" s="5"/>
      <c r="XAF496" s="5"/>
      <c r="XAG496" s="5"/>
      <c r="XAH496" s="5"/>
      <c r="XAI496" s="5"/>
      <c r="XAJ496" s="5"/>
      <c r="XAK496" s="5"/>
      <c r="XAL496" s="5"/>
      <c r="XAM496" s="5"/>
      <c r="XAN496" s="5"/>
      <c r="XAO496" s="5"/>
      <c r="XAP496" s="5"/>
      <c r="XAQ496" s="5"/>
      <c r="XAR496" s="5"/>
      <c r="XAS496" s="5"/>
      <c r="XAT496" s="5"/>
      <c r="XAU496" s="5"/>
      <c r="XAV496" s="5"/>
      <c r="XAW496" s="5"/>
      <c r="XAX496" s="5"/>
      <c r="XAY496" s="5"/>
      <c r="XAZ496" s="5"/>
      <c r="XBA496" s="5"/>
      <c r="XBB496" s="5"/>
      <c r="XBC496" s="5"/>
      <c r="XBD496" s="5"/>
      <c r="XBE496" s="5"/>
      <c r="XBF496" s="5"/>
      <c r="XBG496" s="5"/>
      <c r="XBH496" s="5"/>
      <c r="XBI496" s="5"/>
      <c r="XBJ496" s="5"/>
      <c r="XBK496" s="5"/>
      <c r="XBL496" s="5"/>
      <c r="XBM496" s="5"/>
      <c r="XBN496" s="5"/>
      <c r="XBO496" s="5"/>
      <c r="XBP496" s="5"/>
      <c r="XBQ496" s="5"/>
      <c r="XBR496" s="5"/>
      <c r="XBS496" s="5"/>
      <c r="XBT496" s="5"/>
      <c r="XBU496" s="5"/>
      <c r="XBV496" s="5"/>
      <c r="XBW496" s="5"/>
      <c r="XBX496" s="5"/>
      <c r="XBY496" s="5"/>
      <c r="XBZ496" s="5"/>
      <c r="XCA496" s="5"/>
      <c r="XCB496" s="5"/>
      <c r="XCC496" s="5"/>
      <c r="XCD496" s="5"/>
      <c r="XCE496" s="5"/>
      <c r="XCF496" s="5"/>
      <c r="XCG496" s="5"/>
      <c r="XCH496" s="5"/>
      <c r="XCI496" s="5"/>
      <c r="XCJ496" s="5"/>
      <c r="XCK496" s="5"/>
      <c r="XCL496" s="5"/>
      <c r="XCM496" s="5"/>
      <c r="XCN496" s="5"/>
      <c r="XCO496" s="5"/>
      <c r="XCP496" s="5"/>
      <c r="XCQ496" s="5"/>
      <c r="XCR496" s="5"/>
      <c r="XCS496" s="5"/>
      <c r="XCT496" s="5"/>
      <c r="XCU496" s="5"/>
      <c r="XCV496" s="5"/>
      <c r="XCW496" s="5"/>
      <c r="XCX496" s="5"/>
      <c r="XCY496" s="5"/>
      <c r="XCZ496" s="5"/>
      <c r="XDA496" s="5"/>
      <c r="XDB496" s="5"/>
      <c r="XDC496" s="5"/>
      <c r="XDD496" s="5"/>
    </row>
    <row r="497" spans="1:5" s="34" customFormat="1" ht="15.75" x14ac:dyDescent="0.25">
      <c r="A497" s="6" t="s">
        <v>518</v>
      </c>
      <c r="B497" s="79" t="s">
        <v>363</v>
      </c>
      <c r="C497" s="80"/>
      <c r="D497" s="168">
        <f>D498+D520+D576+D581</f>
        <v>75984</v>
      </c>
      <c r="E497" s="168">
        <f>E498+E520+E576+E581</f>
        <v>85256</v>
      </c>
    </row>
    <row r="498" spans="1:5" s="34" customFormat="1" ht="15.75" x14ac:dyDescent="0.25">
      <c r="A498" s="6" t="s">
        <v>362</v>
      </c>
      <c r="B498" s="79" t="s">
        <v>364</v>
      </c>
      <c r="C498" s="80"/>
      <c r="D498" s="168">
        <f t="shared" ref="D498:E498" si="125">D499+D506+D513</f>
        <v>8543</v>
      </c>
      <c r="E498" s="168">
        <f t="shared" si="125"/>
        <v>11476</v>
      </c>
    </row>
    <row r="499" spans="1:5" s="34" customFormat="1" ht="94.5" x14ac:dyDescent="0.2">
      <c r="A499" s="135" t="s">
        <v>745</v>
      </c>
      <c r="B499" s="83" t="s">
        <v>365</v>
      </c>
      <c r="C499" s="89"/>
      <c r="D499" s="176">
        <f>D500+D503</f>
        <v>5025</v>
      </c>
      <c r="E499" s="176">
        <f>E500+E503</f>
        <v>6533</v>
      </c>
    </row>
    <row r="500" spans="1:5" s="34" customFormat="1" ht="31.5" x14ac:dyDescent="0.2">
      <c r="A500" s="141" t="s">
        <v>516</v>
      </c>
      <c r="B500" s="102" t="s">
        <v>365</v>
      </c>
      <c r="C500" s="84" t="s">
        <v>15</v>
      </c>
      <c r="D500" s="171">
        <f t="shared" ref="D500:E501" si="126">D501</f>
        <v>25</v>
      </c>
      <c r="E500" s="171">
        <f t="shared" si="126"/>
        <v>33</v>
      </c>
    </row>
    <row r="501" spans="1:5" s="34" customFormat="1" ht="31.5" x14ac:dyDescent="0.25">
      <c r="A501" s="12" t="s">
        <v>17</v>
      </c>
      <c r="B501" s="102" t="s">
        <v>365</v>
      </c>
      <c r="C501" s="84" t="s">
        <v>16</v>
      </c>
      <c r="D501" s="171">
        <f t="shared" si="126"/>
        <v>25</v>
      </c>
      <c r="E501" s="171">
        <f t="shared" si="126"/>
        <v>33</v>
      </c>
    </row>
    <row r="502" spans="1:5" s="34" customFormat="1" ht="15.75" x14ac:dyDescent="0.25">
      <c r="A502" s="12" t="s">
        <v>744</v>
      </c>
      <c r="B502" s="102" t="s">
        <v>365</v>
      </c>
      <c r="C502" s="84" t="s">
        <v>77</v>
      </c>
      <c r="D502" s="171">
        <v>25</v>
      </c>
      <c r="E502" s="171">
        <v>33</v>
      </c>
    </row>
    <row r="503" spans="1:5" s="34" customFormat="1" ht="15.75" x14ac:dyDescent="0.25">
      <c r="A503" s="12" t="s">
        <v>22</v>
      </c>
      <c r="B503" s="102" t="s">
        <v>365</v>
      </c>
      <c r="C503" s="87">
        <v>300</v>
      </c>
      <c r="D503" s="171">
        <f t="shared" ref="D503:E504" si="127">D504</f>
        <v>5000</v>
      </c>
      <c r="E503" s="171">
        <f t="shared" si="127"/>
        <v>6500</v>
      </c>
    </row>
    <row r="504" spans="1:5" s="34" customFormat="1" ht="15.75" x14ac:dyDescent="0.25">
      <c r="A504" s="12" t="s">
        <v>39</v>
      </c>
      <c r="B504" s="102" t="s">
        <v>365</v>
      </c>
      <c r="C504" s="87">
        <v>310</v>
      </c>
      <c r="D504" s="171">
        <f t="shared" si="127"/>
        <v>5000</v>
      </c>
      <c r="E504" s="171">
        <f t="shared" si="127"/>
        <v>6500</v>
      </c>
    </row>
    <row r="505" spans="1:5" s="34" customFormat="1" ht="31.5" x14ac:dyDescent="0.25">
      <c r="A505" s="12" t="s">
        <v>137</v>
      </c>
      <c r="B505" s="102" t="s">
        <v>365</v>
      </c>
      <c r="C505" s="87">
        <v>313</v>
      </c>
      <c r="D505" s="171">
        <v>5000</v>
      </c>
      <c r="E505" s="171">
        <v>6500</v>
      </c>
    </row>
    <row r="506" spans="1:5" s="34" customFormat="1" ht="31.5" x14ac:dyDescent="0.25">
      <c r="A506" s="20" t="s">
        <v>122</v>
      </c>
      <c r="B506" s="83" t="s">
        <v>366</v>
      </c>
      <c r="C506" s="89"/>
      <c r="D506" s="176">
        <f>D507+D510</f>
        <v>3015</v>
      </c>
      <c r="E506" s="176">
        <f>E507+E510</f>
        <v>4440</v>
      </c>
    </row>
    <row r="507" spans="1:5" s="34" customFormat="1" ht="31.5" x14ac:dyDescent="0.2">
      <c r="A507" s="141" t="s">
        <v>516</v>
      </c>
      <c r="B507" s="102" t="s">
        <v>366</v>
      </c>
      <c r="C507" s="84" t="s">
        <v>15</v>
      </c>
      <c r="D507" s="171">
        <f t="shared" ref="D507:E508" si="128">D508</f>
        <v>15</v>
      </c>
      <c r="E507" s="171">
        <f t="shared" si="128"/>
        <v>22</v>
      </c>
    </row>
    <row r="508" spans="1:5" s="34" customFormat="1" ht="31.5" x14ac:dyDescent="0.25">
      <c r="A508" s="12" t="s">
        <v>17</v>
      </c>
      <c r="B508" s="102" t="s">
        <v>366</v>
      </c>
      <c r="C508" s="84" t="s">
        <v>16</v>
      </c>
      <c r="D508" s="171">
        <f t="shared" si="128"/>
        <v>15</v>
      </c>
      <c r="E508" s="171">
        <f t="shared" si="128"/>
        <v>22</v>
      </c>
    </row>
    <row r="509" spans="1:5" s="34" customFormat="1" ht="15.75" x14ac:dyDescent="0.25">
      <c r="A509" s="12" t="s">
        <v>744</v>
      </c>
      <c r="B509" s="102" t="s">
        <v>366</v>
      </c>
      <c r="C509" s="84" t="s">
        <v>77</v>
      </c>
      <c r="D509" s="171">
        <v>15</v>
      </c>
      <c r="E509" s="171">
        <v>22</v>
      </c>
    </row>
    <row r="510" spans="1:5" s="34" customFormat="1" ht="15.75" x14ac:dyDescent="0.25">
      <c r="A510" s="12" t="s">
        <v>22</v>
      </c>
      <c r="B510" s="102" t="s">
        <v>366</v>
      </c>
      <c r="C510" s="87">
        <v>300</v>
      </c>
      <c r="D510" s="171">
        <f t="shared" ref="D510:E511" si="129">D511</f>
        <v>3000</v>
      </c>
      <c r="E510" s="171">
        <f t="shared" si="129"/>
        <v>4418</v>
      </c>
    </row>
    <row r="511" spans="1:5" s="34" customFormat="1" ht="15.75" x14ac:dyDescent="0.25">
      <c r="A511" s="12" t="s">
        <v>39</v>
      </c>
      <c r="B511" s="102" t="s">
        <v>366</v>
      </c>
      <c r="C511" s="87">
        <v>310</v>
      </c>
      <c r="D511" s="171">
        <f t="shared" si="129"/>
        <v>3000</v>
      </c>
      <c r="E511" s="171">
        <f t="shared" si="129"/>
        <v>4418</v>
      </c>
    </row>
    <row r="512" spans="1:5" s="34" customFormat="1" ht="31.5" x14ac:dyDescent="0.25">
      <c r="A512" s="12" t="s">
        <v>137</v>
      </c>
      <c r="B512" s="102" t="s">
        <v>366</v>
      </c>
      <c r="C512" s="87">
        <v>313</v>
      </c>
      <c r="D512" s="171">
        <v>3000</v>
      </c>
      <c r="E512" s="171">
        <v>4418</v>
      </c>
    </row>
    <row r="513" spans="1:5" s="34" customFormat="1" ht="31.5" x14ac:dyDescent="0.25">
      <c r="A513" s="20" t="s">
        <v>656</v>
      </c>
      <c r="B513" s="103" t="s">
        <v>367</v>
      </c>
      <c r="C513" s="92"/>
      <c r="D513" s="170">
        <f>D514+D517</f>
        <v>503</v>
      </c>
      <c r="E513" s="170">
        <f>E514+E517</f>
        <v>503</v>
      </c>
    </row>
    <row r="514" spans="1:5" s="34" customFormat="1" ht="31.5" x14ac:dyDescent="0.2">
      <c r="A514" s="141" t="s">
        <v>516</v>
      </c>
      <c r="B514" s="102" t="s">
        <v>367</v>
      </c>
      <c r="C514" s="87">
        <v>200</v>
      </c>
      <c r="D514" s="161">
        <f t="shared" ref="D514:E515" si="130">D515</f>
        <v>3</v>
      </c>
      <c r="E514" s="161">
        <f t="shared" si="130"/>
        <v>3</v>
      </c>
    </row>
    <row r="515" spans="1:5" s="34" customFormat="1" ht="31.5" x14ac:dyDescent="0.25">
      <c r="A515" s="12" t="s">
        <v>17</v>
      </c>
      <c r="B515" s="102" t="s">
        <v>367</v>
      </c>
      <c r="C515" s="87">
        <v>240</v>
      </c>
      <c r="D515" s="161">
        <f t="shared" si="130"/>
        <v>3</v>
      </c>
      <c r="E515" s="161">
        <f t="shared" si="130"/>
        <v>3</v>
      </c>
    </row>
    <row r="516" spans="1:5" s="34" customFormat="1" ht="15.75" x14ac:dyDescent="0.25">
      <c r="A516" s="12" t="s">
        <v>744</v>
      </c>
      <c r="B516" s="102" t="s">
        <v>367</v>
      </c>
      <c r="C516" s="87">
        <v>244</v>
      </c>
      <c r="D516" s="161">
        <v>3</v>
      </c>
      <c r="E516" s="161">
        <v>3</v>
      </c>
    </row>
    <row r="517" spans="1:5" s="34" customFormat="1" ht="15.75" x14ac:dyDescent="0.25">
      <c r="A517" s="12" t="s">
        <v>22</v>
      </c>
      <c r="B517" s="102" t="s">
        <v>367</v>
      </c>
      <c r="C517" s="87">
        <v>300</v>
      </c>
      <c r="D517" s="161">
        <f t="shared" ref="D517:E518" si="131">D518</f>
        <v>500</v>
      </c>
      <c r="E517" s="161">
        <f t="shared" si="131"/>
        <v>500</v>
      </c>
    </row>
    <row r="518" spans="1:5" s="34" customFormat="1" ht="15.75" x14ac:dyDescent="0.25">
      <c r="A518" s="12" t="s">
        <v>39</v>
      </c>
      <c r="B518" s="102" t="s">
        <v>367</v>
      </c>
      <c r="C518" s="87">
        <v>310</v>
      </c>
      <c r="D518" s="161">
        <f t="shared" si="131"/>
        <v>500</v>
      </c>
      <c r="E518" s="161">
        <f t="shared" si="131"/>
        <v>500</v>
      </c>
    </row>
    <row r="519" spans="1:5" s="34" customFormat="1" ht="31.5" x14ac:dyDescent="0.25">
      <c r="A519" s="12" t="s">
        <v>137</v>
      </c>
      <c r="B519" s="102" t="s">
        <v>367</v>
      </c>
      <c r="C519" s="87">
        <v>313</v>
      </c>
      <c r="D519" s="184">
        <v>500</v>
      </c>
      <c r="E519" s="184">
        <v>500</v>
      </c>
    </row>
    <row r="520" spans="1:5" s="34" customFormat="1" ht="15.75" x14ac:dyDescent="0.25">
      <c r="A520" s="6" t="s">
        <v>369</v>
      </c>
      <c r="B520" s="79" t="s">
        <v>368</v>
      </c>
      <c r="C520" s="80"/>
      <c r="D520" s="168">
        <f t="shared" ref="D520:E520" si="132">D521+D528+D537+D544+D548+D555+D562+D569</f>
        <v>26921</v>
      </c>
      <c r="E520" s="168">
        <f t="shared" si="132"/>
        <v>31347</v>
      </c>
    </row>
    <row r="521" spans="1:5" s="34" customFormat="1" ht="15.75" x14ac:dyDescent="0.25">
      <c r="A521" s="20" t="s">
        <v>58</v>
      </c>
      <c r="B521" s="83" t="s">
        <v>370</v>
      </c>
      <c r="C521" s="89"/>
      <c r="D521" s="176">
        <f>D522+D525</f>
        <v>7035</v>
      </c>
      <c r="E521" s="176">
        <f>E522+E525</f>
        <v>7035</v>
      </c>
    </row>
    <row r="522" spans="1:5" s="34" customFormat="1" ht="31.5" x14ac:dyDescent="0.2">
      <c r="A522" s="141" t="s">
        <v>516</v>
      </c>
      <c r="B522" s="102" t="s">
        <v>370</v>
      </c>
      <c r="C522" s="87">
        <v>200</v>
      </c>
      <c r="D522" s="161">
        <f t="shared" ref="D522:E523" si="133">D523</f>
        <v>35</v>
      </c>
      <c r="E522" s="161">
        <f t="shared" si="133"/>
        <v>35</v>
      </c>
    </row>
    <row r="523" spans="1:5" s="34" customFormat="1" ht="31.5" x14ac:dyDescent="0.25">
      <c r="A523" s="12" t="s">
        <v>17</v>
      </c>
      <c r="B523" s="102" t="s">
        <v>370</v>
      </c>
      <c r="C523" s="87">
        <v>240</v>
      </c>
      <c r="D523" s="161">
        <f t="shared" si="133"/>
        <v>35</v>
      </c>
      <c r="E523" s="161">
        <f t="shared" si="133"/>
        <v>35</v>
      </c>
    </row>
    <row r="524" spans="1:5" s="34" customFormat="1" ht="15.75" x14ac:dyDescent="0.25">
      <c r="A524" s="12" t="s">
        <v>744</v>
      </c>
      <c r="B524" s="102" t="s">
        <v>370</v>
      </c>
      <c r="C524" s="87">
        <v>244</v>
      </c>
      <c r="D524" s="161">
        <v>35</v>
      </c>
      <c r="E524" s="161">
        <v>35</v>
      </c>
    </row>
    <row r="525" spans="1:5" s="34" customFormat="1" ht="15.75" x14ac:dyDescent="0.25">
      <c r="A525" s="12" t="s">
        <v>22</v>
      </c>
      <c r="B525" s="102" t="s">
        <v>370</v>
      </c>
      <c r="C525" s="87">
        <v>300</v>
      </c>
      <c r="D525" s="161">
        <f t="shared" ref="D525:E526" si="134">D526</f>
        <v>7000</v>
      </c>
      <c r="E525" s="161">
        <f t="shared" si="134"/>
        <v>7000</v>
      </c>
    </row>
    <row r="526" spans="1:5" ht="15.75" x14ac:dyDescent="0.25">
      <c r="A526" s="12" t="s">
        <v>39</v>
      </c>
      <c r="B526" s="102" t="s">
        <v>370</v>
      </c>
      <c r="C526" s="87">
        <v>310</v>
      </c>
      <c r="D526" s="161">
        <f t="shared" si="134"/>
        <v>7000</v>
      </c>
      <c r="E526" s="161">
        <f t="shared" si="134"/>
        <v>7000</v>
      </c>
    </row>
    <row r="527" spans="1:5" ht="31.5" x14ac:dyDescent="0.25">
      <c r="A527" s="12" t="s">
        <v>137</v>
      </c>
      <c r="B527" s="102" t="s">
        <v>370</v>
      </c>
      <c r="C527" s="87">
        <v>313</v>
      </c>
      <c r="D527" s="161">
        <v>7000</v>
      </c>
      <c r="E527" s="161">
        <v>7000</v>
      </c>
    </row>
    <row r="528" spans="1:5" ht="63" x14ac:dyDescent="0.2">
      <c r="A528" s="135" t="s">
        <v>746</v>
      </c>
      <c r="B528" s="83" t="s">
        <v>371</v>
      </c>
      <c r="C528" s="89"/>
      <c r="D528" s="176">
        <f>D529+D532</f>
        <v>3195</v>
      </c>
      <c r="E528" s="176">
        <f>E529+E532</f>
        <v>3195</v>
      </c>
    </row>
    <row r="529" spans="1:5" ht="31.5" x14ac:dyDescent="0.2">
      <c r="A529" s="141" t="s">
        <v>516</v>
      </c>
      <c r="B529" s="102" t="s">
        <v>371</v>
      </c>
      <c r="C529" s="87">
        <v>200</v>
      </c>
      <c r="D529" s="161">
        <f t="shared" ref="D529:E530" si="135">D530</f>
        <v>117</v>
      </c>
      <c r="E529" s="161">
        <f t="shared" si="135"/>
        <v>117</v>
      </c>
    </row>
    <row r="530" spans="1:5" ht="31.5" x14ac:dyDescent="0.25">
      <c r="A530" s="12" t="s">
        <v>17</v>
      </c>
      <c r="B530" s="102" t="s">
        <v>371</v>
      </c>
      <c r="C530" s="87">
        <v>240</v>
      </c>
      <c r="D530" s="161">
        <f t="shared" si="135"/>
        <v>117</v>
      </c>
      <c r="E530" s="161">
        <f t="shared" si="135"/>
        <v>117</v>
      </c>
    </row>
    <row r="531" spans="1:5" ht="15.75" x14ac:dyDescent="0.25">
      <c r="A531" s="12" t="s">
        <v>744</v>
      </c>
      <c r="B531" s="102" t="s">
        <v>371</v>
      </c>
      <c r="C531" s="87">
        <v>244</v>
      </c>
      <c r="D531" s="161">
        <v>117</v>
      </c>
      <c r="E531" s="161">
        <v>117</v>
      </c>
    </row>
    <row r="532" spans="1:5" ht="15.75" x14ac:dyDescent="0.25">
      <c r="A532" s="12" t="s">
        <v>22</v>
      </c>
      <c r="B532" s="102" t="s">
        <v>371</v>
      </c>
      <c r="C532" s="87">
        <v>300</v>
      </c>
      <c r="D532" s="161">
        <f>D533+D535</f>
        <v>3078</v>
      </c>
      <c r="E532" s="161">
        <f>E533+E535</f>
        <v>3078</v>
      </c>
    </row>
    <row r="533" spans="1:5" ht="15.75" x14ac:dyDescent="0.25">
      <c r="A533" s="12" t="s">
        <v>39</v>
      </c>
      <c r="B533" s="102" t="s">
        <v>371</v>
      </c>
      <c r="C533" s="87">
        <v>310</v>
      </c>
      <c r="D533" s="161">
        <f>D534</f>
        <v>2853</v>
      </c>
      <c r="E533" s="161">
        <f>E534</f>
        <v>2853</v>
      </c>
    </row>
    <row r="534" spans="1:5" ht="31.5" x14ac:dyDescent="0.25">
      <c r="A534" s="12" t="s">
        <v>137</v>
      </c>
      <c r="B534" s="102" t="s">
        <v>371</v>
      </c>
      <c r="C534" s="87">
        <v>313</v>
      </c>
      <c r="D534" s="161">
        <v>2853</v>
      </c>
      <c r="E534" s="161">
        <v>2853</v>
      </c>
    </row>
    <row r="535" spans="1:5" ht="31.5" x14ac:dyDescent="0.25">
      <c r="A535" s="12" t="s">
        <v>123</v>
      </c>
      <c r="B535" s="102" t="s">
        <v>371</v>
      </c>
      <c r="C535" s="87">
        <v>320</v>
      </c>
      <c r="D535" s="161">
        <f>D536</f>
        <v>225</v>
      </c>
      <c r="E535" s="161">
        <f>E536</f>
        <v>225</v>
      </c>
    </row>
    <row r="536" spans="1:5" ht="31.5" x14ac:dyDescent="0.25">
      <c r="A536" s="12" t="s">
        <v>132</v>
      </c>
      <c r="B536" s="102" t="s">
        <v>371</v>
      </c>
      <c r="C536" s="87">
        <v>321</v>
      </c>
      <c r="D536" s="161">
        <f>135+45+45</f>
        <v>225</v>
      </c>
      <c r="E536" s="161">
        <f>135+45+45</f>
        <v>225</v>
      </c>
    </row>
    <row r="537" spans="1:5" ht="47.25" x14ac:dyDescent="0.25">
      <c r="A537" s="20" t="s">
        <v>68</v>
      </c>
      <c r="B537" s="103" t="s">
        <v>372</v>
      </c>
      <c r="C537" s="89"/>
      <c r="D537" s="170">
        <f>D538+D541</f>
        <v>112</v>
      </c>
      <c r="E537" s="170">
        <f>E538+E541</f>
        <v>112</v>
      </c>
    </row>
    <row r="538" spans="1:5" ht="31.5" x14ac:dyDescent="0.2">
      <c r="A538" s="141" t="s">
        <v>516</v>
      </c>
      <c r="B538" s="102" t="s">
        <v>372</v>
      </c>
      <c r="C538" s="87">
        <v>200</v>
      </c>
      <c r="D538" s="161">
        <f t="shared" ref="D538:E539" si="136">D539</f>
        <v>1</v>
      </c>
      <c r="E538" s="161">
        <f t="shared" si="136"/>
        <v>1</v>
      </c>
    </row>
    <row r="539" spans="1:5" ht="31.5" x14ac:dyDescent="0.25">
      <c r="A539" s="12" t="s">
        <v>17</v>
      </c>
      <c r="B539" s="102" t="s">
        <v>372</v>
      </c>
      <c r="C539" s="87">
        <v>240</v>
      </c>
      <c r="D539" s="161">
        <f t="shared" si="136"/>
        <v>1</v>
      </c>
      <c r="E539" s="161">
        <f t="shared" si="136"/>
        <v>1</v>
      </c>
    </row>
    <row r="540" spans="1:5" ht="15.75" x14ac:dyDescent="0.25">
      <c r="A540" s="12" t="s">
        <v>744</v>
      </c>
      <c r="B540" s="102" t="s">
        <v>372</v>
      </c>
      <c r="C540" s="87">
        <v>244</v>
      </c>
      <c r="D540" s="161">
        <v>1</v>
      </c>
      <c r="E540" s="161">
        <v>1</v>
      </c>
    </row>
    <row r="541" spans="1:5" ht="15.75" x14ac:dyDescent="0.25">
      <c r="A541" s="12" t="s">
        <v>22</v>
      </c>
      <c r="B541" s="102" t="s">
        <v>372</v>
      </c>
      <c r="C541" s="87">
        <v>300</v>
      </c>
      <c r="D541" s="161">
        <f t="shared" ref="D541:E542" si="137">D542</f>
        <v>111</v>
      </c>
      <c r="E541" s="161">
        <f t="shared" si="137"/>
        <v>111</v>
      </c>
    </row>
    <row r="542" spans="1:5" ht="15.75" x14ac:dyDescent="0.25">
      <c r="A542" s="12" t="s">
        <v>39</v>
      </c>
      <c r="B542" s="102" t="s">
        <v>372</v>
      </c>
      <c r="C542" s="87">
        <v>310</v>
      </c>
      <c r="D542" s="161">
        <f t="shared" si="137"/>
        <v>111</v>
      </c>
      <c r="E542" s="161">
        <f t="shared" si="137"/>
        <v>111</v>
      </c>
    </row>
    <row r="543" spans="1:5" ht="15.75" x14ac:dyDescent="0.25">
      <c r="A543" s="12" t="s">
        <v>121</v>
      </c>
      <c r="B543" s="102" t="s">
        <v>372</v>
      </c>
      <c r="C543" s="87">
        <v>312</v>
      </c>
      <c r="D543" s="161">
        <v>111</v>
      </c>
      <c r="E543" s="161">
        <v>111</v>
      </c>
    </row>
    <row r="544" spans="1:5" ht="47.25" x14ac:dyDescent="0.25">
      <c r="A544" s="20" t="s">
        <v>519</v>
      </c>
      <c r="B544" s="103" t="s">
        <v>373</v>
      </c>
      <c r="C544" s="92"/>
      <c r="D544" s="170">
        <f t="shared" ref="D544:E546" si="138">D545</f>
        <v>37</v>
      </c>
      <c r="E544" s="170">
        <f t="shared" si="138"/>
        <v>37</v>
      </c>
    </row>
    <row r="545" spans="1:5" ht="15.75" x14ac:dyDescent="0.25">
      <c r="A545" s="12" t="s">
        <v>22</v>
      </c>
      <c r="B545" s="102" t="s">
        <v>373</v>
      </c>
      <c r="C545" s="87">
        <v>300</v>
      </c>
      <c r="D545" s="161">
        <f t="shared" si="138"/>
        <v>37</v>
      </c>
      <c r="E545" s="161">
        <f t="shared" si="138"/>
        <v>37</v>
      </c>
    </row>
    <row r="546" spans="1:5" ht="15.75" x14ac:dyDescent="0.25">
      <c r="A546" s="12" t="s">
        <v>39</v>
      </c>
      <c r="B546" s="102" t="s">
        <v>373</v>
      </c>
      <c r="C546" s="87">
        <v>310</v>
      </c>
      <c r="D546" s="161">
        <f t="shared" si="138"/>
        <v>37</v>
      </c>
      <c r="E546" s="161">
        <f t="shared" si="138"/>
        <v>37</v>
      </c>
    </row>
    <row r="547" spans="1:5" ht="31.5" x14ac:dyDescent="0.25">
      <c r="A547" s="12" t="s">
        <v>137</v>
      </c>
      <c r="B547" s="102" t="s">
        <v>373</v>
      </c>
      <c r="C547" s="87">
        <v>313</v>
      </c>
      <c r="D547" s="161">
        <v>37</v>
      </c>
      <c r="E547" s="161">
        <v>37</v>
      </c>
    </row>
    <row r="548" spans="1:5" ht="126" x14ac:dyDescent="0.25">
      <c r="A548" s="20" t="s">
        <v>736</v>
      </c>
      <c r="B548" s="103" t="s">
        <v>374</v>
      </c>
      <c r="C548" s="92"/>
      <c r="D548" s="170">
        <f>D549+D552</f>
        <v>14820</v>
      </c>
      <c r="E548" s="170">
        <f>E549+E552</f>
        <v>19246</v>
      </c>
    </row>
    <row r="549" spans="1:5" ht="31.5" x14ac:dyDescent="0.2">
      <c r="A549" s="141" t="s">
        <v>516</v>
      </c>
      <c r="B549" s="102" t="s">
        <v>374</v>
      </c>
      <c r="C549" s="87">
        <v>200</v>
      </c>
      <c r="D549" s="161">
        <f t="shared" ref="D549:E550" si="139">D550</f>
        <v>225</v>
      </c>
      <c r="E549" s="161">
        <f t="shared" si="139"/>
        <v>292</v>
      </c>
    </row>
    <row r="550" spans="1:5" ht="31.5" x14ac:dyDescent="0.25">
      <c r="A550" s="12" t="s">
        <v>17</v>
      </c>
      <c r="B550" s="102" t="s">
        <v>374</v>
      </c>
      <c r="C550" s="87">
        <v>240</v>
      </c>
      <c r="D550" s="161">
        <f t="shared" si="139"/>
        <v>225</v>
      </c>
      <c r="E550" s="161">
        <f t="shared" si="139"/>
        <v>292</v>
      </c>
    </row>
    <row r="551" spans="1:5" ht="15.75" x14ac:dyDescent="0.25">
      <c r="A551" s="12" t="s">
        <v>744</v>
      </c>
      <c r="B551" s="102" t="s">
        <v>374</v>
      </c>
      <c r="C551" s="87">
        <v>244</v>
      </c>
      <c r="D551" s="161">
        <v>225</v>
      </c>
      <c r="E551" s="161">
        <v>292</v>
      </c>
    </row>
    <row r="552" spans="1:5" ht="15.75" x14ac:dyDescent="0.25">
      <c r="A552" s="12" t="s">
        <v>22</v>
      </c>
      <c r="B552" s="102" t="s">
        <v>374</v>
      </c>
      <c r="C552" s="87">
        <v>300</v>
      </c>
      <c r="D552" s="161">
        <f>D554</f>
        <v>14595</v>
      </c>
      <c r="E552" s="161">
        <f>E554</f>
        <v>18954</v>
      </c>
    </row>
    <row r="553" spans="1:5" ht="15.75" x14ac:dyDescent="0.25">
      <c r="A553" s="12" t="s">
        <v>39</v>
      </c>
      <c r="B553" s="102" t="s">
        <v>374</v>
      </c>
      <c r="C553" s="87">
        <v>310</v>
      </c>
      <c r="D553" s="161">
        <f>D554</f>
        <v>14595</v>
      </c>
      <c r="E553" s="161">
        <f>E554</f>
        <v>18954</v>
      </c>
    </row>
    <row r="554" spans="1:5" ht="31.5" x14ac:dyDescent="0.25">
      <c r="A554" s="12" t="s">
        <v>137</v>
      </c>
      <c r="B554" s="102" t="s">
        <v>374</v>
      </c>
      <c r="C554" s="87">
        <v>313</v>
      </c>
      <c r="D554" s="161">
        <v>14595</v>
      </c>
      <c r="E554" s="161">
        <v>18954</v>
      </c>
    </row>
    <row r="555" spans="1:5" ht="173.25" x14ac:dyDescent="0.25">
      <c r="A555" s="20" t="s">
        <v>520</v>
      </c>
      <c r="B555" s="103" t="s">
        <v>375</v>
      </c>
      <c r="C555" s="92"/>
      <c r="D555" s="170">
        <f>D556+D559</f>
        <v>423</v>
      </c>
      <c r="E555" s="170">
        <f>E556+E559</f>
        <v>423</v>
      </c>
    </row>
    <row r="556" spans="1:5" ht="31.5" x14ac:dyDescent="0.2">
      <c r="A556" s="141" t="s">
        <v>516</v>
      </c>
      <c r="B556" s="102" t="s">
        <v>375</v>
      </c>
      <c r="C556" s="87">
        <v>200</v>
      </c>
      <c r="D556" s="161">
        <f t="shared" ref="D556:E557" si="140">D557</f>
        <v>3</v>
      </c>
      <c r="E556" s="161">
        <f t="shared" si="140"/>
        <v>3</v>
      </c>
    </row>
    <row r="557" spans="1:5" ht="31.5" x14ac:dyDescent="0.25">
      <c r="A557" s="12" t="s">
        <v>17</v>
      </c>
      <c r="B557" s="102" t="s">
        <v>375</v>
      </c>
      <c r="C557" s="87">
        <v>240</v>
      </c>
      <c r="D557" s="161">
        <f t="shared" si="140"/>
        <v>3</v>
      </c>
      <c r="E557" s="161">
        <f t="shared" si="140"/>
        <v>3</v>
      </c>
    </row>
    <row r="558" spans="1:5" ht="15.75" x14ac:dyDescent="0.25">
      <c r="A558" s="12" t="s">
        <v>744</v>
      </c>
      <c r="B558" s="102" t="s">
        <v>375</v>
      </c>
      <c r="C558" s="87">
        <v>244</v>
      </c>
      <c r="D558" s="161">
        <v>3</v>
      </c>
      <c r="E558" s="161">
        <v>3</v>
      </c>
    </row>
    <row r="559" spans="1:5" ht="15.75" x14ac:dyDescent="0.25">
      <c r="A559" s="12" t="s">
        <v>22</v>
      </c>
      <c r="B559" s="102" t="s">
        <v>375</v>
      </c>
      <c r="C559" s="87">
        <v>300</v>
      </c>
      <c r="D559" s="161">
        <f t="shared" ref="D559:E560" si="141">D560</f>
        <v>420</v>
      </c>
      <c r="E559" s="161">
        <f t="shared" si="141"/>
        <v>420</v>
      </c>
    </row>
    <row r="560" spans="1:5" ht="15.75" x14ac:dyDescent="0.25">
      <c r="A560" s="12" t="s">
        <v>39</v>
      </c>
      <c r="B560" s="102" t="s">
        <v>375</v>
      </c>
      <c r="C560" s="87">
        <v>310</v>
      </c>
      <c r="D560" s="161">
        <f t="shared" si="141"/>
        <v>420</v>
      </c>
      <c r="E560" s="161">
        <f t="shared" si="141"/>
        <v>420</v>
      </c>
    </row>
    <row r="561" spans="1:5" ht="31.5" x14ac:dyDescent="0.25">
      <c r="A561" s="12" t="s">
        <v>137</v>
      </c>
      <c r="B561" s="102" t="s">
        <v>375</v>
      </c>
      <c r="C561" s="87">
        <v>313</v>
      </c>
      <c r="D561" s="161">
        <v>420</v>
      </c>
      <c r="E561" s="161">
        <v>420</v>
      </c>
    </row>
    <row r="562" spans="1:5" ht="157.5" x14ac:dyDescent="0.2">
      <c r="A562" s="35" t="s">
        <v>737</v>
      </c>
      <c r="B562" s="102" t="s">
        <v>657</v>
      </c>
      <c r="C562" s="87"/>
      <c r="D562" s="185">
        <f t="shared" ref="D562:E562" si="142">D563+D566</f>
        <v>294</v>
      </c>
      <c r="E562" s="185">
        <f t="shared" si="142"/>
        <v>294</v>
      </c>
    </row>
    <row r="563" spans="1:5" ht="31.5" x14ac:dyDescent="0.2">
      <c r="A563" s="141" t="s">
        <v>516</v>
      </c>
      <c r="B563" s="102" t="s">
        <v>657</v>
      </c>
      <c r="C563" s="87">
        <v>200</v>
      </c>
      <c r="D563" s="186">
        <f t="shared" ref="D563:E564" si="143">D564</f>
        <v>2</v>
      </c>
      <c r="E563" s="186">
        <f t="shared" si="143"/>
        <v>2</v>
      </c>
    </row>
    <row r="564" spans="1:5" ht="31.5" x14ac:dyDescent="0.25">
      <c r="A564" s="12" t="s">
        <v>17</v>
      </c>
      <c r="B564" s="102" t="s">
        <v>657</v>
      </c>
      <c r="C564" s="87">
        <v>240</v>
      </c>
      <c r="D564" s="186">
        <f t="shared" si="143"/>
        <v>2</v>
      </c>
      <c r="E564" s="186">
        <f t="shared" si="143"/>
        <v>2</v>
      </c>
    </row>
    <row r="565" spans="1:5" ht="15.75" x14ac:dyDescent="0.25">
      <c r="A565" s="12" t="s">
        <v>744</v>
      </c>
      <c r="B565" s="102" t="s">
        <v>657</v>
      </c>
      <c r="C565" s="87">
        <v>244</v>
      </c>
      <c r="D565" s="184">
        <f t="shared" ref="D565:E565" si="144">1+1</f>
        <v>2</v>
      </c>
      <c r="E565" s="184">
        <f t="shared" si="144"/>
        <v>2</v>
      </c>
    </row>
    <row r="566" spans="1:5" ht="15.75" x14ac:dyDescent="0.25">
      <c r="A566" s="12" t="s">
        <v>22</v>
      </c>
      <c r="B566" s="102" t="s">
        <v>657</v>
      </c>
      <c r="C566" s="87">
        <v>300</v>
      </c>
      <c r="D566" s="186">
        <f t="shared" ref="D566:E567" si="145">D567</f>
        <v>292</v>
      </c>
      <c r="E566" s="186">
        <f t="shared" si="145"/>
        <v>292</v>
      </c>
    </row>
    <row r="567" spans="1:5" ht="15.75" x14ac:dyDescent="0.25">
      <c r="A567" s="12" t="s">
        <v>39</v>
      </c>
      <c r="B567" s="102" t="s">
        <v>657</v>
      </c>
      <c r="C567" s="87">
        <v>310</v>
      </c>
      <c r="D567" s="186">
        <f t="shared" si="145"/>
        <v>292</v>
      </c>
      <c r="E567" s="186">
        <f t="shared" si="145"/>
        <v>292</v>
      </c>
    </row>
    <row r="568" spans="1:5" ht="31.5" x14ac:dyDescent="0.25">
      <c r="A568" s="12" t="s">
        <v>137</v>
      </c>
      <c r="B568" s="102" t="s">
        <v>657</v>
      </c>
      <c r="C568" s="87">
        <v>313</v>
      </c>
      <c r="D568" s="184">
        <f t="shared" ref="D568:E568" si="146">132+160</f>
        <v>292</v>
      </c>
      <c r="E568" s="184">
        <f t="shared" si="146"/>
        <v>292</v>
      </c>
    </row>
    <row r="569" spans="1:5" ht="31.5" x14ac:dyDescent="0.2">
      <c r="A569" s="35" t="s">
        <v>658</v>
      </c>
      <c r="B569" s="102" t="s">
        <v>659</v>
      </c>
      <c r="C569" s="87"/>
      <c r="D569" s="185">
        <f t="shared" ref="D569:E569" si="147">D570+D573</f>
        <v>1005</v>
      </c>
      <c r="E569" s="185">
        <f t="shared" si="147"/>
        <v>1005</v>
      </c>
    </row>
    <row r="570" spans="1:5" ht="31.5" x14ac:dyDescent="0.2">
      <c r="A570" s="141" t="s">
        <v>516</v>
      </c>
      <c r="B570" s="102" t="s">
        <v>659</v>
      </c>
      <c r="C570" s="87">
        <v>200</v>
      </c>
      <c r="D570" s="186">
        <f t="shared" ref="D570:E571" si="148">D571</f>
        <v>5</v>
      </c>
      <c r="E570" s="186">
        <f t="shared" si="148"/>
        <v>5</v>
      </c>
    </row>
    <row r="571" spans="1:5" ht="31.5" x14ac:dyDescent="0.25">
      <c r="A571" s="12" t="s">
        <v>17</v>
      </c>
      <c r="B571" s="102" t="s">
        <v>659</v>
      </c>
      <c r="C571" s="87">
        <v>240</v>
      </c>
      <c r="D571" s="186">
        <f t="shared" si="148"/>
        <v>5</v>
      </c>
      <c r="E571" s="186">
        <f t="shared" si="148"/>
        <v>5</v>
      </c>
    </row>
    <row r="572" spans="1:5" ht="15.75" x14ac:dyDescent="0.25">
      <c r="A572" s="12" t="s">
        <v>744</v>
      </c>
      <c r="B572" s="102" t="s">
        <v>659</v>
      </c>
      <c r="C572" s="87">
        <v>244</v>
      </c>
      <c r="D572" s="184">
        <v>5</v>
      </c>
      <c r="E572" s="184">
        <v>5</v>
      </c>
    </row>
    <row r="573" spans="1:5" ht="31.5" x14ac:dyDescent="0.25">
      <c r="A573" s="12" t="s">
        <v>102</v>
      </c>
      <c r="B573" s="102" t="s">
        <v>659</v>
      </c>
      <c r="C573" s="87">
        <v>300</v>
      </c>
      <c r="D573" s="186">
        <f t="shared" ref="D573:E574" si="149">D574</f>
        <v>1000</v>
      </c>
      <c r="E573" s="186">
        <f t="shared" si="149"/>
        <v>1000</v>
      </c>
    </row>
    <row r="574" spans="1:5" ht="15.75" x14ac:dyDescent="0.25">
      <c r="A574" s="12" t="s">
        <v>22</v>
      </c>
      <c r="B574" s="102" t="s">
        <v>659</v>
      </c>
      <c r="C574" s="87">
        <v>310</v>
      </c>
      <c r="D574" s="186">
        <f t="shared" si="149"/>
        <v>1000</v>
      </c>
      <c r="E574" s="186">
        <f t="shared" si="149"/>
        <v>1000</v>
      </c>
    </row>
    <row r="575" spans="1:5" ht="15.75" x14ac:dyDescent="0.25">
      <c r="A575" s="12" t="s">
        <v>39</v>
      </c>
      <c r="B575" s="102" t="s">
        <v>659</v>
      </c>
      <c r="C575" s="87">
        <v>313</v>
      </c>
      <c r="D575" s="186">
        <v>1000</v>
      </c>
      <c r="E575" s="186">
        <v>1000</v>
      </c>
    </row>
    <row r="576" spans="1:5" ht="31.5" x14ac:dyDescent="0.25">
      <c r="A576" s="6" t="s">
        <v>376</v>
      </c>
      <c r="B576" s="79" t="s">
        <v>377</v>
      </c>
      <c r="C576" s="80"/>
      <c r="D576" s="168">
        <f t="shared" ref="D576:E579" si="150">D577</f>
        <v>2238</v>
      </c>
      <c r="E576" s="168">
        <f t="shared" si="150"/>
        <v>2238</v>
      </c>
    </row>
    <row r="577" spans="1:5" ht="31.5" x14ac:dyDescent="0.25">
      <c r="A577" s="20" t="s">
        <v>45</v>
      </c>
      <c r="B577" s="103" t="s">
        <v>388</v>
      </c>
      <c r="C577" s="92"/>
      <c r="D577" s="162">
        <f t="shared" si="150"/>
        <v>2238</v>
      </c>
      <c r="E577" s="162">
        <f t="shared" si="150"/>
        <v>2238</v>
      </c>
    </row>
    <row r="578" spans="1:5" ht="31.5" x14ac:dyDescent="0.25">
      <c r="A578" s="14" t="s">
        <v>18</v>
      </c>
      <c r="B578" s="102" t="s">
        <v>388</v>
      </c>
      <c r="C578" s="87">
        <v>600</v>
      </c>
      <c r="D578" s="161">
        <f t="shared" si="150"/>
        <v>2238</v>
      </c>
      <c r="E578" s="161">
        <f t="shared" si="150"/>
        <v>2238</v>
      </c>
    </row>
    <row r="579" spans="1:5" ht="31.5" x14ac:dyDescent="0.25">
      <c r="A579" s="18" t="s">
        <v>27</v>
      </c>
      <c r="B579" s="102" t="s">
        <v>388</v>
      </c>
      <c r="C579" s="87">
        <v>630</v>
      </c>
      <c r="D579" s="161">
        <f t="shared" si="150"/>
        <v>2238</v>
      </c>
      <c r="E579" s="161">
        <f t="shared" si="150"/>
        <v>2238</v>
      </c>
    </row>
    <row r="580" spans="1:5" ht="72" customHeight="1" x14ac:dyDescent="0.25">
      <c r="A580" s="157" t="s">
        <v>831</v>
      </c>
      <c r="B580" s="102" t="s">
        <v>388</v>
      </c>
      <c r="C580" s="87">
        <v>632</v>
      </c>
      <c r="D580" s="161">
        <v>2238</v>
      </c>
      <c r="E580" s="161">
        <v>2238</v>
      </c>
    </row>
    <row r="581" spans="1:5" ht="31.5" x14ac:dyDescent="0.25">
      <c r="A581" s="6" t="s">
        <v>379</v>
      </c>
      <c r="B581" s="79" t="s">
        <v>378</v>
      </c>
      <c r="C581" s="80"/>
      <c r="D581" s="168">
        <f>D582+D589</f>
        <v>38282</v>
      </c>
      <c r="E581" s="168">
        <f>E582+E589</f>
        <v>40195</v>
      </c>
    </row>
    <row r="582" spans="1:5" ht="31.5" x14ac:dyDescent="0.25">
      <c r="A582" s="20" t="s">
        <v>4</v>
      </c>
      <c r="B582" s="83" t="s">
        <v>380</v>
      </c>
      <c r="C582" s="89"/>
      <c r="D582" s="170">
        <f>D583+D586</f>
        <v>35504</v>
      </c>
      <c r="E582" s="170">
        <f>E583+E586</f>
        <v>37386</v>
      </c>
    </row>
    <row r="583" spans="1:5" ht="31.5" x14ac:dyDescent="0.2">
      <c r="A583" s="141" t="s">
        <v>516</v>
      </c>
      <c r="B583" s="102" t="s">
        <v>380</v>
      </c>
      <c r="C583" s="84" t="s">
        <v>15</v>
      </c>
      <c r="D583" s="171">
        <f t="shared" ref="D583:E584" si="151">D584</f>
        <v>178</v>
      </c>
      <c r="E583" s="171">
        <f t="shared" si="151"/>
        <v>187</v>
      </c>
    </row>
    <row r="584" spans="1:5" ht="31.5" x14ac:dyDescent="0.25">
      <c r="A584" s="15" t="s">
        <v>17</v>
      </c>
      <c r="B584" s="102" t="s">
        <v>380</v>
      </c>
      <c r="C584" s="84" t="s">
        <v>16</v>
      </c>
      <c r="D584" s="171">
        <f t="shared" si="151"/>
        <v>178</v>
      </c>
      <c r="E584" s="171">
        <f t="shared" si="151"/>
        <v>187</v>
      </c>
    </row>
    <row r="585" spans="1:5" ht="15.75" x14ac:dyDescent="0.25">
      <c r="A585" s="12" t="s">
        <v>744</v>
      </c>
      <c r="B585" s="102" t="s">
        <v>380</v>
      </c>
      <c r="C585" s="84" t="s">
        <v>77</v>
      </c>
      <c r="D585" s="171">
        <f>169+9</f>
        <v>178</v>
      </c>
      <c r="E585" s="171">
        <f>169+18</f>
        <v>187</v>
      </c>
    </row>
    <row r="586" spans="1:5" ht="15.75" x14ac:dyDescent="0.25">
      <c r="A586" s="12" t="s">
        <v>22</v>
      </c>
      <c r="B586" s="102" t="s">
        <v>380</v>
      </c>
      <c r="C586" s="84" t="s">
        <v>23</v>
      </c>
      <c r="D586" s="171">
        <f t="shared" ref="D586:E587" si="152">D587</f>
        <v>35326</v>
      </c>
      <c r="E586" s="171">
        <f t="shared" si="152"/>
        <v>37199</v>
      </c>
    </row>
    <row r="587" spans="1:5" ht="15.75" x14ac:dyDescent="0.25">
      <c r="A587" s="12" t="s">
        <v>39</v>
      </c>
      <c r="B587" s="102" t="s">
        <v>380</v>
      </c>
      <c r="C587" s="84" t="s">
        <v>7</v>
      </c>
      <c r="D587" s="171">
        <f t="shared" si="152"/>
        <v>35326</v>
      </c>
      <c r="E587" s="171">
        <f t="shared" si="152"/>
        <v>37199</v>
      </c>
    </row>
    <row r="588" spans="1:5" ht="31.5" x14ac:dyDescent="0.25">
      <c r="A588" s="12" t="s">
        <v>137</v>
      </c>
      <c r="B588" s="102" t="s">
        <v>380</v>
      </c>
      <c r="C588" s="84" t="s">
        <v>124</v>
      </c>
      <c r="D588" s="171">
        <f>33731+1595</f>
        <v>35326</v>
      </c>
      <c r="E588" s="171">
        <f>33731+3468</f>
        <v>37199</v>
      </c>
    </row>
    <row r="589" spans="1:5" ht="31.5" x14ac:dyDescent="0.25">
      <c r="A589" s="20" t="s">
        <v>5</v>
      </c>
      <c r="B589" s="83" t="s">
        <v>381</v>
      </c>
      <c r="C589" s="89"/>
      <c r="D589" s="170">
        <f t="shared" ref="D589:E590" si="153">D590</f>
        <v>2778</v>
      </c>
      <c r="E589" s="170">
        <f t="shared" si="153"/>
        <v>2809</v>
      </c>
    </row>
    <row r="590" spans="1:5" ht="47.25" x14ac:dyDescent="0.25">
      <c r="A590" s="15" t="s">
        <v>38</v>
      </c>
      <c r="B590" s="102" t="s">
        <v>381</v>
      </c>
      <c r="C590" s="97">
        <v>100</v>
      </c>
      <c r="D590" s="171">
        <f t="shared" si="153"/>
        <v>2778</v>
      </c>
      <c r="E590" s="171">
        <f t="shared" si="153"/>
        <v>2809</v>
      </c>
    </row>
    <row r="591" spans="1:5" ht="15.75" x14ac:dyDescent="0.25">
      <c r="A591" s="15" t="s">
        <v>8</v>
      </c>
      <c r="B591" s="102" t="s">
        <v>381</v>
      </c>
      <c r="C591" s="97">
        <v>120</v>
      </c>
      <c r="D591" s="171">
        <f>SUM(D592:D594)</f>
        <v>2778</v>
      </c>
      <c r="E591" s="171">
        <f>SUM(E592:E594)</f>
        <v>2809</v>
      </c>
    </row>
    <row r="592" spans="1:5" ht="31.5" x14ac:dyDescent="0.25">
      <c r="A592" s="14" t="s">
        <v>107</v>
      </c>
      <c r="B592" s="102" t="s">
        <v>381</v>
      </c>
      <c r="C592" s="97">
        <v>121</v>
      </c>
      <c r="D592" s="171">
        <v>1520</v>
      </c>
      <c r="E592" s="171">
        <v>1551</v>
      </c>
    </row>
    <row r="593" spans="1:5" ht="31.5" x14ac:dyDescent="0.2">
      <c r="A593" s="31" t="s">
        <v>75</v>
      </c>
      <c r="B593" s="102" t="s">
        <v>381</v>
      </c>
      <c r="C593" s="97">
        <v>122</v>
      </c>
      <c r="D593" s="171">
        <v>620</v>
      </c>
      <c r="E593" s="171">
        <v>620</v>
      </c>
    </row>
    <row r="594" spans="1:5" ht="47.25" x14ac:dyDescent="0.25">
      <c r="A594" s="157" t="s">
        <v>157</v>
      </c>
      <c r="B594" s="102" t="s">
        <v>381</v>
      </c>
      <c r="C594" s="97">
        <v>129</v>
      </c>
      <c r="D594" s="171">
        <v>638</v>
      </c>
      <c r="E594" s="171">
        <v>638</v>
      </c>
    </row>
    <row r="595" spans="1:5" ht="15.75" x14ac:dyDescent="0.25">
      <c r="A595" s="6" t="s">
        <v>382</v>
      </c>
      <c r="B595" s="79" t="s">
        <v>384</v>
      </c>
      <c r="C595" s="97"/>
      <c r="D595" s="187">
        <f t="shared" ref="D595:E595" si="154">D596</f>
        <v>21021</v>
      </c>
      <c r="E595" s="187">
        <f t="shared" si="154"/>
        <v>13650</v>
      </c>
    </row>
    <row r="596" spans="1:5" ht="63" x14ac:dyDescent="0.25">
      <c r="A596" s="6" t="s">
        <v>385</v>
      </c>
      <c r="B596" s="79" t="s">
        <v>383</v>
      </c>
      <c r="C596" s="80"/>
      <c r="D596" s="168">
        <f>D597+D608</f>
        <v>21021</v>
      </c>
      <c r="E596" s="168">
        <f>E597+E608</f>
        <v>13650</v>
      </c>
    </row>
    <row r="597" spans="1:5" ht="63" x14ac:dyDescent="0.25">
      <c r="A597" s="20" t="s">
        <v>521</v>
      </c>
      <c r="B597" s="103" t="s">
        <v>386</v>
      </c>
      <c r="C597" s="92"/>
      <c r="D597" s="162">
        <f>D598+D601</f>
        <v>13521</v>
      </c>
      <c r="E597" s="162">
        <f>E598+E601</f>
        <v>11150</v>
      </c>
    </row>
    <row r="598" spans="1:5" ht="31.5" x14ac:dyDescent="0.2">
      <c r="A598" s="141" t="s">
        <v>516</v>
      </c>
      <c r="B598" s="102" t="s">
        <v>386</v>
      </c>
      <c r="C598" s="87">
        <v>200</v>
      </c>
      <c r="D598" s="161">
        <f t="shared" ref="D598:E599" si="155">D599</f>
        <v>371</v>
      </c>
      <c r="E598" s="161">
        <f t="shared" si="155"/>
        <v>320</v>
      </c>
    </row>
    <row r="599" spans="1:5" ht="31.5" x14ac:dyDescent="0.25">
      <c r="A599" s="12" t="s">
        <v>17</v>
      </c>
      <c r="B599" s="102" t="s">
        <v>386</v>
      </c>
      <c r="C599" s="87">
        <v>240</v>
      </c>
      <c r="D599" s="161">
        <f t="shared" si="155"/>
        <v>371</v>
      </c>
      <c r="E599" s="161">
        <f t="shared" si="155"/>
        <v>320</v>
      </c>
    </row>
    <row r="600" spans="1:5" ht="15.75" x14ac:dyDescent="0.25">
      <c r="A600" s="12" t="s">
        <v>744</v>
      </c>
      <c r="B600" s="102" t="s">
        <v>386</v>
      </c>
      <c r="C600" s="87">
        <v>244</v>
      </c>
      <c r="D600" s="161">
        <v>371</v>
      </c>
      <c r="E600" s="161">
        <v>320</v>
      </c>
    </row>
    <row r="601" spans="1:5" ht="31.5" x14ac:dyDescent="0.25">
      <c r="A601" s="14" t="s">
        <v>18</v>
      </c>
      <c r="B601" s="102" t="s">
        <v>386</v>
      </c>
      <c r="C601" s="84" t="s">
        <v>20</v>
      </c>
      <c r="D601" s="161">
        <f>D602+D604+D606</f>
        <v>13150</v>
      </c>
      <c r="E601" s="161">
        <f>E602+E604+E606</f>
        <v>10830</v>
      </c>
    </row>
    <row r="602" spans="1:5" ht="15.75" x14ac:dyDescent="0.25">
      <c r="A602" s="14" t="s">
        <v>24</v>
      </c>
      <c r="B602" s="102" t="s">
        <v>386</v>
      </c>
      <c r="C602" s="84" t="s">
        <v>25</v>
      </c>
      <c r="D602" s="161">
        <f>D603</f>
        <v>7623</v>
      </c>
      <c r="E602" s="161">
        <f>E603</f>
        <v>5910</v>
      </c>
    </row>
    <row r="603" spans="1:5" ht="15.75" x14ac:dyDescent="0.25">
      <c r="A603" s="14" t="s">
        <v>82</v>
      </c>
      <c r="B603" s="102" t="s">
        <v>386</v>
      </c>
      <c r="C603" s="84" t="s">
        <v>83</v>
      </c>
      <c r="D603" s="161">
        <v>7623</v>
      </c>
      <c r="E603" s="161">
        <v>5910</v>
      </c>
    </row>
    <row r="604" spans="1:5" ht="15.75" x14ac:dyDescent="0.25">
      <c r="A604" s="14" t="s">
        <v>19</v>
      </c>
      <c r="B604" s="102" t="s">
        <v>386</v>
      </c>
      <c r="C604" s="84" t="s">
        <v>21</v>
      </c>
      <c r="D604" s="161">
        <f>D605</f>
        <v>3407</v>
      </c>
      <c r="E604" s="161">
        <f>E605</f>
        <v>2800</v>
      </c>
    </row>
    <row r="605" spans="1:5" ht="15.75" x14ac:dyDescent="0.25">
      <c r="A605" s="14" t="s">
        <v>84</v>
      </c>
      <c r="B605" s="102" t="s">
        <v>386</v>
      </c>
      <c r="C605" s="84" t="s">
        <v>85</v>
      </c>
      <c r="D605" s="161">
        <v>3407</v>
      </c>
      <c r="E605" s="161">
        <v>2800</v>
      </c>
    </row>
    <row r="606" spans="1:5" ht="31.5" x14ac:dyDescent="0.25">
      <c r="A606" s="18" t="s">
        <v>27</v>
      </c>
      <c r="B606" s="102" t="s">
        <v>386</v>
      </c>
      <c r="C606" s="84" t="s">
        <v>0</v>
      </c>
      <c r="D606" s="161">
        <f>D607</f>
        <v>2120</v>
      </c>
      <c r="E606" s="161">
        <f>E607</f>
        <v>2120</v>
      </c>
    </row>
    <row r="607" spans="1:5" ht="87.75" customHeight="1" x14ac:dyDescent="0.25">
      <c r="A607" s="157" t="s">
        <v>831</v>
      </c>
      <c r="B607" s="102" t="s">
        <v>386</v>
      </c>
      <c r="C607" s="84" t="s">
        <v>589</v>
      </c>
      <c r="D607" s="161">
        <v>2120</v>
      </c>
      <c r="E607" s="161">
        <v>2120</v>
      </c>
    </row>
    <row r="608" spans="1:5" ht="94.5" x14ac:dyDescent="0.2">
      <c r="A608" s="135" t="s">
        <v>844</v>
      </c>
      <c r="B608" s="85" t="str">
        <f>B609</f>
        <v>04 2 01 L0272</v>
      </c>
      <c r="C608" s="93"/>
      <c r="D608" s="161">
        <f>D609</f>
        <v>7500</v>
      </c>
      <c r="E608" s="188">
        <f>E609</f>
        <v>2500</v>
      </c>
    </row>
    <row r="609" spans="1:5" ht="31.5" x14ac:dyDescent="0.2">
      <c r="A609" s="152" t="s">
        <v>18</v>
      </c>
      <c r="B609" s="85" t="str">
        <f>B610</f>
        <v>04 2 01 L0272</v>
      </c>
      <c r="C609" s="93" t="s">
        <v>20</v>
      </c>
      <c r="D609" s="161">
        <f t="shared" ref="D609:E610" si="156">D610</f>
        <v>7500</v>
      </c>
      <c r="E609" s="188">
        <f t="shared" si="156"/>
        <v>2500</v>
      </c>
    </row>
    <row r="610" spans="1:5" ht="15.75" x14ac:dyDescent="0.2">
      <c r="A610" s="152" t="s">
        <v>24</v>
      </c>
      <c r="B610" s="85" t="str">
        <f>B611</f>
        <v>04 2 01 L0272</v>
      </c>
      <c r="C610" s="93" t="s">
        <v>25</v>
      </c>
      <c r="D610" s="161">
        <f t="shared" si="156"/>
        <v>7500</v>
      </c>
      <c r="E610" s="188">
        <f t="shared" si="156"/>
        <v>2500</v>
      </c>
    </row>
    <row r="611" spans="1:5" ht="15.75" x14ac:dyDescent="0.2">
      <c r="A611" s="152" t="s">
        <v>82</v>
      </c>
      <c r="B611" s="85" t="s">
        <v>843</v>
      </c>
      <c r="C611" s="93" t="s">
        <v>83</v>
      </c>
      <c r="D611" s="161">
        <v>7500</v>
      </c>
      <c r="E611" s="188">
        <v>2500</v>
      </c>
    </row>
    <row r="612" spans="1:5" ht="15.75" x14ac:dyDescent="0.25">
      <c r="A612" s="6" t="s">
        <v>425</v>
      </c>
      <c r="B612" s="79" t="s">
        <v>387</v>
      </c>
      <c r="C612" s="97"/>
      <c r="D612" s="187">
        <f>D613+D628</f>
        <v>49209</v>
      </c>
      <c r="E612" s="187">
        <f>E613+E628</f>
        <v>50661</v>
      </c>
    </row>
    <row r="613" spans="1:5" ht="47.25" x14ac:dyDescent="0.25">
      <c r="A613" s="27" t="s">
        <v>728</v>
      </c>
      <c r="B613" s="104" t="s">
        <v>436</v>
      </c>
      <c r="C613" s="101"/>
      <c r="D613" s="168">
        <f>D614+D621</f>
        <v>12918</v>
      </c>
      <c r="E613" s="168">
        <f>E614+E621</f>
        <v>12918</v>
      </c>
    </row>
    <row r="614" spans="1:5" ht="47.25" x14ac:dyDescent="0.25">
      <c r="A614" s="20" t="s">
        <v>729</v>
      </c>
      <c r="B614" s="94" t="s">
        <v>439</v>
      </c>
      <c r="C614" s="89"/>
      <c r="D614" s="170">
        <f>D615+D618</f>
        <v>7500</v>
      </c>
      <c r="E614" s="170">
        <f>E615+E618</f>
        <v>7500</v>
      </c>
    </row>
    <row r="615" spans="1:5" ht="31.5" x14ac:dyDescent="0.2">
      <c r="A615" s="141" t="s">
        <v>516</v>
      </c>
      <c r="B615" s="93" t="s">
        <v>439</v>
      </c>
      <c r="C615" s="84" t="s">
        <v>15</v>
      </c>
      <c r="D615" s="170">
        <f t="shared" ref="D615:E616" si="157">D616</f>
        <v>36</v>
      </c>
      <c r="E615" s="170">
        <f t="shared" si="157"/>
        <v>36</v>
      </c>
    </row>
    <row r="616" spans="1:5" ht="31.5" x14ac:dyDescent="0.25">
      <c r="A616" s="15" t="s">
        <v>17</v>
      </c>
      <c r="B616" s="93" t="s">
        <v>439</v>
      </c>
      <c r="C616" s="84" t="s">
        <v>16</v>
      </c>
      <c r="D616" s="170">
        <f t="shared" si="157"/>
        <v>36</v>
      </c>
      <c r="E616" s="170">
        <f t="shared" si="157"/>
        <v>36</v>
      </c>
    </row>
    <row r="617" spans="1:5" ht="15.75" x14ac:dyDescent="0.25">
      <c r="A617" s="15" t="s">
        <v>744</v>
      </c>
      <c r="B617" s="93" t="s">
        <v>439</v>
      </c>
      <c r="C617" s="84" t="s">
        <v>77</v>
      </c>
      <c r="D617" s="171">
        <f>62-26</f>
        <v>36</v>
      </c>
      <c r="E617" s="171">
        <f>62-26</f>
        <v>36</v>
      </c>
    </row>
    <row r="618" spans="1:5" ht="15.75" x14ac:dyDescent="0.25">
      <c r="A618" s="15" t="s">
        <v>22</v>
      </c>
      <c r="B618" s="93" t="s">
        <v>439</v>
      </c>
      <c r="C618" s="84" t="s">
        <v>23</v>
      </c>
      <c r="D618" s="171">
        <f>D619</f>
        <v>7464</v>
      </c>
      <c r="E618" s="171">
        <f>E619</f>
        <v>7464</v>
      </c>
    </row>
    <row r="619" spans="1:5" ht="31.5" x14ac:dyDescent="0.25">
      <c r="A619" s="12" t="s">
        <v>123</v>
      </c>
      <c r="B619" s="93" t="s">
        <v>439</v>
      </c>
      <c r="C619" s="84" t="s">
        <v>143</v>
      </c>
      <c r="D619" s="171">
        <f>D620</f>
        <v>7464</v>
      </c>
      <c r="E619" s="171">
        <f>E620</f>
        <v>7464</v>
      </c>
    </row>
    <row r="620" spans="1:5" ht="31.5" x14ac:dyDescent="0.25">
      <c r="A620" s="12" t="s">
        <v>132</v>
      </c>
      <c r="B620" s="93" t="s">
        <v>439</v>
      </c>
      <c r="C620" s="84" t="s">
        <v>144</v>
      </c>
      <c r="D620" s="171">
        <f>7464</f>
        <v>7464</v>
      </c>
      <c r="E620" s="171">
        <f>7464</f>
        <v>7464</v>
      </c>
    </row>
    <row r="621" spans="1:5" ht="31.5" x14ac:dyDescent="0.2">
      <c r="A621" s="144" t="s">
        <v>866</v>
      </c>
      <c r="B621" s="93" t="s">
        <v>867</v>
      </c>
      <c r="C621" s="93"/>
      <c r="D621" s="171">
        <f t="shared" ref="D621:E621" si="158">D622+D625</f>
        <v>5418</v>
      </c>
      <c r="E621" s="171">
        <f t="shared" si="158"/>
        <v>5418</v>
      </c>
    </row>
    <row r="622" spans="1:5" ht="15.75" x14ac:dyDescent="0.2">
      <c r="A622" s="141" t="s">
        <v>846</v>
      </c>
      <c r="B622" s="93" t="s">
        <v>867</v>
      </c>
      <c r="C622" s="93" t="s">
        <v>15</v>
      </c>
      <c r="D622" s="171">
        <f t="shared" ref="D622:E623" si="159">D623</f>
        <v>26</v>
      </c>
      <c r="E622" s="171">
        <f t="shared" si="159"/>
        <v>26</v>
      </c>
    </row>
    <row r="623" spans="1:5" ht="31.5" x14ac:dyDescent="0.2">
      <c r="A623" s="145" t="s">
        <v>17</v>
      </c>
      <c r="B623" s="93" t="s">
        <v>867</v>
      </c>
      <c r="C623" s="93" t="s">
        <v>16</v>
      </c>
      <c r="D623" s="171">
        <f t="shared" si="159"/>
        <v>26</v>
      </c>
      <c r="E623" s="171">
        <f t="shared" si="159"/>
        <v>26</v>
      </c>
    </row>
    <row r="624" spans="1:5" ht="15.75" x14ac:dyDescent="0.2">
      <c r="A624" s="145" t="s">
        <v>744</v>
      </c>
      <c r="B624" s="93" t="s">
        <v>867</v>
      </c>
      <c r="C624" s="93" t="s">
        <v>77</v>
      </c>
      <c r="D624" s="171">
        <v>26</v>
      </c>
      <c r="E624" s="171">
        <v>26</v>
      </c>
    </row>
    <row r="625" spans="1:16333" ht="15.75" x14ac:dyDescent="0.2">
      <c r="A625" s="145" t="s">
        <v>22</v>
      </c>
      <c r="B625" s="93" t="s">
        <v>867</v>
      </c>
      <c r="C625" s="93" t="s">
        <v>23</v>
      </c>
      <c r="D625" s="171">
        <f t="shared" ref="D625:E626" si="160">D626</f>
        <v>5392</v>
      </c>
      <c r="E625" s="171">
        <f t="shared" si="160"/>
        <v>5392</v>
      </c>
    </row>
    <row r="626" spans="1:16333" ht="31.5" x14ac:dyDescent="0.2">
      <c r="A626" s="141" t="s">
        <v>123</v>
      </c>
      <c r="B626" s="93" t="s">
        <v>867</v>
      </c>
      <c r="C626" s="93" t="s">
        <v>143</v>
      </c>
      <c r="D626" s="171">
        <f t="shared" si="160"/>
        <v>5392</v>
      </c>
      <c r="E626" s="171">
        <f t="shared" si="160"/>
        <v>5392</v>
      </c>
    </row>
    <row r="627" spans="1:16333" ht="31.5" x14ac:dyDescent="0.2">
      <c r="A627" s="141" t="s">
        <v>132</v>
      </c>
      <c r="B627" s="93" t="s">
        <v>867</v>
      </c>
      <c r="C627" s="93" t="s">
        <v>144</v>
      </c>
      <c r="D627" s="171">
        <v>5392</v>
      </c>
      <c r="E627" s="171">
        <v>5392</v>
      </c>
    </row>
    <row r="628" spans="1:16333" ht="31.5" x14ac:dyDescent="0.25">
      <c r="A628" s="16" t="s">
        <v>298</v>
      </c>
      <c r="B628" s="104" t="s">
        <v>437</v>
      </c>
      <c r="C628" s="101"/>
      <c r="D628" s="168">
        <f t="shared" ref="D628:E631" si="161">D629</f>
        <v>36291</v>
      </c>
      <c r="E628" s="168">
        <f t="shared" si="161"/>
        <v>37743</v>
      </c>
    </row>
    <row r="629" spans="1:16333" ht="31.5" x14ac:dyDescent="0.25">
      <c r="A629" s="30" t="s">
        <v>147</v>
      </c>
      <c r="B629" s="94" t="s">
        <v>438</v>
      </c>
      <c r="C629" s="89"/>
      <c r="D629" s="170">
        <f t="shared" si="161"/>
        <v>36291</v>
      </c>
      <c r="E629" s="170">
        <f t="shared" si="161"/>
        <v>37743</v>
      </c>
    </row>
    <row r="630" spans="1:16333" ht="31.5" x14ac:dyDescent="0.2">
      <c r="A630" s="141" t="s">
        <v>516</v>
      </c>
      <c r="B630" s="93" t="s">
        <v>438</v>
      </c>
      <c r="C630" s="84" t="s">
        <v>15</v>
      </c>
      <c r="D630" s="171">
        <f t="shared" si="161"/>
        <v>36291</v>
      </c>
      <c r="E630" s="171">
        <f t="shared" si="161"/>
        <v>37743</v>
      </c>
    </row>
    <row r="631" spans="1:16333" ht="31.5" x14ac:dyDescent="0.25">
      <c r="A631" s="15" t="s">
        <v>17</v>
      </c>
      <c r="B631" s="93" t="s">
        <v>438</v>
      </c>
      <c r="C631" s="84" t="s">
        <v>16</v>
      </c>
      <c r="D631" s="171">
        <f t="shared" si="161"/>
        <v>36291</v>
      </c>
      <c r="E631" s="171">
        <f t="shared" si="161"/>
        <v>37743</v>
      </c>
    </row>
    <row r="632" spans="1:16333" ht="15.75" x14ac:dyDescent="0.25">
      <c r="A632" s="15" t="s">
        <v>744</v>
      </c>
      <c r="B632" s="93" t="s">
        <v>438</v>
      </c>
      <c r="C632" s="84" t="s">
        <v>77</v>
      </c>
      <c r="D632" s="171">
        <f>38867-2576</f>
        <v>36291</v>
      </c>
      <c r="E632" s="171">
        <f>38867-1124</f>
        <v>37743</v>
      </c>
    </row>
    <row r="633" spans="1:16333" ht="38.25" customHeight="1" x14ac:dyDescent="0.2">
      <c r="A633" s="4" t="s">
        <v>642</v>
      </c>
      <c r="B633" s="77" t="s">
        <v>299</v>
      </c>
      <c r="C633" s="78"/>
      <c r="D633" s="167">
        <f>D634+D659+D680+D692+D706+D687</f>
        <v>638420</v>
      </c>
      <c r="E633" s="167">
        <f>E634+E659+E680+E692+E706+E687</f>
        <v>441773.8</v>
      </c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5"/>
      <c r="BM633" s="5"/>
      <c r="BN633" s="5"/>
      <c r="BO633" s="5"/>
      <c r="BP633" s="5"/>
      <c r="BQ633" s="5"/>
      <c r="BR633" s="5"/>
      <c r="BS633" s="5"/>
      <c r="BT633" s="5"/>
      <c r="BU633" s="5"/>
      <c r="BV633" s="5"/>
      <c r="BW633" s="5"/>
      <c r="BX633" s="5"/>
      <c r="BY633" s="5"/>
      <c r="BZ633" s="5"/>
      <c r="CA633" s="5"/>
      <c r="CB633" s="5"/>
      <c r="CC633" s="5"/>
      <c r="CD633" s="5"/>
      <c r="CE633" s="5"/>
      <c r="CF633" s="5"/>
      <c r="CG633" s="5"/>
      <c r="CH633" s="5"/>
      <c r="CI633" s="5"/>
      <c r="CJ633" s="5"/>
      <c r="CK633" s="5"/>
      <c r="CL633" s="5"/>
      <c r="CM633" s="5"/>
      <c r="CN633" s="5"/>
      <c r="CO633" s="5"/>
      <c r="CP633" s="5"/>
      <c r="CQ633" s="5"/>
      <c r="CR633" s="5"/>
      <c r="CS633" s="5"/>
      <c r="CT633" s="5"/>
      <c r="CU633" s="5"/>
      <c r="CV633" s="5"/>
      <c r="CW633" s="5"/>
      <c r="CX633" s="5"/>
      <c r="CY633" s="5"/>
      <c r="CZ633" s="5"/>
      <c r="DA633" s="5"/>
      <c r="DB633" s="5"/>
      <c r="DC633" s="5"/>
      <c r="DD633" s="5"/>
      <c r="DE633" s="5"/>
      <c r="DF633" s="5"/>
      <c r="DG633" s="5"/>
      <c r="DH633" s="5"/>
      <c r="DI633" s="5"/>
      <c r="DJ633" s="5"/>
      <c r="DK633" s="5"/>
      <c r="DL633" s="5"/>
      <c r="DM633" s="5"/>
      <c r="DN633" s="5"/>
      <c r="DO633" s="5"/>
      <c r="DP633" s="5"/>
      <c r="DQ633" s="5"/>
      <c r="DR633" s="5"/>
      <c r="DS633" s="5"/>
      <c r="DT633" s="5"/>
      <c r="DU633" s="5"/>
      <c r="DV633" s="5"/>
      <c r="DW633" s="5"/>
      <c r="DX633" s="5"/>
      <c r="DY633" s="5"/>
      <c r="DZ633" s="5"/>
      <c r="EA633" s="5"/>
      <c r="EB633" s="5"/>
      <c r="EC633" s="5"/>
      <c r="ED633" s="5"/>
      <c r="EE633" s="5"/>
      <c r="EF633" s="5"/>
      <c r="EG633" s="5"/>
      <c r="EH633" s="5"/>
      <c r="EI633" s="5"/>
      <c r="EJ633" s="5"/>
      <c r="EK633" s="5"/>
      <c r="EL633" s="5"/>
      <c r="EM633" s="5"/>
      <c r="EN633" s="5"/>
      <c r="EO633" s="5"/>
      <c r="EP633" s="5"/>
      <c r="EQ633" s="5"/>
      <c r="ER633" s="5"/>
      <c r="ES633" s="5"/>
      <c r="ET633" s="5"/>
      <c r="EU633" s="5"/>
      <c r="EV633" s="5"/>
      <c r="EW633" s="5"/>
      <c r="EX633" s="5"/>
      <c r="EY633" s="5"/>
      <c r="EZ633" s="5"/>
      <c r="FA633" s="5"/>
      <c r="FB633" s="5"/>
      <c r="FC633" s="5"/>
      <c r="FD633" s="5"/>
      <c r="FE633" s="5"/>
      <c r="FF633" s="5"/>
      <c r="FG633" s="5"/>
      <c r="FH633" s="5"/>
      <c r="FI633" s="5"/>
      <c r="FJ633" s="5"/>
      <c r="FK633" s="5"/>
      <c r="FL633" s="5"/>
      <c r="FM633" s="5"/>
      <c r="FN633" s="5"/>
      <c r="FO633" s="5"/>
      <c r="FP633" s="5"/>
      <c r="FQ633" s="5"/>
      <c r="FR633" s="5"/>
      <c r="FS633" s="5"/>
      <c r="FT633" s="5"/>
      <c r="FU633" s="5"/>
      <c r="FV633" s="5"/>
      <c r="FW633" s="5"/>
      <c r="FX633" s="5"/>
      <c r="FY633" s="5"/>
      <c r="FZ633" s="5"/>
      <c r="GA633" s="5"/>
      <c r="GB633" s="5"/>
      <c r="GC633" s="5"/>
      <c r="GD633" s="5"/>
      <c r="GE633" s="5"/>
      <c r="GF633" s="5"/>
      <c r="GG633" s="5"/>
      <c r="GH633" s="5"/>
      <c r="GI633" s="5"/>
      <c r="GJ633" s="5"/>
      <c r="GK633" s="5"/>
      <c r="GL633" s="5"/>
      <c r="GM633" s="5"/>
      <c r="GN633" s="5"/>
      <c r="GO633" s="5"/>
      <c r="GP633" s="5"/>
      <c r="GQ633" s="5"/>
      <c r="GR633" s="5"/>
      <c r="GS633" s="5"/>
      <c r="GT633" s="5"/>
      <c r="GU633" s="5"/>
      <c r="GV633" s="5"/>
      <c r="GW633" s="5"/>
      <c r="GX633" s="5"/>
      <c r="GY633" s="5"/>
      <c r="GZ633" s="5"/>
      <c r="HA633" s="5"/>
      <c r="HB633" s="5"/>
      <c r="HC633" s="5"/>
      <c r="HD633" s="5"/>
      <c r="HE633" s="5"/>
      <c r="HF633" s="5"/>
      <c r="HG633" s="5"/>
      <c r="HH633" s="5"/>
      <c r="HI633" s="5"/>
      <c r="HJ633" s="5"/>
      <c r="HK633" s="5"/>
      <c r="HL633" s="5"/>
      <c r="HM633" s="5"/>
      <c r="HN633" s="5"/>
      <c r="HO633" s="5"/>
      <c r="HP633" s="5"/>
      <c r="HQ633" s="5"/>
      <c r="HR633" s="5"/>
      <c r="HS633" s="5"/>
      <c r="HT633" s="5"/>
      <c r="HU633" s="5"/>
      <c r="HV633" s="5"/>
      <c r="HW633" s="5"/>
      <c r="HX633" s="5"/>
      <c r="HY633" s="5"/>
      <c r="HZ633" s="5"/>
      <c r="IA633" s="5"/>
      <c r="IB633" s="5"/>
      <c r="IC633" s="5"/>
      <c r="ID633" s="5"/>
      <c r="IE633" s="5"/>
      <c r="IF633" s="5"/>
      <c r="IG633" s="5"/>
      <c r="IH633" s="5"/>
      <c r="II633" s="5"/>
      <c r="IJ633" s="5"/>
      <c r="IK633" s="5"/>
      <c r="IL633" s="5"/>
      <c r="IM633" s="5"/>
      <c r="IN633" s="5"/>
      <c r="IO633" s="5"/>
      <c r="IP633" s="5"/>
      <c r="IQ633" s="5"/>
      <c r="IR633" s="5"/>
      <c r="IS633" s="5"/>
      <c r="IT633" s="5"/>
      <c r="IU633" s="5"/>
      <c r="IV633" s="5"/>
      <c r="IW633" s="5"/>
      <c r="IX633" s="5"/>
      <c r="IY633" s="5"/>
      <c r="IZ633" s="5"/>
      <c r="JA633" s="5"/>
      <c r="JB633" s="5"/>
      <c r="JC633" s="5"/>
      <c r="JD633" s="5"/>
      <c r="JE633" s="5"/>
      <c r="JF633" s="5"/>
      <c r="JG633" s="5"/>
      <c r="JH633" s="5"/>
      <c r="JI633" s="5"/>
      <c r="JJ633" s="5"/>
      <c r="JK633" s="5"/>
      <c r="JL633" s="5"/>
      <c r="JM633" s="5"/>
      <c r="JN633" s="5"/>
      <c r="JO633" s="5"/>
      <c r="JP633" s="5"/>
      <c r="JQ633" s="5"/>
      <c r="JR633" s="5"/>
      <c r="JS633" s="5"/>
      <c r="JT633" s="5"/>
      <c r="JU633" s="5"/>
      <c r="JV633" s="5"/>
      <c r="JW633" s="5"/>
      <c r="JX633" s="5"/>
      <c r="JY633" s="5"/>
      <c r="JZ633" s="5"/>
      <c r="KA633" s="5"/>
      <c r="KB633" s="5"/>
      <c r="KC633" s="5"/>
      <c r="KD633" s="5"/>
      <c r="KE633" s="5"/>
      <c r="KF633" s="5"/>
      <c r="KG633" s="5"/>
      <c r="KH633" s="5"/>
      <c r="KI633" s="5"/>
      <c r="KJ633" s="5"/>
      <c r="KK633" s="5"/>
      <c r="KL633" s="5"/>
      <c r="KM633" s="5"/>
      <c r="KN633" s="5"/>
      <c r="KO633" s="5"/>
      <c r="KP633" s="5"/>
      <c r="KQ633" s="5"/>
      <c r="KR633" s="5"/>
      <c r="KS633" s="5"/>
      <c r="KT633" s="5"/>
      <c r="KU633" s="5"/>
      <c r="KV633" s="5"/>
      <c r="KW633" s="5"/>
      <c r="KX633" s="5"/>
      <c r="KY633" s="5"/>
      <c r="KZ633" s="5"/>
      <c r="LA633" s="5"/>
      <c r="LB633" s="5"/>
      <c r="LC633" s="5"/>
      <c r="LD633" s="5"/>
      <c r="LE633" s="5"/>
      <c r="LF633" s="5"/>
      <c r="LG633" s="5"/>
      <c r="LH633" s="5"/>
      <c r="LI633" s="5"/>
      <c r="LJ633" s="5"/>
      <c r="LK633" s="5"/>
      <c r="LL633" s="5"/>
      <c r="LM633" s="5"/>
      <c r="LN633" s="5"/>
      <c r="LO633" s="5"/>
      <c r="LP633" s="5"/>
      <c r="LQ633" s="5"/>
      <c r="LR633" s="5"/>
      <c r="LS633" s="5"/>
      <c r="LT633" s="5"/>
      <c r="LU633" s="5"/>
      <c r="LV633" s="5"/>
      <c r="LW633" s="5"/>
      <c r="LX633" s="5"/>
      <c r="LY633" s="5"/>
      <c r="LZ633" s="5"/>
      <c r="MA633" s="5"/>
      <c r="MB633" s="5"/>
      <c r="MC633" s="5"/>
      <c r="MD633" s="5"/>
      <c r="ME633" s="5"/>
      <c r="MF633" s="5"/>
      <c r="MG633" s="5"/>
      <c r="MH633" s="5"/>
      <c r="MI633" s="5"/>
      <c r="MJ633" s="5"/>
      <c r="MK633" s="5"/>
      <c r="ML633" s="5"/>
      <c r="MM633" s="5"/>
      <c r="MN633" s="5"/>
      <c r="MO633" s="5"/>
      <c r="MP633" s="5"/>
      <c r="MQ633" s="5"/>
      <c r="MR633" s="5"/>
      <c r="MS633" s="5"/>
      <c r="MT633" s="5"/>
      <c r="MU633" s="5"/>
      <c r="MV633" s="5"/>
      <c r="MW633" s="5"/>
      <c r="MX633" s="5"/>
      <c r="MY633" s="5"/>
      <c r="MZ633" s="5"/>
      <c r="NA633" s="5"/>
      <c r="NB633" s="5"/>
      <c r="NC633" s="5"/>
      <c r="ND633" s="5"/>
      <c r="NE633" s="5"/>
      <c r="NF633" s="5"/>
      <c r="NG633" s="5"/>
      <c r="NH633" s="5"/>
      <c r="NI633" s="5"/>
      <c r="NJ633" s="5"/>
      <c r="NK633" s="5"/>
      <c r="NL633" s="5"/>
      <c r="NM633" s="5"/>
      <c r="NN633" s="5"/>
      <c r="NO633" s="5"/>
      <c r="NP633" s="5"/>
      <c r="NQ633" s="5"/>
      <c r="NR633" s="5"/>
      <c r="NS633" s="5"/>
      <c r="NT633" s="5"/>
      <c r="NU633" s="5"/>
      <c r="NV633" s="5"/>
      <c r="NW633" s="5"/>
      <c r="NX633" s="5"/>
      <c r="NY633" s="5"/>
      <c r="NZ633" s="5"/>
      <c r="OA633" s="5"/>
      <c r="OB633" s="5"/>
      <c r="OC633" s="5"/>
      <c r="OD633" s="5"/>
      <c r="OE633" s="5"/>
      <c r="OF633" s="5"/>
      <c r="OG633" s="5"/>
      <c r="OH633" s="5"/>
      <c r="OI633" s="5"/>
      <c r="OJ633" s="5"/>
      <c r="OK633" s="5"/>
      <c r="OL633" s="5"/>
      <c r="OM633" s="5"/>
      <c r="ON633" s="5"/>
      <c r="OO633" s="5"/>
      <c r="OP633" s="5"/>
      <c r="OQ633" s="5"/>
      <c r="OR633" s="5"/>
      <c r="OS633" s="5"/>
      <c r="OT633" s="5"/>
      <c r="OU633" s="5"/>
      <c r="OV633" s="5"/>
      <c r="OW633" s="5"/>
      <c r="OX633" s="5"/>
      <c r="OY633" s="5"/>
      <c r="OZ633" s="5"/>
      <c r="PA633" s="5"/>
      <c r="PB633" s="5"/>
      <c r="PC633" s="5"/>
      <c r="PD633" s="5"/>
      <c r="PE633" s="5"/>
      <c r="PF633" s="5"/>
      <c r="PG633" s="5"/>
      <c r="PH633" s="5"/>
      <c r="PI633" s="5"/>
      <c r="PJ633" s="5"/>
      <c r="PK633" s="5"/>
      <c r="PL633" s="5"/>
      <c r="PM633" s="5"/>
      <c r="PN633" s="5"/>
      <c r="PO633" s="5"/>
      <c r="PP633" s="5"/>
      <c r="PQ633" s="5"/>
      <c r="PR633" s="5"/>
      <c r="PS633" s="5"/>
      <c r="PT633" s="5"/>
      <c r="PU633" s="5"/>
      <c r="PV633" s="5"/>
      <c r="PW633" s="5"/>
      <c r="PX633" s="5"/>
      <c r="PY633" s="5"/>
      <c r="PZ633" s="5"/>
      <c r="QA633" s="5"/>
      <c r="QB633" s="5"/>
      <c r="QC633" s="5"/>
      <c r="QD633" s="5"/>
      <c r="QE633" s="5"/>
      <c r="QF633" s="5"/>
      <c r="QG633" s="5"/>
      <c r="QH633" s="5"/>
      <c r="QI633" s="5"/>
      <c r="QJ633" s="5"/>
      <c r="QK633" s="5"/>
      <c r="QL633" s="5"/>
      <c r="QM633" s="5"/>
      <c r="QN633" s="5"/>
      <c r="QO633" s="5"/>
      <c r="QP633" s="5"/>
      <c r="QQ633" s="5"/>
      <c r="QR633" s="5"/>
      <c r="QS633" s="5"/>
      <c r="QT633" s="5"/>
      <c r="QU633" s="5"/>
      <c r="QV633" s="5"/>
      <c r="QW633" s="5"/>
      <c r="QX633" s="5"/>
      <c r="QY633" s="5"/>
      <c r="QZ633" s="5"/>
      <c r="RA633" s="5"/>
      <c r="RB633" s="5"/>
      <c r="RC633" s="5"/>
      <c r="RD633" s="5"/>
      <c r="RE633" s="5"/>
      <c r="RF633" s="5"/>
      <c r="RG633" s="5"/>
      <c r="RH633" s="5"/>
      <c r="RI633" s="5"/>
      <c r="RJ633" s="5"/>
      <c r="RK633" s="5"/>
      <c r="RL633" s="5"/>
      <c r="RM633" s="5"/>
      <c r="RN633" s="5"/>
      <c r="RO633" s="5"/>
      <c r="RP633" s="5"/>
      <c r="RQ633" s="5"/>
      <c r="RR633" s="5"/>
      <c r="RS633" s="5"/>
      <c r="RT633" s="5"/>
      <c r="RU633" s="5"/>
      <c r="RV633" s="5"/>
      <c r="RW633" s="5"/>
      <c r="RX633" s="5"/>
      <c r="RY633" s="5"/>
      <c r="RZ633" s="5"/>
      <c r="SA633" s="5"/>
      <c r="SB633" s="5"/>
      <c r="SC633" s="5"/>
      <c r="SD633" s="5"/>
      <c r="SE633" s="5"/>
      <c r="SF633" s="5"/>
      <c r="SG633" s="5"/>
      <c r="SH633" s="5"/>
      <c r="SI633" s="5"/>
      <c r="SJ633" s="5"/>
      <c r="SK633" s="5"/>
      <c r="SL633" s="5"/>
      <c r="SM633" s="5"/>
      <c r="SN633" s="5"/>
      <c r="SO633" s="5"/>
      <c r="SP633" s="5"/>
      <c r="SQ633" s="5"/>
      <c r="SR633" s="5"/>
      <c r="SS633" s="5"/>
      <c r="ST633" s="5"/>
      <c r="SU633" s="5"/>
      <c r="SV633" s="5"/>
      <c r="SW633" s="5"/>
      <c r="SX633" s="5"/>
      <c r="SY633" s="5"/>
      <c r="SZ633" s="5"/>
      <c r="TA633" s="5"/>
      <c r="TB633" s="5"/>
      <c r="TC633" s="5"/>
      <c r="TD633" s="5"/>
      <c r="TE633" s="5"/>
      <c r="TF633" s="5"/>
      <c r="TG633" s="5"/>
      <c r="TH633" s="5"/>
      <c r="TI633" s="5"/>
      <c r="TJ633" s="5"/>
      <c r="TK633" s="5"/>
      <c r="TL633" s="5"/>
      <c r="TM633" s="5"/>
      <c r="TN633" s="5"/>
      <c r="TO633" s="5"/>
      <c r="TP633" s="5"/>
      <c r="TQ633" s="5"/>
      <c r="TR633" s="5"/>
      <c r="TS633" s="5"/>
      <c r="TT633" s="5"/>
      <c r="TU633" s="5"/>
      <c r="TV633" s="5"/>
      <c r="TW633" s="5"/>
      <c r="TX633" s="5"/>
      <c r="TY633" s="5"/>
      <c r="TZ633" s="5"/>
      <c r="UA633" s="5"/>
      <c r="UB633" s="5"/>
      <c r="UC633" s="5"/>
      <c r="UD633" s="5"/>
      <c r="UE633" s="5"/>
      <c r="UF633" s="5"/>
      <c r="UG633" s="5"/>
      <c r="UH633" s="5"/>
      <c r="UI633" s="5"/>
      <c r="UJ633" s="5"/>
      <c r="UK633" s="5"/>
      <c r="UL633" s="5"/>
      <c r="UM633" s="5"/>
      <c r="UN633" s="5"/>
      <c r="UO633" s="5"/>
      <c r="UP633" s="5"/>
      <c r="UQ633" s="5"/>
      <c r="UR633" s="5"/>
      <c r="US633" s="5"/>
      <c r="UT633" s="5"/>
      <c r="UU633" s="5"/>
      <c r="UV633" s="5"/>
      <c r="UW633" s="5"/>
      <c r="UX633" s="5"/>
      <c r="UY633" s="5"/>
      <c r="UZ633" s="5"/>
      <c r="VA633" s="5"/>
      <c r="VB633" s="5"/>
      <c r="VC633" s="5"/>
      <c r="VD633" s="5"/>
      <c r="VE633" s="5"/>
      <c r="VF633" s="5"/>
      <c r="VG633" s="5"/>
      <c r="VH633" s="5"/>
      <c r="VI633" s="5"/>
      <c r="VJ633" s="5"/>
      <c r="VK633" s="5"/>
      <c r="VL633" s="5"/>
      <c r="VM633" s="5"/>
      <c r="VN633" s="5"/>
      <c r="VO633" s="5"/>
      <c r="VP633" s="5"/>
      <c r="VQ633" s="5"/>
      <c r="VR633" s="5"/>
      <c r="VS633" s="5"/>
      <c r="VT633" s="5"/>
      <c r="VU633" s="5"/>
      <c r="VV633" s="5"/>
      <c r="VW633" s="5"/>
      <c r="VX633" s="5"/>
      <c r="VY633" s="5"/>
      <c r="VZ633" s="5"/>
      <c r="WA633" s="5"/>
      <c r="WB633" s="5"/>
      <c r="WC633" s="5"/>
      <c r="WD633" s="5"/>
      <c r="WE633" s="5"/>
      <c r="WF633" s="5"/>
      <c r="WG633" s="5"/>
      <c r="WH633" s="5"/>
      <c r="WI633" s="5"/>
      <c r="WJ633" s="5"/>
      <c r="WK633" s="5"/>
      <c r="WL633" s="5"/>
      <c r="WM633" s="5"/>
      <c r="WN633" s="5"/>
      <c r="WO633" s="5"/>
      <c r="WP633" s="5"/>
      <c r="WQ633" s="5"/>
      <c r="WR633" s="5"/>
      <c r="WS633" s="5"/>
      <c r="WT633" s="5"/>
      <c r="WU633" s="5"/>
      <c r="WV633" s="5"/>
      <c r="WW633" s="5"/>
      <c r="WX633" s="5"/>
      <c r="WY633" s="5"/>
      <c r="WZ633" s="5"/>
      <c r="XA633" s="5"/>
      <c r="XB633" s="5"/>
      <c r="XC633" s="5"/>
      <c r="XD633" s="5"/>
      <c r="XE633" s="5"/>
      <c r="XF633" s="5"/>
      <c r="XG633" s="5"/>
      <c r="XH633" s="5"/>
      <c r="XI633" s="5"/>
      <c r="XJ633" s="5"/>
      <c r="XK633" s="5"/>
      <c r="XL633" s="5"/>
      <c r="XM633" s="5"/>
      <c r="XN633" s="5"/>
      <c r="XO633" s="5"/>
      <c r="XP633" s="5"/>
      <c r="XQ633" s="5"/>
      <c r="XR633" s="5"/>
      <c r="XS633" s="5"/>
      <c r="XT633" s="5"/>
      <c r="XU633" s="5"/>
      <c r="XV633" s="5"/>
      <c r="XW633" s="5"/>
      <c r="XX633" s="5"/>
      <c r="XY633" s="5"/>
      <c r="XZ633" s="5"/>
      <c r="YA633" s="5"/>
      <c r="YB633" s="5"/>
      <c r="YC633" s="5"/>
      <c r="YD633" s="5"/>
      <c r="YE633" s="5"/>
      <c r="YF633" s="5"/>
      <c r="YG633" s="5"/>
      <c r="YH633" s="5"/>
      <c r="YI633" s="5"/>
      <c r="YJ633" s="5"/>
      <c r="YK633" s="5"/>
      <c r="YL633" s="5"/>
      <c r="YM633" s="5"/>
      <c r="YN633" s="5"/>
      <c r="YO633" s="5"/>
      <c r="YP633" s="5"/>
      <c r="YQ633" s="5"/>
      <c r="YR633" s="5"/>
      <c r="YS633" s="5"/>
      <c r="YT633" s="5"/>
      <c r="YU633" s="5"/>
      <c r="YV633" s="5"/>
      <c r="YW633" s="5"/>
      <c r="YX633" s="5"/>
      <c r="YY633" s="5"/>
      <c r="YZ633" s="5"/>
      <c r="ZA633" s="5"/>
      <c r="ZB633" s="5"/>
      <c r="ZC633" s="5"/>
      <c r="ZD633" s="5"/>
      <c r="ZE633" s="5"/>
      <c r="ZF633" s="5"/>
      <c r="ZG633" s="5"/>
      <c r="ZH633" s="5"/>
      <c r="ZI633" s="5"/>
      <c r="ZJ633" s="5"/>
      <c r="ZK633" s="5"/>
      <c r="ZL633" s="5"/>
      <c r="ZM633" s="5"/>
      <c r="ZN633" s="5"/>
      <c r="ZO633" s="5"/>
      <c r="ZP633" s="5"/>
      <c r="ZQ633" s="5"/>
      <c r="ZR633" s="5"/>
      <c r="ZS633" s="5"/>
      <c r="ZT633" s="5"/>
      <c r="ZU633" s="5"/>
      <c r="ZV633" s="5"/>
      <c r="ZW633" s="5"/>
      <c r="ZX633" s="5"/>
      <c r="ZY633" s="5"/>
      <c r="ZZ633" s="5"/>
      <c r="AAA633" s="5"/>
      <c r="AAB633" s="5"/>
      <c r="AAC633" s="5"/>
      <c r="AAD633" s="5"/>
      <c r="AAE633" s="5"/>
      <c r="AAF633" s="5"/>
      <c r="AAG633" s="5"/>
      <c r="AAH633" s="5"/>
      <c r="AAI633" s="5"/>
      <c r="AAJ633" s="5"/>
      <c r="AAK633" s="5"/>
      <c r="AAL633" s="5"/>
      <c r="AAM633" s="5"/>
      <c r="AAN633" s="5"/>
      <c r="AAO633" s="5"/>
      <c r="AAP633" s="5"/>
      <c r="AAQ633" s="5"/>
      <c r="AAR633" s="5"/>
      <c r="AAS633" s="5"/>
      <c r="AAT633" s="5"/>
      <c r="AAU633" s="5"/>
      <c r="AAV633" s="5"/>
      <c r="AAW633" s="5"/>
      <c r="AAX633" s="5"/>
      <c r="AAY633" s="5"/>
      <c r="AAZ633" s="5"/>
      <c r="ABA633" s="5"/>
      <c r="ABB633" s="5"/>
      <c r="ABC633" s="5"/>
      <c r="ABD633" s="5"/>
      <c r="ABE633" s="5"/>
      <c r="ABF633" s="5"/>
      <c r="ABG633" s="5"/>
      <c r="ABH633" s="5"/>
      <c r="ABI633" s="5"/>
      <c r="ABJ633" s="5"/>
      <c r="ABK633" s="5"/>
      <c r="ABL633" s="5"/>
      <c r="ABM633" s="5"/>
      <c r="ABN633" s="5"/>
      <c r="ABO633" s="5"/>
      <c r="ABP633" s="5"/>
      <c r="ABQ633" s="5"/>
      <c r="ABR633" s="5"/>
      <c r="ABS633" s="5"/>
      <c r="ABT633" s="5"/>
      <c r="ABU633" s="5"/>
      <c r="ABV633" s="5"/>
      <c r="ABW633" s="5"/>
      <c r="ABX633" s="5"/>
      <c r="ABY633" s="5"/>
      <c r="ABZ633" s="5"/>
      <c r="ACA633" s="5"/>
      <c r="ACB633" s="5"/>
      <c r="ACC633" s="5"/>
      <c r="ACD633" s="5"/>
      <c r="ACE633" s="5"/>
      <c r="ACF633" s="5"/>
      <c r="ACG633" s="5"/>
      <c r="ACH633" s="5"/>
      <c r="ACI633" s="5"/>
      <c r="ACJ633" s="5"/>
      <c r="ACK633" s="5"/>
      <c r="ACL633" s="5"/>
      <c r="ACM633" s="5"/>
      <c r="ACN633" s="5"/>
      <c r="ACO633" s="5"/>
      <c r="ACP633" s="5"/>
      <c r="ACQ633" s="5"/>
      <c r="ACR633" s="5"/>
      <c r="ACS633" s="5"/>
      <c r="ACT633" s="5"/>
      <c r="ACU633" s="5"/>
      <c r="ACV633" s="5"/>
      <c r="ACW633" s="5"/>
      <c r="ACX633" s="5"/>
      <c r="ACY633" s="5"/>
      <c r="ACZ633" s="5"/>
      <c r="ADA633" s="5"/>
      <c r="ADB633" s="5"/>
      <c r="ADC633" s="5"/>
      <c r="ADD633" s="5"/>
      <c r="ADE633" s="5"/>
      <c r="ADF633" s="5"/>
      <c r="ADG633" s="5"/>
      <c r="ADH633" s="5"/>
      <c r="ADI633" s="5"/>
      <c r="ADJ633" s="5"/>
      <c r="ADK633" s="5"/>
      <c r="ADL633" s="5"/>
      <c r="ADM633" s="5"/>
      <c r="ADN633" s="5"/>
      <c r="ADO633" s="5"/>
      <c r="ADP633" s="5"/>
      <c r="ADQ633" s="5"/>
      <c r="ADR633" s="5"/>
      <c r="ADS633" s="5"/>
      <c r="ADT633" s="5"/>
      <c r="ADU633" s="5"/>
      <c r="ADV633" s="5"/>
      <c r="ADW633" s="5"/>
      <c r="ADX633" s="5"/>
      <c r="ADY633" s="5"/>
      <c r="ADZ633" s="5"/>
      <c r="AEA633" s="5"/>
      <c r="AEB633" s="5"/>
      <c r="AEC633" s="5"/>
      <c r="AED633" s="5"/>
      <c r="AEE633" s="5"/>
      <c r="AEF633" s="5"/>
      <c r="AEG633" s="5"/>
      <c r="AEH633" s="5"/>
      <c r="AEI633" s="5"/>
      <c r="AEJ633" s="5"/>
      <c r="AEK633" s="5"/>
      <c r="AEL633" s="5"/>
      <c r="AEM633" s="5"/>
      <c r="AEN633" s="5"/>
      <c r="AEO633" s="5"/>
      <c r="AEP633" s="5"/>
      <c r="AEQ633" s="5"/>
      <c r="AER633" s="5"/>
      <c r="AES633" s="5"/>
      <c r="AET633" s="5"/>
      <c r="AEU633" s="5"/>
      <c r="AEV633" s="5"/>
      <c r="AEW633" s="5"/>
      <c r="AEX633" s="5"/>
      <c r="AEY633" s="5"/>
      <c r="AEZ633" s="5"/>
      <c r="AFA633" s="5"/>
      <c r="AFB633" s="5"/>
      <c r="AFC633" s="5"/>
      <c r="AFD633" s="5"/>
      <c r="AFE633" s="5"/>
      <c r="AFF633" s="5"/>
      <c r="AFG633" s="5"/>
      <c r="AFH633" s="5"/>
      <c r="AFI633" s="5"/>
      <c r="AFJ633" s="5"/>
      <c r="AFK633" s="5"/>
      <c r="AFL633" s="5"/>
      <c r="AFM633" s="5"/>
      <c r="AFN633" s="5"/>
      <c r="AFO633" s="5"/>
      <c r="AFP633" s="5"/>
      <c r="AFQ633" s="5"/>
      <c r="AFR633" s="5"/>
      <c r="AFS633" s="5"/>
      <c r="AFT633" s="5"/>
      <c r="AFU633" s="5"/>
      <c r="AFV633" s="5"/>
      <c r="AFW633" s="5"/>
      <c r="AFX633" s="5"/>
      <c r="AFY633" s="5"/>
      <c r="AFZ633" s="5"/>
      <c r="AGA633" s="5"/>
      <c r="AGB633" s="5"/>
      <c r="AGC633" s="5"/>
      <c r="AGD633" s="5"/>
      <c r="AGE633" s="5"/>
      <c r="AGF633" s="5"/>
      <c r="AGG633" s="5"/>
      <c r="AGH633" s="5"/>
      <c r="AGI633" s="5"/>
      <c r="AGJ633" s="5"/>
      <c r="AGK633" s="5"/>
      <c r="AGL633" s="5"/>
      <c r="AGM633" s="5"/>
      <c r="AGN633" s="5"/>
      <c r="AGO633" s="5"/>
      <c r="AGP633" s="5"/>
      <c r="AGQ633" s="5"/>
      <c r="AGR633" s="5"/>
      <c r="AGS633" s="5"/>
      <c r="AGT633" s="5"/>
      <c r="AGU633" s="5"/>
      <c r="AGV633" s="5"/>
      <c r="AGW633" s="5"/>
      <c r="AGX633" s="5"/>
      <c r="AGY633" s="5"/>
      <c r="AGZ633" s="5"/>
      <c r="AHA633" s="5"/>
      <c r="AHB633" s="5"/>
      <c r="AHC633" s="5"/>
      <c r="AHD633" s="5"/>
      <c r="AHE633" s="5"/>
      <c r="AHF633" s="5"/>
      <c r="AHG633" s="5"/>
      <c r="AHH633" s="5"/>
      <c r="AHI633" s="5"/>
      <c r="AHJ633" s="5"/>
      <c r="AHK633" s="5"/>
      <c r="AHL633" s="5"/>
      <c r="AHM633" s="5"/>
      <c r="AHN633" s="5"/>
      <c r="AHO633" s="5"/>
      <c r="AHP633" s="5"/>
      <c r="AHQ633" s="5"/>
      <c r="AHR633" s="5"/>
      <c r="AHS633" s="5"/>
      <c r="AHT633" s="5"/>
      <c r="AHU633" s="5"/>
      <c r="AHV633" s="5"/>
      <c r="AHW633" s="5"/>
      <c r="AHX633" s="5"/>
      <c r="AHY633" s="5"/>
      <c r="AHZ633" s="5"/>
      <c r="AIA633" s="5"/>
      <c r="AIB633" s="5"/>
      <c r="AIC633" s="5"/>
      <c r="AID633" s="5"/>
      <c r="AIE633" s="5"/>
      <c r="AIF633" s="5"/>
      <c r="AIG633" s="5"/>
      <c r="AIH633" s="5"/>
      <c r="AII633" s="5"/>
      <c r="AIJ633" s="5"/>
      <c r="AIK633" s="5"/>
      <c r="AIL633" s="5"/>
      <c r="AIM633" s="5"/>
      <c r="AIN633" s="5"/>
      <c r="AIO633" s="5"/>
      <c r="AIP633" s="5"/>
      <c r="AIQ633" s="5"/>
      <c r="AIR633" s="5"/>
      <c r="AIS633" s="5"/>
      <c r="AIT633" s="5"/>
      <c r="AIU633" s="5"/>
      <c r="AIV633" s="5"/>
      <c r="AIW633" s="5"/>
      <c r="AIX633" s="5"/>
      <c r="AIY633" s="5"/>
      <c r="AIZ633" s="5"/>
      <c r="AJA633" s="5"/>
      <c r="AJB633" s="5"/>
      <c r="AJC633" s="5"/>
      <c r="AJD633" s="5"/>
      <c r="AJE633" s="5"/>
      <c r="AJF633" s="5"/>
      <c r="AJG633" s="5"/>
      <c r="AJH633" s="5"/>
      <c r="AJI633" s="5"/>
      <c r="AJJ633" s="5"/>
      <c r="AJK633" s="5"/>
      <c r="AJL633" s="5"/>
      <c r="AJM633" s="5"/>
      <c r="AJN633" s="5"/>
      <c r="AJO633" s="5"/>
      <c r="AJP633" s="5"/>
      <c r="AJQ633" s="5"/>
      <c r="AJR633" s="5"/>
      <c r="AJS633" s="5"/>
      <c r="AJT633" s="5"/>
      <c r="AJU633" s="5"/>
      <c r="AJV633" s="5"/>
      <c r="AJW633" s="5"/>
      <c r="AJX633" s="5"/>
      <c r="AJY633" s="5"/>
      <c r="AJZ633" s="5"/>
      <c r="AKA633" s="5"/>
      <c r="AKB633" s="5"/>
      <c r="AKC633" s="5"/>
      <c r="AKD633" s="5"/>
      <c r="AKE633" s="5"/>
      <c r="AKF633" s="5"/>
      <c r="AKG633" s="5"/>
      <c r="AKH633" s="5"/>
      <c r="AKI633" s="5"/>
      <c r="AKJ633" s="5"/>
      <c r="AKK633" s="5"/>
      <c r="AKL633" s="5"/>
      <c r="AKM633" s="5"/>
      <c r="AKN633" s="5"/>
      <c r="AKO633" s="5"/>
      <c r="AKP633" s="5"/>
      <c r="AKQ633" s="5"/>
      <c r="AKR633" s="5"/>
      <c r="AKS633" s="5"/>
      <c r="AKT633" s="5"/>
      <c r="AKU633" s="5"/>
      <c r="AKV633" s="5"/>
      <c r="AKW633" s="5"/>
      <c r="AKX633" s="5"/>
      <c r="AKY633" s="5"/>
      <c r="AKZ633" s="5"/>
      <c r="ALA633" s="5"/>
      <c r="ALB633" s="5"/>
      <c r="ALC633" s="5"/>
      <c r="ALD633" s="5"/>
      <c r="ALE633" s="5"/>
      <c r="ALF633" s="5"/>
      <c r="ALG633" s="5"/>
      <c r="ALH633" s="5"/>
      <c r="ALI633" s="5"/>
      <c r="ALJ633" s="5"/>
      <c r="ALK633" s="5"/>
      <c r="ALL633" s="5"/>
      <c r="ALM633" s="5"/>
      <c r="ALN633" s="5"/>
      <c r="ALO633" s="5"/>
      <c r="ALP633" s="5"/>
      <c r="ALQ633" s="5"/>
      <c r="ALR633" s="5"/>
      <c r="ALS633" s="5"/>
      <c r="ALT633" s="5"/>
      <c r="ALU633" s="5"/>
      <c r="ALV633" s="5"/>
      <c r="ALW633" s="5"/>
      <c r="ALX633" s="5"/>
      <c r="ALY633" s="5"/>
      <c r="ALZ633" s="5"/>
      <c r="AMA633" s="5"/>
      <c r="AMB633" s="5"/>
      <c r="AMC633" s="5"/>
      <c r="AMD633" s="5"/>
      <c r="AME633" s="5"/>
      <c r="AMF633" s="5"/>
      <c r="AMG633" s="5"/>
      <c r="AMH633" s="5"/>
      <c r="AMI633" s="5"/>
      <c r="AMJ633" s="5"/>
      <c r="AMK633" s="5"/>
      <c r="AML633" s="5"/>
      <c r="AMM633" s="5"/>
      <c r="AMN633" s="5"/>
      <c r="AMO633" s="5"/>
      <c r="AMP633" s="5"/>
      <c r="AMQ633" s="5"/>
      <c r="AMR633" s="5"/>
      <c r="AMS633" s="5"/>
      <c r="AMT633" s="5"/>
      <c r="AMU633" s="5"/>
      <c r="AMV633" s="5"/>
      <c r="AMW633" s="5"/>
      <c r="AMX633" s="5"/>
      <c r="AMY633" s="5"/>
      <c r="AMZ633" s="5"/>
      <c r="ANA633" s="5"/>
      <c r="ANB633" s="5"/>
      <c r="ANC633" s="5"/>
      <c r="AND633" s="5"/>
      <c r="ANE633" s="5"/>
      <c r="ANF633" s="5"/>
      <c r="ANG633" s="5"/>
      <c r="ANH633" s="5"/>
      <c r="ANI633" s="5"/>
      <c r="ANJ633" s="5"/>
      <c r="ANK633" s="5"/>
      <c r="ANL633" s="5"/>
      <c r="ANM633" s="5"/>
      <c r="ANN633" s="5"/>
      <c r="ANO633" s="5"/>
      <c r="ANP633" s="5"/>
      <c r="ANQ633" s="5"/>
      <c r="ANR633" s="5"/>
      <c r="ANS633" s="5"/>
      <c r="ANT633" s="5"/>
      <c r="ANU633" s="5"/>
      <c r="ANV633" s="5"/>
      <c r="ANW633" s="5"/>
      <c r="ANX633" s="5"/>
      <c r="ANY633" s="5"/>
      <c r="ANZ633" s="5"/>
      <c r="AOA633" s="5"/>
      <c r="AOB633" s="5"/>
      <c r="AOC633" s="5"/>
      <c r="AOD633" s="5"/>
      <c r="AOE633" s="5"/>
      <c r="AOF633" s="5"/>
      <c r="AOG633" s="5"/>
      <c r="AOH633" s="5"/>
      <c r="AOI633" s="5"/>
      <c r="AOJ633" s="5"/>
      <c r="AOK633" s="5"/>
      <c r="AOL633" s="5"/>
      <c r="AOM633" s="5"/>
      <c r="AON633" s="5"/>
      <c r="AOO633" s="5"/>
      <c r="AOP633" s="5"/>
      <c r="AOQ633" s="5"/>
      <c r="AOR633" s="5"/>
      <c r="AOS633" s="5"/>
      <c r="AOT633" s="5"/>
      <c r="AOU633" s="5"/>
      <c r="AOV633" s="5"/>
      <c r="AOW633" s="5"/>
      <c r="AOX633" s="5"/>
      <c r="AOY633" s="5"/>
      <c r="AOZ633" s="5"/>
      <c r="APA633" s="5"/>
      <c r="APB633" s="5"/>
      <c r="APC633" s="5"/>
      <c r="APD633" s="5"/>
      <c r="APE633" s="5"/>
      <c r="APF633" s="5"/>
      <c r="APG633" s="5"/>
      <c r="APH633" s="5"/>
      <c r="API633" s="5"/>
      <c r="APJ633" s="5"/>
      <c r="APK633" s="5"/>
      <c r="APL633" s="5"/>
      <c r="APM633" s="5"/>
      <c r="APN633" s="5"/>
      <c r="APO633" s="5"/>
      <c r="APP633" s="5"/>
      <c r="APQ633" s="5"/>
      <c r="APR633" s="5"/>
      <c r="APS633" s="5"/>
      <c r="APT633" s="5"/>
      <c r="APU633" s="5"/>
      <c r="APV633" s="5"/>
      <c r="APW633" s="5"/>
      <c r="APX633" s="5"/>
      <c r="APY633" s="5"/>
      <c r="APZ633" s="5"/>
      <c r="AQA633" s="5"/>
      <c r="AQB633" s="5"/>
      <c r="AQC633" s="5"/>
      <c r="AQD633" s="5"/>
      <c r="AQE633" s="5"/>
      <c r="AQF633" s="5"/>
      <c r="AQG633" s="5"/>
      <c r="AQH633" s="5"/>
      <c r="AQI633" s="5"/>
      <c r="AQJ633" s="5"/>
      <c r="AQK633" s="5"/>
      <c r="AQL633" s="5"/>
      <c r="AQM633" s="5"/>
      <c r="AQN633" s="5"/>
      <c r="AQO633" s="5"/>
      <c r="AQP633" s="5"/>
      <c r="AQQ633" s="5"/>
      <c r="AQR633" s="5"/>
      <c r="AQS633" s="5"/>
      <c r="AQT633" s="5"/>
      <c r="AQU633" s="5"/>
      <c r="AQV633" s="5"/>
      <c r="AQW633" s="5"/>
      <c r="AQX633" s="5"/>
      <c r="AQY633" s="5"/>
      <c r="AQZ633" s="5"/>
      <c r="ARA633" s="5"/>
      <c r="ARB633" s="5"/>
      <c r="ARC633" s="5"/>
      <c r="ARD633" s="5"/>
      <c r="ARE633" s="5"/>
      <c r="ARF633" s="5"/>
      <c r="ARG633" s="5"/>
      <c r="ARH633" s="5"/>
      <c r="ARI633" s="5"/>
      <c r="ARJ633" s="5"/>
      <c r="ARK633" s="5"/>
      <c r="ARL633" s="5"/>
      <c r="ARM633" s="5"/>
      <c r="ARN633" s="5"/>
      <c r="ARO633" s="5"/>
      <c r="ARP633" s="5"/>
      <c r="ARQ633" s="5"/>
      <c r="ARR633" s="5"/>
      <c r="ARS633" s="5"/>
      <c r="ART633" s="5"/>
      <c r="ARU633" s="5"/>
      <c r="ARV633" s="5"/>
      <c r="ARW633" s="5"/>
      <c r="ARX633" s="5"/>
      <c r="ARY633" s="5"/>
      <c r="ARZ633" s="5"/>
      <c r="ASA633" s="5"/>
      <c r="ASB633" s="5"/>
      <c r="ASC633" s="5"/>
      <c r="ASD633" s="5"/>
      <c r="ASE633" s="5"/>
      <c r="ASF633" s="5"/>
      <c r="ASG633" s="5"/>
      <c r="ASH633" s="5"/>
      <c r="ASI633" s="5"/>
      <c r="ASJ633" s="5"/>
      <c r="ASK633" s="5"/>
      <c r="ASL633" s="5"/>
      <c r="ASM633" s="5"/>
      <c r="ASN633" s="5"/>
      <c r="ASO633" s="5"/>
      <c r="ASP633" s="5"/>
      <c r="ASQ633" s="5"/>
      <c r="ASR633" s="5"/>
      <c r="ASS633" s="5"/>
      <c r="AST633" s="5"/>
      <c r="ASU633" s="5"/>
      <c r="ASV633" s="5"/>
      <c r="ASW633" s="5"/>
      <c r="ASX633" s="5"/>
      <c r="ASY633" s="5"/>
      <c r="ASZ633" s="5"/>
      <c r="ATA633" s="5"/>
      <c r="ATB633" s="5"/>
      <c r="ATC633" s="5"/>
      <c r="ATD633" s="5"/>
      <c r="ATE633" s="5"/>
      <c r="ATF633" s="5"/>
      <c r="ATG633" s="5"/>
      <c r="ATH633" s="5"/>
      <c r="ATI633" s="5"/>
      <c r="ATJ633" s="5"/>
      <c r="ATK633" s="5"/>
      <c r="ATL633" s="5"/>
      <c r="ATM633" s="5"/>
      <c r="ATN633" s="5"/>
      <c r="ATO633" s="5"/>
      <c r="ATP633" s="5"/>
      <c r="ATQ633" s="5"/>
      <c r="ATR633" s="5"/>
      <c r="ATS633" s="5"/>
      <c r="ATT633" s="5"/>
      <c r="ATU633" s="5"/>
      <c r="ATV633" s="5"/>
      <c r="ATW633" s="5"/>
      <c r="ATX633" s="5"/>
      <c r="ATY633" s="5"/>
      <c r="ATZ633" s="5"/>
      <c r="AUA633" s="5"/>
      <c r="AUB633" s="5"/>
      <c r="AUC633" s="5"/>
      <c r="AUD633" s="5"/>
      <c r="AUE633" s="5"/>
      <c r="AUF633" s="5"/>
      <c r="AUG633" s="5"/>
      <c r="AUH633" s="5"/>
      <c r="AUI633" s="5"/>
      <c r="AUJ633" s="5"/>
      <c r="AUK633" s="5"/>
      <c r="AUL633" s="5"/>
      <c r="AUM633" s="5"/>
      <c r="AUN633" s="5"/>
      <c r="AUO633" s="5"/>
      <c r="AUP633" s="5"/>
      <c r="AUQ633" s="5"/>
      <c r="AUR633" s="5"/>
      <c r="AUS633" s="5"/>
      <c r="AUT633" s="5"/>
      <c r="AUU633" s="5"/>
      <c r="AUV633" s="5"/>
      <c r="AUW633" s="5"/>
      <c r="AUX633" s="5"/>
      <c r="AUY633" s="5"/>
      <c r="AUZ633" s="5"/>
      <c r="AVA633" s="5"/>
      <c r="AVB633" s="5"/>
      <c r="AVC633" s="5"/>
      <c r="AVD633" s="5"/>
      <c r="AVE633" s="5"/>
      <c r="AVF633" s="5"/>
      <c r="AVG633" s="5"/>
      <c r="AVH633" s="5"/>
      <c r="AVI633" s="5"/>
      <c r="AVJ633" s="5"/>
      <c r="AVK633" s="5"/>
      <c r="AVL633" s="5"/>
      <c r="AVM633" s="5"/>
      <c r="AVN633" s="5"/>
      <c r="AVO633" s="5"/>
      <c r="AVP633" s="5"/>
      <c r="AVQ633" s="5"/>
      <c r="AVR633" s="5"/>
      <c r="AVS633" s="5"/>
      <c r="AVT633" s="5"/>
      <c r="AVU633" s="5"/>
      <c r="AVV633" s="5"/>
      <c r="AVW633" s="5"/>
      <c r="AVX633" s="5"/>
      <c r="AVY633" s="5"/>
      <c r="AVZ633" s="5"/>
      <c r="AWA633" s="5"/>
      <c r="AWB633" s="5"/>
      <c r="AWC633" s="5"/>
      <c r="AWD633" s="5"/>
      <c r="AWE633" s="5"/>
      <c r="AWF633" s="5"/>
      <c r="AWG633" s="5"/>
      <c r="AWH633" s="5"/>
      <c r="AWI633" s="5"/>
      <c r="AWJ633" s="5"/>
      <c r="AWK633" s="5"/>
      <c r="AWL633" s="5"/>
      <c r="AWM633" s="5"/>
      <c r="AWN633" s="5"/>
      <c r="AWO633" s="5"/>
      <c r="AWP633" s="5"/>
      <c r="AWQ633" s="5"/>
      <c r="AWR633" s="5"/>
      <c r="AWS633" s="5"/>
      <c r="AWT633" s="5"/>
      <c r="AWU633" s="5"/>
      <c r="AWV633" s="5"/>
      <c r="AWW633" s="5"/>
      <c r="AWX633" s="5"/>
      <c r="AWY633" s="5"/>
      <c r="AWZ633" s="5"/>
      <c r="AXA633" s="5"/>
      <c r="AXB633" s="5"/>
      <c r="AXC633" s="5"/>
      <c r="AXD633" s="5"/>
      <c r="AXE633" s="5"/>
      <c r="AXF633" s="5"/>
      <c r="AXG633" s="5"/>
      <c r="AXH633" s="5"/>
      <c r="AXI633" s="5"/>
      <c r="AXJ633" s="5"/>
      <c r="AXK633" s="5"/>
      <c r="AXL633" s="5"/>
      <c r="AXM633" s="5"/>
      <c r="AXN633" s="5"/>
      <c r="AXO633" s="5"/>
      <c r="AXP633" s="5"/>
      <c r="AXQ633" s="5"/>
      <c r="AXR633" s="5"/>
      <c r="AXS633" s="5"/>
      <c r="AXT633" s="5"/>
      <c r="AXU633" s="5"/>
      <c r="AXV633" s="5"/>
      <c r="AXW633" s="5"/>
      <c r="AXX633" s="5"/>
      <c r="AXY633" s="5"/>
      <c r="AXZ633" s="5"/>
      <c r="AYA633" s="5"/>
      <c r="AYB633" s="5"/>
      <c r="AYC633" s="5"/>
      <c r="AYD633" s="5"/>
      <c r="AYE633" s="5"/>
      <c r="AYF633" s="5"/>
      <c r="AYG633" s="5"/>
      <c r="AYH633" s="5"/>
      <c r="AYI633" s="5"/>
      <c r="AYJ633" s="5"/>
      <c r="AYK633" s="5"/>
      <c r="AYL633" s="5"/>
      <c r="AYM633" s="5"/>
      <c r="AYN633" s="5"/>
      <c r="AYO633" s="5"/>
      <c r="AYP633" s="5"/>
      <c r="AYQ633" s="5"/>
      <c r="AYR633" s="5"/>
      <c r="AYS633" s="5"/>
      <c r="AYT633" s="5"/>
      <c r="AYU633" s="5"/>
      <c r="AYV633" s="5"/>
      <c r="AYW633" s="5"/>
      <c r="AYX633" s="5"/>
      <c r="AYY633" s="5"/>
      <c r="AYZ633" s="5"/>
      <c r="AZA633" s="5"/>
      <c r="AZB633" s="5"/>
      <c r="AZC633" s="5"/>
      <c r="AZD633" s="5"/>
      <c r="AZE633" s="5"/>
      <c r="AZF633" s="5"/>
      <c r="AZG633" s="5"/>
      <c r="AZH633" s="5"/>
      <c r="AZI633" s="5"/>
      <c r="AZJ633" s="5"/>
      <c r="AZK633" s="5"/>
      <c r="AZL633" s="5"/>
      <c r="AZM633" s="5"/>
      <c r="AZN633" s="5"/>
      <c r="AZO633" s="5"/>
      <c r="AZP633" s="5"/>
      <c r="AZQ633" s="5"/>
      <c r="AZR633" s="5"/>
      <c r="AZS633" s="5"/>
      <c r="AZT633" s="5"/>
      <c r="AZU633" s="5"/>
      <c r="AZV633" s="5"/>
      <c r="AZW633" s="5"/>
      <c r="AZX633" s="5"/>
      <c r="AZY633" s="5"/>
      <c r="AZZ633" s="5"/>
      <c r="BAA633" s="5"/>
      <c r="BAB633" s="5"/>
      <c r="BAC633" s="5"/>
      <c r="BAD633" s="5"/>
      <c r="BAE633" s="5"/>
      <c r="BAF633" s="5"/>
      <c r="BAG633" s="5"/>
      <c r="BAH633" s="5"/>
      <c r="BAI633" s="5"/>
      <c r="BAJ633" s="5"/>
      <c r="BAK633" s="5"/>
      <c r="BAL633" s="5"/>
      <c r="BAM633" s="5"/>
      <c r="BAN633" s="5"/>
      <c r="BAO633" s="5"/>
      <c r="BAP633" s="5"/>
      <c r="BAQ633" s="5"/>
      <c r="BAR633" s="5"/>
      <c r="BAS633" s="5"/>
      <c r="BAT633" s="5"/>
      <c r="BAU633" s="5"/>
      <c r="BAV633" s="5"/>
      <c r="BAW633" s="5"/>
      <c r="BAX633" s="5"/>
      <c r="BAY633" s="5"/>
      <c r="BAZ633" s="5"/>
      <c r="BBA633" s="5"/>
      <c r="BBB633" s="5"/>
      <c r="BBC633" s="5"/>
      <c r="BBD633" s="5"/>
      <c r="BBE633" s="5"/>
      <c r="BBF633" s="5"/>
      <c r="BBG633" s="5"/>
      <c r="BBH633" s="5"/>
      <c r="BBI633" s="5"/>
      <c r="BBJ633" s="5"/>
      <c r="BBK633" s="5"/>
      <c r="BBL633" s="5"/>
      <c r="BBM633" s="5"/>
      <c r="BBN633" s="5"/>
      <c r="BBO633" s="5"/>
      <c r="BBP633" s="5"/>
      <c r="BBQ633" s="5"/>
      <c r="BBR633" s="5"/>
      <c r="BBS633" s="5"/>
      <c r="BBT633" s="5"/>
      <c r="BBU633" s="5"/>
      <c r="BBV633" s="5"/>
      <c r="BBW633" s="5"/>
      <c r="BBX633" s="5"/>
      <c r="BBY633" s="5"/>
      <c r="BBZ633" s="5"/>
      <c r="BCA633" s="5"/>
      <c r="BCB633" s="5"/>
      <c r="BCC633" s="5"/>
      <c r="BCD633" s="5"/>
      <c r="BCE633" s="5"/>
      <c r="BCF633" s="5"/>
      <c r="BCG633" s="5"/>
      <c r="BCH633" s="5"/>
      <c r="BCI633" s="5"/>
      <c r="BCJ633" s="5"/>
      <c r="BCK633" s="5"/>
      <c r="BCL633" s="5"/>
      <c r="BCM633" s="5"/>
      <c r="BCN633" s="5"/>
      <c r="BCO633" s="5"/>
      <c r="BCP633" s="5"/>
      <c r="BCQ633" s="5"/>
      <c r="BCR633" s="5"/>
      <c r="BCS633" s="5"/>
      <c r="BCT633" s="5"/>
      <c r="BCU633" s="5"/>
      <c r="BCV633" s="5"/>
      <c r="BCW633" s="5"/>
      <c r="BCX633" s="5"/>
      <c r="BCY633" s="5"/>
      <c r="BCZ633" s="5"/>
      <c r="BDA633" s="5"/>
      <c r="BDB633" s="5"/>
      <c r="BDC633" s="5"/>
      <c r="BDD633" s="5"/>
      <c r="BDE633" s="5"/>
      <c r="BDF633" s="5"/>
      <c r="BDG633" s="5"/>
      <c r="BDH633" s="5"/>
      <c r="BDI633" s="5"/>
      <c r="BDJ633" s="5"/>
      <c r="BDK633" s="5"/>
      <c r="BDL633" s="5"/>
      <c r="BDM633" s="5"/>
      <c r="BDN633" s="5"/>
      <c r="BDO633" s="5"/>
      <c r="BDP633" s="5"/>
      <c r="BDQ633" s="5"/>
      <c r="BDR633" s="5"/>
      <c r="BDS633" s="5"/>
      <c r="BDT633" s="5"/>
      <c r="BDU633" s="5"/>
      <c r="BDV633" s="5"/>
      <c r="BDW633" s="5"/>
      <c r="BDX633" s="5"/>
      <c r="BDY633" s="5"/>
      <c r="BDZ633" s="5"/>
      <c r="BEA633" s="5"/>
      <c r="BEB633" s="5"/>
      <c r="BEC633" s="5"/>
      <c r="BED633" s="5"/>
      <c r="BEE633" s="5"/>
      <c r="BEF633" s="5"/>
      <c r="BEG633" s="5"/>
      <c r="BEH633" s="5"/>
      <c r="BEI633" s="5"/>
      <c r="BEJ633" s="5"/>
      <c r="BEK633" s="5"/>
      <c r="BEL633" s="5"/>
      <c r="BEM633" s="5"/>
      <c r="BEN633" s="5"/>
      <c r="BEO633" s="5"/>
      <c r="BEP633" s="5"/>
      <c r="BEQ633" s="5"/>
      <c r="BER633" s="5"/>
      <c r="BES633" s="5"/>
      <c r="BET633" s="5"/>
      <c r="BEU633" s="5"/>
      <c r="BEV633" s="5"/>
      <c r="BEW633" s="5"/>
      <c r="BEX633" s="5"/>
      <c r="BEY633" s="5"/>
      <c r="BEZ633" s="5"/>
      <c r="BFA633" s="5"/>
      <c r="BFB633" s="5"/>
      <c r="BFC633" s="5"/>
      <c r="BFD633" s="5"/>
      <c r="BFE633" s="5"/>
      <c r="BFF633" s="5"/>
      <c r="BFG633" s="5"/>
      <c r="BFH633" s="5"/>
      <c r="BFI633" s="5"/>
      <c r="BFJ633" s="5"/>
      <c r="BFK633" s="5"/>
      <c r="BFL633" s="5"/>
      <c r="BFM633" s="5"/>
      <c r="BFN633" s="5"/>
      <c r="BFO633" s="5"/>
      <c r="BFP633" s="5"/>
      <c r="BFQ633" s="5"/>
      <c r="BFR633" s="5"/>
      <c r="BFS633" s="5"/>
      <c r="BFT633" s="5"/>
      <c r="BFU633" s="5"/>
      <c r="BFV633" s="5"/>
      <c r="BFW633" s="5"/>
      <c r="BFX633" s="5"/>
      <c r="BFY633" s="5"/>
      <c r="BFZ633" s="5"/>
      <c r="BGA633" s="5"/>
      <c r="BGB633" s="5"/>
      <c r="BGC633" s="5"/>
      <c r="BGD633" s="5"/>
      <c r="BGE633" s="5"/>
      <c r="BGF633" s="5"/>
      <c r="BGG633" s="5"/>
      <c r="BGH633" s="5"/>
      <c r="BGI633" s="5"/>
      <c r="BGJ633" s="5"/>
      <c r="BGK633" s="5"/>
      <c r="BGL633" s="5"/>
      <c r="BGM633" s="5"/>
      <c r="BGN633" s="5"/>
      <c r="BGO633" s="5"/>
      <c r="BGP633" s="5"/>
      <c r="BGQ633" s="5"/>
      <c r="BGR633" s="5"/>
      <c r="BGS633" s="5"/>
      <c r="BGT633" s="5"/>
      <c r="BGU633" s="5"/>
      <c r="BGV633" s="5"/>
      <c r="BGW633" s="5"/>
      <c r="BGX633" s="5"/>
      <c r="BGY633" s="5"/>
      <c r="BGZ633" s="5"/>
      <c r="BHA633" s="5"/>
      <c r="BHB633" s="5"/>
      <c r="BHC633" s="5"/>
      <c r="BHD633" s="5"/>
      <c r="BHE633" s="5"/>
      <c r="BHF633" s="5"/>
      <c r="BHG633" s="5"/>
      <c r="BHH633" s="5"/>
      <c r="BHI633" s="5"/>
      <c r="BHJ633" s="5"/>
      <c r="BHK633" s="5"/>
      <c r="BHL633" s="5"/>
      <c r="BHM633" s="5"/>
      <c r="BHN633" s="5"/>
      <c r="BHO633" s="5"/>
      <c r="BHP633" s="5"/>
      <c r="BHQ633" s="5"/>
      <c r="BHR633" s="5"/>
      <c r="BHS633" s="5"/>
      <c r="BHT633" s="5"/>
      <c r="BHU633" s="5"/>
      <c r="BHV633" s="5"/>
      <c r="BHW633" s="5"/>
      <c r="BHX633" s="5"/>
      <c r="BHY633" s="5"/>
      <c r="BHZ633" s="5"/>
      <c r="BIA633" s="5"/>
      <c r="BIB633" s="5"/>
      <c r="BIC633" s="5"/>
      <c r="BID633" s="5"/>
      <c r="BIE633" s="5"/>
      <c r="BIF633" s="5"/>
      <c r="BIG633" s="5"/>
      <c r="BIH633" s="5"/>
      <c r="BII633" s="5"/>
      <c r="BIJ633" s="5"/>
      <c r="BIK633" s="5"/>
      <c r="BIL633" s="5"/>
      <c r="BIM633" s="5"/>
      <c r="BIN633" s="5"/>
      <c r="BIO633" s="5"/>
      <c r="BIP633" s="5"/>
      <c r="BIQ633" s="5"/>
      <c r="BIR633" s="5"/>
      <c r="BIS633" s="5"/>
      <c r="BIT633" s="5"/>
      <c r="BIU633" s="5"/>
      <c r="BIV633" s="5"/>
      <c r="BIW633" s="5"/>
      <c r="BIX633" s="5"/>
      <c r="BIY633" s="5"/>
      <c r="BIZ633" s="5"/>
      <c r="BJA633" s="5"/>
      <c r="BJB633" s="5"/>
      <c r="BJC633" s="5"/>
      <c r="BJD633" s="5"/>
      <c r="BJE633" s="5"/>
      <c r="BJF633" s="5"/>
      <c r="BJG633" s="5"/>
      <c r="BJH633" s="5"/>
      <c r="BJI633" s="5"/>
      <c r="BJJ633" s="5"/>
      <c r="BJK633" s="5"/>
      <c r="BJL633" s="5"/>
      <c r="BJM633" s="5"/>
      <c r="BJN633" s="5"/>
      <c r="BJO633" s="5"/>
      <c r="BJP633" s="5"/>
      <c r="BJQ633" s="5"/>
      <c r="BJR633" s="5"/>
      <c r="BJS633" s="5"/>
      <c r="BJT633" s="5"/>
      <c r="BJU633" s="5"/>
      <c r="BJV633" s="5"/>
      <c r="BJW633" s="5"/>
      <c r="BJX633" s="5"/>
      <c r="BJY633" s="5"/>
      <c r="BJZ633" s="5"/>
      <c r="BKA633" s="5"/>
      <c r="BKB633" s="5"/>
      <c r="BKC633" s="5"/>
      <c r="BKD633" s="5"/>
      <c r="BKE633" s="5"/>
      <c r="BKF633" s="5"/>
      <c r="BKG633" s="5"/>
      <c r="BKH633" s="5"/>
      <c r="BKI633" s="5"/>
      <c r="BKJ633" s="5"/>
      <c r="BKK633" s="5"/>
      <c r="BKL633" s="5"/>
      <c r="BKM633" s="5"/>
      <c r="BKN633" s="5"/>
      <c r="BKO633" s="5"/>
      <c r="BKP633" s="5"/>
      <c r="BKQ633" s="5"/>
      <c r="BKR633" s="5"/>
      <c r="BKS633" s="5"/>
      <c r="BKT633" s="5"/>
      <c r="BKU633" s="5"/>
      <c r="BKV633" s="5"/>
      <c r="BKW633" s="5"/>
      <c r="BKX633" s="5"/>
      <c r="BKY633" s="5"/>
      <c r="BKZ633" s="5"/>
      <c r="BLA633" s="5"/>
      <c r="BLB633" s="5"/>
      <c r="BLC633" s="5"/>
      <c r="BLD633" s="5"/>
      <c r="BLE633" s="5"/>
      <c r="BLF633" s="5"/>
      <c r="BLG633" s="5"/>
      <c r="BLH633" s="5"/>
      <c r="BLI633" s="5"/>
      <c r="BLJ633" s="5"/>
      <c r="BLK633" s="5"/>
      <c r="BLL633" s="5"/>
      <c r="BLM633" s="5"/>
      <c r="BLN633" s="5"/>
      <c r="BLO633" s="5"/>
      <c r="BLP633" s="5"/>
      <c r="BLQ633" s="5"/>
      <c r="BLR633" s="5"/>
      <c r="BLS633" s="5"/>
      <c r="BLT633" s="5"/>
      <c r="BLU633" s="5"/>
      <c r="BLV633" s="5"/>
      <c r="BLW633" s="5"/>
      <c r="BLX633" s="5"/>
      <c r="BLY633" s="5"/>
      <c r="BLZ633" s="5"/>
      <c r="BMA633" s="5"/>
      <c r="BMB633" s="5"/>
      <c r="BMC633" s="5"/>
      <c r="BMD633" s="5"/>
      <c r="BME633" s="5"/>
      <c r="BMF633" s="5"/>
      <c r="BMG633" s="5"/>
      <c r="BMH633" s="5"/>
      <c r="BMI633" s="5"/>
      <c r="BMJ633" s="5"/>
      <c r="BMK633" s="5"/>
      <c r="BML633" s="5"/>
      <c r="BMM633" s="5"/>
      <c r="BMN633" s="5"/>
      <c r="BMO633" s="5"/>
      <c r="BMP633" s="5"/>
      <c r="BMQ633" s="5"/>
      <c r="BMR633" s="5"/>
      <c r="BMS633" s="5"/>
      <c r="BMT633" s="5"/>
      <c r="BMU633" s="5"/>
      <c r="BMV633" s="5"/>
      <c r="BMW633" s="5"/>
      <c r="BMX633" s="5"/>
      <c r="BMY633" s="5"/>
      <c r="BMZ633" s="5"/>
      <c r="BNA633" s="5"/>
      <c r="BNB633" s="5"/>
      <c r="BNC633" s="5"/>
      <c r="BND633" s="5"/>
      <c r="BNE633" s="5"/>
      <c r="BNF633" s="5"/>
      <c r="BNG633" s="5"/>
      <c r="BNH633" s="5"/>
      <c r="BNI633" s="5"/>
      <c r="BNJ633" s="5"/>
      <c r="BNK633" s="5"/>
      <c r="BNL633" s="5"/>
      <c r="BNM633" s="5"/>
      <c r="BNN633" s="5"/>
      <c r="BNO633" s="5"/>
      <c r="BNP633" s="5"/>
      <c r="BNQ633" s="5"/>
      <c r="BNR633" s="5"/>
      <c r="BNS633" s="5"/>
      <c r="BNT633" s="5"/>
      <c r="BNU633" s="5"/>
      <c r="BNV633" s="5"/>
      <c r="BNW633" s="5"/>
      <c r="BNX633" s="5"/>
      <c r="BNY633" s="5"/>
      <c r="BNZ633" s="5"/>
      <c r="BOA633" s="5"/>
      <c r="BOB633" s="5"/>
      <c r="BOC633" s="5"/>
      <c r="BOD633" s="5"/>
      <c r="BOE633" s="5"/>
      <c r="BOF633" s="5"/>
      <c r="BOG633" s="5"/>
      <c r="BOH633" s="5"/>
      <c r="BOI633" s="5"/>
      <c r="BOJ633" s="5"/>
      <c r="BOK633" s="5"/>
      <c r="BOL633" s="5"/>
      <c r="BOM633" s="5"/>
      <c r="BON633" s="5"/>
      <c r="BOO633" s="5"/>
      <c r="BOP633" s="5"/>
      <c r="BOQ633" s="5"/>
      <c r="BOR633" s="5"/>
      <c r="BOS633" s="5"/>
      <c r="BOT633" s="5"/>
      <c r="BOU633" s="5"/>
      <c r="BOV633" s="5"/>
      <c r="BOW633" s="5"/>
      <c r="BOX633" s="5"/>
      <c r="BOY633" s="5"/>
      <c r="BOZ633" s="5"/>
      <c r="BPA633" s="5"/>
      <c r="BPB633" s="5"/>
      <c r="BPC633" s="5"/>
      <c r="BPD633" s="5"/>
      <c r="BPE633" s="5"/>
      <c r="BPF633" s="5"/>
      <c r="BPG633" s="5"/>
      <c r="BPH633" s="5"/>
      <c r="BPI633" s="5"/>
      <c r="BPJ633" s="5"/>
      <c r="BPK633" s="5"/>
      <c r="BPL633" s="5"/>
      <c r="BPM633" s="5"/>
      <c r="BPN633" s="5"/>
      <c r="BPO633" s="5"/>
      <c r="BPP633" s="5"/>
      <c r="BPQ633" s="5"/>
      <c r="BPR633" s="5"/>
      <c r="BPS633" s="5"/>
      <c r="BPT633" s="5"/>
      <c r="BPU633" s="5"/>
      <c r="BPV633" s="5"/>
      <c r="BPW633" s="5"/>
      <c r="BPX633" s="5"/>
      <c r="BPY633" s="5"/>
      <c r="BPZ633" s="5"/>
      <c r="BQA633" s="5"/>
      <c r="BQB633" s="5"/>
      <c r="BQC633" s="5"/>
      <c r="BQD633" s="5"/>
      <c r="BQE633" s="5"/>
      <c r="BQF633" s="5"/>
      <c r="BQG633" s="5"/>
      <c r="BQH633" s="5"/>
      <c r="BQI633" s="5"/>
      <c r="BQJ633" s="5"/>
      <c r="BQK633" s="5"/>
      <c r="BQL633" s="5"/>
      <c r="BQM633" s="5"/>
      <c r="BQN633" s="5"/>
      <c r="BQO633" s="5"/>
      <c r="BQP633" s="5"/>
      <c r="BQQ633" s="5"/>
      <c r="BQR633" s="5"/>
      <c r="BQS633" s="5"/>
      <c r="BQT633" s="5"/>
      <c r="BQU633" s="5"/>
      <c r="BQV633" s="5"/>
      <c r="BQW633" s="5"/>
      <c r="BQX633" s="5"/>
      <c r="BQY633" s="5"/>
      <c r="BQZ633" s="5"/>
      <c r="BRA633" s="5"/>
      <c r="BRB633" s="5"/>
      <c r="BRC633" s="5"/>
      <c r="BRD633" s="5"/>
      <c r="BRE633" s="5"/>
      <c r="BRF633" s="5"/>
      <c r="BRG633" s="5"/>
      <c r="BRH633" s="5"/>
      <c r="BRI633" s="5"/>
      <c r="BRJ633" s="5"/>
      <c r="BRK633" s="5"/>
      <c r="BRL633" s="5"/>
      <c r="BRM633" s="5"/>
      <c r="BRN633" s="5"/>
      <c r="BRO633" s="5"/>
      <c r="BRP633" s="5"/>
      <c r="BRQ633" s="5"/>
      <c r="BRR633" s="5"/>
      <c r="BRS633" s="5"/>
      <c r="BRT633" s="5"/>
      <c r="BRU633" s="5"/>
      <c r="BRV633" s="5"/>
      <c r="BRW633" s="5"/>
      <c r="BRX633" s="5"/>
      <c r="BRY633" s="5"/>
      <c r="BRZ633" s="5"/>
      <c r="BSA633" s="5"/>
      <c r="BSB633" s="5"/>
      <c r="BSC633" s="5"/>
      <c r="BSD633" s="5"/>
      <c r="BSE633" s="5"/>
      <c r="BSF633" s="5"/>
      <c r="BSG633" s="5"/>
      <c r="BSH633" s="5"/>
      <c r="BSI633" s="5"/>
      <c r="BSJ633" s="5"/>
      <c r="BSK633" s="5"/>
      <c r="BSL633" s="5"/>
      <c r="BSM633" s="5"/>
      <c r="BSN633" s="5"/>
      <c r="BSO633" s="5"/>
      <c r="BSP633" s="5"/>
      <c r="BSQ633" s="5"/>
      <c r="BSR633" s="5"/>
      <c r="BSS633" s="5"/>
      <c r="BST633" s="5"/>
      <c r="BSU633" s="5"/>
      <c r="BSV633" s="5"/>
      <c r="BSW633" s="5"/>
      <c r="BSX633" s="5"/>
      <c r="BSY633" s="5"/>
      <c r="BSZ633" s="5"/>
      <c r="BTA633" s="5"/>
      <c r="BTB633" s="5"/>
      <c r="BTC633" s="5"/>
      <c r="BTD633" s="5"/>
      <c r="BTE633" s="5"/>
      <c r="BTF633" s="5"/>
      <c r="BTG633" s="5"/>
      <c r="BTH633" s="5"/>
      <c r="BTI633" s="5"/>
      <c r="BTJ633" s="5"/>
      <c r="BTK633" s="5"/>
      <c r="BTL633" s="5"/>
      <c r="BTM633" s="5"/>
      <c r="BTN633" s="5"/>
      <c r="BTO633" s="5"/>
      <c r="BTP633" s="5"/>
      <c r="BTQ633" s="5"/>
      <c r="BTR633" s="5"/>
      <c r="BTS633" s="5"/>
      <c r="BTT633" s="5"/>
      <c r="BTU633" s="5"/>
      <c r="BTV633" s="5"/>
      <c r="BTW633" s="5"/>
      <c r="BTX633" s="5"/>
      <c r="BTY633" s="5"/>
      <c r="BTZ633" s="5"/>
      <c r="BUA633" s="5"/>
      <c r="BUB633" s="5"/>
      <c r="BUC633" s="5"/>
      <c r="BUD633" s="5"/>
      <c r="BUE633" s="5"/>
      <c r="BUF633" s="5"/>
      <c r="BUG633" s="5"/>
      <c r="BUH633" s="5"/>
      <c r="BUI633" s="5"/>
      <c r="BUJ633" s="5"/>
      <c r="BUK633" s="5"/>
      <c r="BUL633" s="5"/>
      <c r="BUM633" s="5"/>
      <c r="BUN633" s="5"/>
      <c r="BUO633" s="5"/>
      <c r="BUP633" s="5"/>
      <c r="BUQ633" s="5"/>
      <c r="BUR633" s="5"/>
      <c r="BUS633" s="5"/>
      <c r="BUT633" s="5"/>
      <c r="BUU633" s="5"/>
      <c r="BUV633" s="5"/>
      <c r="BUW633" s="5"/>
      <c r="BUX633" s="5"/>
      <c r="BUY633" s="5"/>
      <c r="BUZ633" s="5"/>
      <c r="BVA633" s="5"/>
      <c r="BVB633" s="5"/>
      <c r="BVC633" s="5"/>
      <c r="BVD633" s="5"/>
      <c r="BVE633" s="5"/>
      <c r="BVF633" s="5"/>
      <c r="BVG633" s="5"/>
      <c r="BVH633" s="5"/>
      <c r="BVI633" s="5"/>
      <c r="BVJ633" s="5"/>
      <c r="BVK633" s="5"/>
      <c r="BVL633" s="5"/>
      <c r="BVM633" s="5"/>
      <c r="BVN633" s="5"/>
      <c r="BVO633" s="5"/>
      <c r="BVP633" s="5"/>
      <c r="BVQ633" s="5"/>
      <c r="BVR633" s="5"/>
      <c r="BVS633" s="5"/>
      <c r="BVT633" s="5"/>
      <c r="BVU633" s="5"/>
      <c r="BVV633" s="5"/>
      <c r="BVW633" s="5"/>
      <c r="BVX633" s="5"/>
      <c r="BVY633" s="5"/>
      <c r="BVZ633" s="5"/>
      <c r="BWA633" s="5"/>
      <c r="BWB633" s="5"/>
      <c r="BWC633" s="5"/>
      <c r="BWD633" s="5"/>
      <c r="BWE633" s="5"/>
      <c r="BWF633" s="5"/>
      <c r="BWG633" s="5"/>
      <c r="BWH633" s="5"/>
      <c r="BWI633" s="5"/>
      <c r="BWJ633" s="5"/>
      <c r="BWK633" s="5"/>
      <c r="BWL633" s="5"/>
      <c r="BWM633" s="5"/>
      <c r="BWN633" s="5"/>
      <c r="BWO633" s="5"/>
      <c r="BWP633" s="5"/>
      <c r="BWQ633" s="5"/>
      <c r="BWR633" s="5"/>
      <c r="BWS633" s="5"/>
      <c r="BWT633" s="5"/>
      <c r="BWU633" s="5"/>
      <c r="BWV633" s="5"/>
      <c r="BWW633" s="5"/>
      <c r="BWX633" s="5"/>
      <c r="BWY633" s="5"/>
      <c r="BWZ633" s="5"/>
      <c r="BXA633" s="5"/>
      <c r="BXB633" s="5"/>
      <c r="BXC633" s="5"/>
      <c r="BXD633" s="5"/>
      <c r="BXE633" s="5"/>
      <c r="BXF633" s="5"/>
      <c r="BXG633" s="5"/>
      <c r="BXH633" s="5"/>
      <c r="BXI633" s="5"/>
      <c r="BXJ633" s="5"/>
      <c r="BXK633" s="5"/>
      <c r="BXL633" s="5"/>
      <c r="BXM633" s="5"/>
      <c r="BXN633" s="5"/>
      <c r="BXO633" s="5"/>
      <c r="BXP633" s="5"/>
      <c r="BXQ633" s="5"/>
      <c r="BXR633" s="5"/>
      <c r="BXS633" s="5"/>
      <c r="BXT633" s="5"/>
      <c r="BXU633" s="5"/>
      <c r="BXV633" s="5"/>
      <c r="BXW633" s="5"/>
      <c r="BXX633" s="5"/>
      <c r="BXY633" s="5"/>
      <c r="BXZ633" s="5"/>
      <c r="BYA633" s="5"/>
      <c r="BYB633" s="5"/>
      <c r="BYC633" s="5"/>
      <c r="BYD633" s="5"/>
      <c r="BYE633" s="5"/>
      <c r="BYF633" s="5"/>
      <c r="BYG633" s="5"/>
      <c r="BYH633" s="5"/>
      <c r="BYI633" s="5"/>
      <c r="BYJ633" s="5"/>
      <c r="BYK633" s="5"/>
      <c r="BYL633" s="5"/>
      <c r="BYM633" s="5"/>
      <c r="BYN633" s="5"/>
      <c r="BYO633" s="5"/>
      <c r="BYP633" s="5"/>
      <c r="BYQ633" s="5"/>
      <c r="BYR633" s="5"/>
      <c r="BYS633" s="5"/>
      <c r="BYT633" s="5"/>
      <c r="BYU633" s="5"/>
      <c r="BYV633" s="5"/>
      <c r="BYW633" s="5"/>
      <c r="BYX633" s="5"/>
      <c r="BYY633" s="5"/>
      <c r="BYZ633" s="5"/>
      <c r="BZA633" s="5"/>
      <c r="BZB633" s="5"/>
      <c r="BZC633" s="5"/>
      <c r="BZD633" s="5"/>
      <c r="BZE633" s="5"/>
      <c r="BZF633" s="5"/>
      <c r="BZG633" s="5"/>
      <c r="BZH633" s="5"/>
      <c r="BZI633" s="5"/>
      <c r="BZJ633" s="5"/>
      <c r="BZK633" s="5"/>
      <c r="BZL633" s="5"/>
      <c r="BZM633" s="5"/>
      <c r="BZN633" s="5"/>
      <c r="BZO633" s="5"/>
      <c r="BZP633" s="5"/>
      <c r="BZQ633" s="5"/>
      <c r="BZR633" s="5"/>
      <c r="BZS633" s="5"/>
      <c r="BZT633" s="5"/>
      <c r="BZU633" s="5"/>
      <c r="BZV633" s="5"/>
      <c r="BZW633" s="5"/>
      <c r="BZX633" s="5"/>
      <c r="BZY633" s="5"/>
      <c r="BZZ633" s="5"/>
      <c r="CAA633" s="5"/>
      <c r="CAB633" s="5"/>
      <c r="CAC633" s="5"/>
      <c r="CAD633" s="5"/>
      <c r="CAE633" s="5"/>
      <c r="CAF633" s="5"/>
      <c r="CAG633" s="5"/>
      <c r="CAH633" s="5"/>
      <c r="CAI633" s="5"/>
      <c r="CAJ633" s="5"/>
      <c r="CAK633" s="5"/>
      <c r="CAL633" s="5"/>
      <c r="CAM633" s="5"/>
      <c r="CAN633" s="5"/>
      <c r="CAO633" s="5"/>
      <c r="CAP633" s="5"/>
      <c r="CAQ633" s="5"/>
      <c r="CAR633" s="5"/>
      <c r="CAS633" s="5"/>
      <c r="CAT633" s="5"/>
      <c r="CAU633" s="5"/>
      <c r="CAV633" s="5"/>
      <c r="CAW633" s="5"/>
      <c r="CAX633" s="5"/>
      <c r="CAY633" s="5"/>
      <c r="CAZ633" s="5"/>
      <c r="CBA633" s="5"/>
      <c r="CBB633" s="5"/>
      <c r="CBC633" s="5"/>
      <c r="CBD633" s="5"/>
      <c r="CBE633" s="5"/>
      <c r="CBF633" s="5"/>
      <c r="CBG633" s="5"/>
      <c r="CBH633" s="5"/>
      <c r="CBI633" s="5"/>
      <c r="CBJ633" s="5"/>
      <c r="CBK633" s="5"/>
      <c r="CBL633" s="5"/>
      <c r="CBM633" s="5"/>
      <c r="CBN633" s="5"/>
      <c r="CBO633" s="5"/>
      <c r="CBP633" s="5"/>
      <c r="CBQ633" s="5"/>
      <c r="CBR633" s="5"/>
      <c r="CBS633" s="5"/>
      <c r="CBT633" s="5"/>
      <c r="CBU633" s="5"/>
      <c r="CBV633" s="5"/>
      <c r="CBW633" s="5"/>
      <c r="CBX633" s="5"/>
      <c r="CBY633" s="5"/>
      <c r="CBZ633" s="5"/>
      <c r="CCA633" s="5"/>
      <c r="CCB633" s="5"/>
      <c r="CCC633" s="5"/>
      <c r="CCD633" s="5"/>
      <c r="CCE633" s="5"/>
      <c r="CCF633" s="5"/>
      <c r="CCG633" s="5"/>
      <c r="CCH633" s="5"/>
      <c r="CCI633" s="5"/>
      <c r="CCJ633" s="5"/>
      <c r="CCK633" s="5"/>
      <c r="CCL633" s="5"/>
      <c r="CCM633" s="5"/>
      <c r="CCN633" s="5"/>
      <c r="CCO633" s="5"/>
      <c r="CCP633" s="5"/>
      <c r="CCQ633" s="5"/>
      <c r="CCR633" s="5"/>
      <c r="CCS633" s="5"/>
      <c r="CCT633" s="5"/>
      <c r="CCU633" s="5"/>
      <c r="CCV633" s="5"/>
      <c r="CCW633" s="5"/>
      <c r="CCX633" s="5"/>
      <c r="CCY633" s="5"/>
      <c r="CCZ633" s="5"/>
      <c r="CDA633" s="5"/>
      <c r="CDB633" s="5"/>
      <c r="CDC633" s="5"/>
      <c r="CDD633" s="5"/>
      <c r="CDE633" s="5"/>
      <c r="CDF633" s="5"/>
      <c r="CDG633" s="5"/>
      <c r="CDH633" s="5"/>
      <c r="CDI633" s="5"/>
      <c r="CDJ633" s="5"/>
      <c r="CDK633" s="5"/>
      <c r="CDL633" s="5"/>
      <c r="CDM633" s="5"/>
      <c r="CDN633" s="5"/>
      <c r="CDO633" s="5"/>
      <c r="CDP633" s="5"/>
      <c r="CDQ633" s="5"/>
      <c r="CDR633" s="5"/>
      <c r="CDS633" s="5"/>
      <c r="CDT633" s="5"/>
      <c r="CDU633" s="5"/>
      <c r="CDV633" s="5"/>
      <c r="CDW633" s="5"/>
      <c r="CDX633" s="5"/>
      <c r="CDY633" s="5"/>
      <c r="CDZ633" s="5"/>
      <c r="CEA633" s="5"/>
      <c r="CEB633" s="5"/>
      <c r="CEC633" s="5"/>
      <c r="CED633" s="5"/>
      <c r="CEE633" s="5"/>
      <c r="CEF633" s="5"/>
      <c r="CEG633" s="5"/>
      <c r="CEH633" s="5"/>
      <c r="CEI633" s="5"/>
      <c r="CEJ633" s="5"/>
      <c r="CEK633" s="5"/>
      <c r="CEL633" s="5"/>
      <c r="CEM633" s="5"/>
      <c r="CEN633" s="5"/>
      <c r="CEO633" s="5"/>
      <c r="CEP633" s="5"/>
      <c r="CEQ633" s="5"/>
      <c r="CER633" s="5"/>
      <c r="CES633" s="5"/>
      <c r="CET633" s="5"/>
      <c r="CEU633" s="5"/>
      <c r="CEV633" s="5"/>
      <c r="CEW633" s="5"/>
      <c r="CEX633" s="5"/>
      <c r="CEY633" s="5"/>
      <c r="CEZ633" s="5"/>
      <c r="CFA633" s="5"/>
      <c r="CFB633" s="5"/>
      <c r="CFC633" s="5"/>
      <c r="CFD633" s="5"/>
      <c r="CFE633" s="5"/>
      <c r="CFF633" s="5"/>
      <c r="CFG633" s="5"/>
      <c r="CFH633" s="5"/>
      <c r="CFI633" s="5"/>
      <c r="CFJ633" s="5"/>
      <c r="CFK633" s="5"/>
      <c r="CFL633" s="5"/>
      <c r="CFM633" s="5"/>
      <c r="CFN633" s="5"/>
      <c r="CFO633" s="5"/>
      <c r="CFP633" s="5"/>
      <c r="CFQ633" s="5"/>
      <c r="CFR633" s="5"/>
      <c r="CFS633" s="5"/>
      <c r="CFT633" s="5"/>
      <c r="CFU633" s="5"/>
      <c r="CFV633" s="5"/>
      <c r="CFW633" s="5"/>
      <c r="CFX633" s="5"/>
      <c r="CFY633" s="5"/>
      <c r="CFZ633" s="5"/>
      <c r="CGA633" s="5"/>
      <c r="CGB633" s="5"/>
      <c r="CGC633" s="5"/>
      <c r="CGD633" s="5"/>
      <c r="CGE633" s="5"/>
      <c r="CGF633" s="5"/>
      <c r="CGG633" s="5"/>
      <c r="CGH633" s="5"/>
      <c r="CGI633" s="5"/>
      <c r="CGJ633" s="5"/>
      <c r="CGK633" s="5"/>
      <c r="CGL633" s="5"/>
      <c r="CGM633" s="5"/>
      <c r="CGN633" s="5"/>
      <c r="CGO633" s="5"/>
      <c r="CGP633" s="5"/>
      <c r="CGQ633" s="5"/>
      <c r="CGR633" s="5"/>
      <c r="CGS633" s="5"/>
      <c r="CGT633" s="5"/>
      <c r="CGU633" s="5"/>
      <c r="CGV633" s="5"/>
      <c r="CGW633" s="5"/>
      <c r="CGX633" s="5"/>
      <c r="CGY633" s="5"/>
      <c r="CGZ633" s="5"/>
      <c r="CHA633" s="5"/>
      <c r="CHB633" s="5"/>
      <c r="CHC633" s="5"/>
      <c r="CHD633" s="5"/>
      <c r="CHE633" s="5"/>
      <c r="CHF633" s="5"/>
      <c r="CHG633" s="5"/>
      <c r="CHH633" s="5"/>
      <c r="CHI633" s="5"/>
      <c r="CHJ633" s="5"/>
      <c r="CHK633" s="5"/>
      <c r="CHL633" s="5"/>
      <c r="CHM633" s="5"/>
      <c r="CHN633" s="5"/>
      <c r="CHO633" s="5"/>
      <c r="CHP633" s="5"/>
      <c r="CHQ633" s="5"/>
      <c r="CHR633" s="5"/>
      <c r="CHS633" s="5"/>
      <c r="CHT633" s="5"/>
      <c r="CHU633" s="5"/>
      <c r="CHV633" s="5"/>
      <c r="CHW633" s="5"/>
      <c r="CHX633" s="5"/>
      <c r="CHY633" s="5"/>
      <c r="CHZ633" s="5"/>
      <c r="CIA633" s="5"/>
      <c r="CIB633" s="5"/>
      <c r="CIC633" s="5"/>
      <c r="CID633" s="5"/>
      <c r="CIE633" s="5"/>
      <c r="CIF633" s="5"/>
      <c r="CIG633" s="5"/>
      <c r="CIH633" s="5"/>
      <c r="CII633" s="5"/>
      <c r="CIJ633" s="5"/>
      <c r="CIK633" s="5"/>
      <c r="CIL633" s="5"/>
      <c r="CIM633" s="5"/>
      <c r="CIN633" s="5"/>
      <c r="CIO633" s="5"/>
      <c r="CIP633" s="5"/>
      <c r="CIQ633" s="5"/>
      <c r="CIR633" s="5"/>
      <c r="CIS633" s="5"/>
      <c r="CIT633" s="5"/>
      <c r="CIU633" s="5"/>
      <c r="CIV633" s="5"/>
      <c r="CIW633" s="5"/>
      <c r="CIX633" s="5"/>
      <c r="CIY633" s="5"/>
      <c r="CIZ633" s="5"/>
      <c r="CJA633" s="5"/>
      <c r="CJB633" s="5"/>
      <c r="CJC633" s="5"/>
      <c r="CJD633" s="5"/>
      <c r="CJE633" s="5"/>
      <c r="CJF633" s="5"/>
      <c r="CJG633" s="5"/>
      <c r="CJH633" s="5"/>
      <c r="CJI633" s="5"/>
      <c r="CJJ633" s="5"/>
      <c r="CJK633" s="5"/>
      <c r="CJL633" s="5"/>
      <c r="CJM633" s="5"/>
      <c r="CJN633" s="5"/>
      <c r="CJO633" s="5"/>
      <c r="CJP633" s="5"/>
      <c r="CJQ633" s="5"/>
      <c r="CJR633" s="5"/>
      <c r="CJS633" s="5"/>
      <c r="CJT633" s="5"/>
      <c r="CJU633" s="5"/>
      <c r="CJV633" s="5"/>
      <c r="CJW633" s="5"/>
      <c r="CJX633" s="5"/>
      <c r="CJY633" s="5"/>
      <c r="CJZ633" s="5"/>
      <c r="CKA633" s="5"/>
      <c r="CKB633" s="5"/>
      <c r="CKC633" s="5"/>
      <c r="CKD633" s="5"/>
      <c r="CKE633" s="5"/>
      <c r="CKF633" s="5"/>
      <c r="CKG633" s="5"/>
      <c r="CKH633" s="5"/>
      <c r="CKI633" s="5"/>
      <c r="CKJ633" s="5"/>
      <c r="CKK633" s="5"/>
      <c r="CKL633" s="5"/>
      <c r="CKM633" s="5"/>
      <c r="CKN633" s="5"/>
      <c r="CKO633" s="5"/>
      <c r="CKP633" s="5"/>
      <c r="CKQ633" s="5"/>
      <c r="CKR633" s="5"/>
      <c r="CKS633" s="5"/>
      <c r="CKT633" s="5"/>
      <c r="CKU633" s="5"/>
      <c r="CKV633" s="5"/>
      <c r="CKW633" s="5"/>
      <c r="CKX633" s="5"/>
      <c r="CKY633" s="5"/>
      <c r="CKZ633" s="5"/>
      <c r="CLA633" s="5"/>
      <c r="CLB633" s="5"/>
      <c r="CLC633" s="5"/>
      <c r="CLD633" s="5"/>
      <c r="CLE633" s="5"/>
      <c r="CLF633" s="5"/>
      <c r="CLG633" s="5"/>
      <c r="CLH633" s="5"/>
      <c r="CLI633" s="5"/>
      <c r="CLJ633" s="5"/>
      <c r="CLK633" s="5"/>
      <c r="CLL633" s="5"/>
      <c r="CLM633" s="5"/>
      <c r="CLN633" s="5"/>
      <c r="CLO633" s="5"/>
      <c r="CLP633" s="5"/>
      <c r="CLQ633" s="5"/>
      <c r="CLR633" s="5"/>
      <c r="CLS633" s="5"/>
      <c r="CLT633" s="5"/>
      <c r="CLU633" s="5"/>
      <c r="CLV633" s="5"/>
      <c r="CLW633" s="5"/>
      <c r="CLX633" s="5"/>
      <c r="CLY633" s="5"/>
      <c r="CLZ633" s="5"/>
      <c r="CMA633" s="5"/>
      <c r="CMB633" s="5"/>
      <c r="CMC633" s="5"/>
      <c r="CMD633" s="5"/>
      <c r="CME633" s="5"/>
      <c r="CMF633" s="5"/>
      <c r="CMG633" s="5"/>
      <c r="CMH633" s="5"/>
      <c r="CMI633" s="5"/>
      <c r="CMJ633" s="5"/>
      <c r="CMK633" s="5"/>
      <c r="CML633" s="5"/>
      <c r="CMM633" s="5"/>
      <c r="CMN633" s="5"/>
      <c r="CMO633" s="5"/>
      <c r="CMP633" s="5"/>
      <c r="CMQ633" s="5"/>
      <c r="CMR633" s="5"/>
      <c r="CMS633" s="5"/>
      <c r="CMT633" s="5"/>
      <c r="CMU633" s="5"/>
      <c r="CMV633" s="5"/>
      <c r="CMW633" s="5"/>
      <c r="CMX633" s="5"/>
      <c r="CMY633" s="5"/>
      <c r="CMZ633" s="5"/>
      <c r="CNA633" s="5"/>
      <c r="CNB633" s="5"/>
      <c r="CNC633" s="5"/>
      <c r="CND633" s="5"/>
      <c r="CNE633" s="5"/>
      <c r="CNF633" s="5"/>
      <c r="CNG633" s="5"/>
      <c r="CNH633" s="5"/>
      <c r="CNI633" s="5"/>
      <c r="CNJ633" s="5"/>
      <c r="CNK633" s="5"/>
      <c r="CNL633" s="5"/>
      <c r="CNM633" s="5"/>
      <c r="CNN633" s="5"/>
      <c r="CNO633" s="5"/>
      <c r="CNP633" s="5"/>
      <c r="CNQ633" s="5"/>
      <c r="CNR633" s="5"/>
      <c r="CNS633" s="5"/>
      <c r="CNT633" s="5"/>
      <c r="CNU633" s="5"/>
      <c r="CNV633" s="5"/>
      <c r="CNW633" s="5"/>
      <c r="CNX633" s="5"/>
      <c r="CNY633" s="5"/>
      <c r="CNZ633" s="5"/>
      <c r="COA633" s="5"/>
      <c r="COB633" s="5"/>
      <c r="COC633" s="5"/>
      <c r="COD633" s="5"/>
      <c r="COE633" s="5"/>
      <c r="COF633" s="5"/>
      <c r="COG633" s="5"/>
      <c r="COH633" s="5"/>
      <c r="COI633" s="5"/>
      <c r="COJ633" s="5"/>
      <c r="COK633" s="5"/>
      <c r="COL633" s="5"/>
      <c r="COM633" s="5"/>
      <c r="CON633" s="5"/>
      <c r="COO633" s="5"/>
      <c r="COP633" s="5"/>
      <c r="COQ633" s="5"/>
      <c r="COR633" s="5"/>
      <c r="COS633" s="5"/>
      <c r="COT633" s="5"/>
      <c r="COU633" s="5"/>
      <c r="COV633" s="5"/>
      <c r="COW633" s="5"/>
      <c r="COX633" s="5"/>
      <c r="COY633" s="5"/>
      <c r="COZ633" s="5"/>
      <c r="CPA633" s="5"/>
      <c r="CPB633" s="5"/>
      <c r="CPC633" s="5"/>
      <c r="CPD633" s="5"/>
      <c r="CPE633" s="5"/>
      <c r="CPF633" s="5"/>
      <c r="CPG633" s="5"/>
      <c r="CPH633" s="5"/>
      <c r="CPI633" s="5"/>
      <c r="CPJ633" s="5"/>
      <c r="CPK633" s="5"/>
      <c r="CPL633" s="5"/>
      <c r="CPM633" s="5"/>
      <c r="CPN633" s="5"/>
      <c r="CPO633" s="5"/>
      <c r="CPP633" s="5"/>
      <c r="CPQ633" s="5"/>
      <c r="CPR633" s="5"/>
      <c r="CPS633" s="5"/>
      <c r="CPT633" s="5"/>
      <c r="CPU633" s="5"/>
      <c r="CPV633" s="5"/>
      <c r="CPW633" s="5"/>
      <c r="CPX633" s="5"/>
      <c r="CPY633" s="5"/>
      <c r="CPZ633" s="5"/>
      <c r="CQA633" s="5"/>
      <c r="CQB633" s="5"/>
      <c r="CQC633" s="5"/>
      <c r="CQD633" s="5"/>
      <c r="CQE633" s="5"/>
      <c r="CQF633" s="5"/>
      <c r="CQG633" s="5"/>
      <c r="CQH633" s="5"/>
      <c r="CQI633" s="5"/>
      <c r="CQJ633" s="5"/>
      <c r="CQK633" s="5"/>
      <c r="CQL633" s="5"/>
      <c r="CQM633" s="5"/>
      <c r="CQN633" s="5"/>
      <c r="CQO633" s="5"/>
      <c r="CQP633" s="5"/>
      <c r="CQQ633" s="5"/>
      <c r="CQR633" s="5"/>
      <c r="CQS633" s="5"/>
      <c r="CQT633" s="5"/>
      <c r="CQU633" s="5"/>
      <c r="CQV633" s="5"/>
      <c r="CQW633" s="5"/>
      <c r="CQX633" s="5"/>
      <c r="CQY633" s="5"/>
      <c r="CQZ633" s="5"/>
      <c r="CRA633" s="5"/>
      <c r="CRB633" s="5"/>
      <c r="CRC633" s="5"/>
      <c r="CRD633" s="5"/>
      <c r="CRE633" s="5"/>
      <c r="CRF633" s="5"/>
      <c r="CRG633" s="5"/>
      <c r="CRH633" s="5"/>
      <c r="CRI633" s="5"/>
      <c r="CRJ633" s="5"/>
      <c r="CRK633" s="5"/>
      <c r="CRL633" s="5"/>
      <c r="CRM633" s="5"/>
      <c r="CRN633" s="5"/>
      <c r="CRO633" s="5"/>
      <c r="CRP633" s="5"/>
      <c r="CRQ633" s="5"/>
      <c r="CRR633" s="5"/>
      <c r="CRS633" s="5"/>
      <c r="CRT633" s="5"/>
      <c r="CRU633" s="5"/>
      <c r="CRV633" s="5"/>
      <c r="CRW633" s="5"/>
      <c r="CRX633" s="5"/>
      <c r="CRY633" s="5"/>
      <c r="CRZ633" s="5"/>
      <c r="CSA633" s="5"/>
      <c r="CSB633" s="5"/>
      <c r="CSC633" s="5"/>
      <c r="CSD633" s="5"/>
      <c r="CSE633" s="5"/>
      <c r="CSF633" s="5"/>
      <c r="CSG633" s="5"/>
      <c r="CSH633" s="5"/>
      <c r="CSI633" s="5"/>
      <c r="CSJ633" s="5"/>
      <c r="CSK633" s="5"/>
      <c r="CSL633" s="5"/>
      <c r="CSM633" s="5"/>
      <c r="CSN633" s="5"/>
      <c r="CSO633" s="5"/>
      <c r="CSP633" s="5"/>
      <c r="CSQ633" s="5"/>
      <c r="CSR633" s="5"/>
      <c r="CSS633" s="5"/>
      <c r="CST633" s="5"/>
      <c r="CSU633" s="5"/>
      <c r="CSV633" s="5"/>
      <c r="CSW633" s="5"/>
      <c r="CSX633" s="5"/>
      <c r="CSY633" s="5"/>
      <c r="CSZ633" s="5"/>
      <c r="CTA633" s="5"/>
      <c r="CTB633" s="5"/>
      <c r="CTC633" s="5"/>
      <c r="CTD633" s="5"/>
      <c r="CTE633" s="5"/>
      <c r="CTF633" s="5"/>
      <c r="CTG633" s="5"/>
      <c r="CTH633" s="5"/>
      <c r="CTI633" s="5"/>
      <c r="CTJ633" s="5"/>
      <c r="CTK633" s="5"/>
      <c r="CTL633" s="5"/>
      <c r="CTM633" s="5"/>
      <c r="CTN633" s="5"/>
      <c r="CTO633" s="5"/>
      <c r="CTP633" s="5"/>
      <c r="CTQ633" s="5"/>
      <c r="CTR633" s="5"/>
      <c r="CTS633" s="5"/>
      <c r="CTT633" s="5"/>
      <c r="CTU633" s="5"/>
      <c r="CTV633" s="5"/>
      <c r="CTW633" s="5"/>
      <c r="CTX633" s="5"/>
      <c r="CTY633" s="5"/>
      <c r="CTZ633" s="5"/>
      <c r="CUA633" s="5"/>
      <c r="CUB633" s="5"/>
      <c r="CUC633" s="5"/>
      <c r="CUD633" s="5"/>
      <c r="CUE633" s="5"/>
      <c r="CUF633" s="5"/>
      <c r="CUG633" s="5"/>
      <c r="CUH633" s="5"/>
      <c r="CUI633" s="5"/>
      <c r="CUJ633" s="5"/>
      <c r="CUK633" s="5"/>
      <c r="CUL633" s="5"/>
      <c r="CUM633" s="5"/>
      <c r="CUN633" s="5"/>
      <c r="CUO633" s="5"/>
      <c r="CUP633" s="5"/>
      <c r="CUQ633" s="5"/>
      <c r="CUR633" s="5"/>
      <c r="CUS633" s="5"/>
      <c r="CUT633" s="5"/>
      <c r="CUU633" s="5"/>
      <c r="CUV633" s="5"/>
      <c r="CUW633" s="5"/>
      <c r="CUX633" s="5"/>
      <c r="CUY633" s="5"/>
      <c r="CUZ633" s="5"/>
      <c r="CVA633" s="5"/>
      <c r="CVB633" s="5"/>
      <c r="CVC633" s="5"/>
      <c r="CVD633" s="5"/>
      <c r="CVE633" s="5"/>
      <c r="CVF633" s="5"/>
      <c r="CVG633" s="5"/>
      <c r="CVH633" s="5"/>
      <c r="CVI633" s="5"/>
      <c r="CVJ633" s="5"/>
      <c r="CVK633" s="5"/>
      <c r="CVL633" s="5"/>
      <c r="CVM633" s="5"/>
      <c r="CVN633" s="5"/>
      <c r="CVO633" s="5"/>
      <c r="CVP633" s="5"/>
      <c r="CVQ633" s="5"/>
      <c r="CVR633" s="5"/>
      <c r="CVS633" s="5"/>
      <c r="CVT633" s="5"/>
      <c r="CVU633" s="5"/>
      <c r="CVV633" s="5"/>
      <c r="CVW633" s="5"/>
      <c r="CVX633" s="5"/>
      <c r="CVY633" s="5"/>
      <c r="CVZ633" s="5"/>
      <c r="CWA633" s="5"/>
      <c r="CWB633" s="5"/>
      <c r="CWC633" s="5"/>
      <c r="CWD633" s="5"/>
      <c r="CWE633" s="5"/>
      <c r="CWF633" s="5"/>
      <c r="CWG633" s="5"/>
      <c r="CWH633" s="5"/>
      <c r="CWI633" s="5"/>
      <c r="CWJ633" s="5"/>
      <c r="CWK633" s="5"/>
      <c r="CWL633" s="5"/>
      <c r="CWM633" s="5"/>
      <c r="CWN633" s="5"/>
      <c r="CWO633" s="5"/>
      <c r="CWP633" s="5"/>
      <c r="CWQ633" s="5"/>
      <c r="CWR633" s="5"/>
      <c r="CWS633" s="5"/>
      <c r="CWT633" s="5"/>
      <c r="CWU633" s="5"/>
      <c r="CWV633" s="5"/>
      <c r="CWW633" s="5"/>
      <c r="CWX633" s="5"/>
      <c r="CWY633" s="5"/>
      <c r="CWZ633" s="5"/>
      <c r="CXA633" s="5"/>
      <c r="CXB633" s="5"/>
      <c r="CXC633" s="5"/>
      <c r="CXD633" s="5"/>
      <c r="CXE633" s="5"/>
      <c r="CXF633" s="5"/>
      <c r="CXG633" s="5"/>
      <c r="CXH633" s="5"/>
      <c r="CXI633" s="5"/>
      <c r="CXJ633" s="5"/>
      <c r="CXK633" s="5"/>
      <c r="CXL633" s="5"/>
      <c r="CXM633" s="5"/>
      <c r="CXN633" s="5"/>
      <c r="CXO633" s="5"/>
      <c r="CXP633" s="5"/>
      <c r="CXQ633" s="5"/>
      <c r="CXR633" s="5"/>
      <c r="CXS633" s="5"/>
      <c r="CXT633" s="5"/>
      <c r="CXU633" s="5"/>
      <c r="CXV633" s="5"/>
      <c r="CXW633" s="5"/>
      <c r="CXX633" s="5"/>
      <c r="CXY633" s="5"/>
      <c r="CXZ633" s="5"/>
      <c r="CYA633" s="5"/>
      <c r="CYB633" s="5"/>
      <c r="CYC633" s="5"/>
      <c r="CYD633" s="5"/>
      <c r="CYE633" s="5"/>
      <c r="CYF633" s="5"/>
      <c r="CYG633" s="5"/>
      <c r="CYH633" s="5"/>
      <c r="CYI633" s="5"/>
      <c r="CYJ633" s="5"/>
      <c r="CYK633" s="5"/>
      <c r="CYL633" s="5"/>
      <c r="CYM633" s="5"/>
      <c r="CYN633" s="5"/>
      <c r="CYO633" s="5"/>
      <c r="CYP633" s="5"/>
      <c r="CYQ633" s="5"/>
      <c r="CYR633" s="5"/>
      <c r="CYS633" s="5"/>
      <c r="CYT633" s="5"/>
      <c r="CYU633" s="5"/>
      <c r="CYV633" s="5"/>
      <c r="CYW633" s="5"/>
      <c r="CYX633" s="5"/>
      <c r="CYY633" s="5"/>
      <c r="CYZ633" s="5"/>
      <c r="CZA633" s="5"/>
      <c r="CZB633" s="5"/>
      <c r="CZC633" s="5"/>
      <c r="CZD633" s="5"/>
      <c r="CZE633" s="5"/>
      <c r="CZF633" s="5"/>
      <c r="CZG633" s="5"/>
      <c r="CZH633" s="5"/>
      <c r="CZI633" s="5"/>
      <c r="CZJ633" s="5"/>
      <c r="CZK633" s="5"/>
      <c r="CZL633" s="5"/>
      <c r="CZM633" s="5"/>
      <c r="CZN633" s="5"/>
      <c r="CZO633" s="5"/>
      <c r="CZP633" s="5"/>
      <c r="CZQ633" s="5"/>
      <c r="CZR633" s="5"/>
      <c r="CZS633" s="5"/>
      <c r="CZT633" s="5"/>
      <c r="CZU633" s="5"/>
      <c r="CZV633" s="5"/>
      <c r="CZW633" s="5"/>
      <c r="CZX633" s="5"/>
      <c r="CZY633" s="5"/>
      <c r="CZZ633" s="5"/>
      <c r="DAA633" s="5"/>
      <c r="DAB633" s="5"/>
      <c r="DAC633" s="5"/>
      <c r="DAD633" s="5"/>
      <c r="DAE633" s="5"/>
      <c r="DAF633" s="5"/>
      <c r="DAG633" s="5"/>
      <c r="DAH633" s="5"/>
      <c r="DAI633" s="5"/>
      <c r="DAJ633" s="5"/>
      <c r="DAK633" s="5"/>
      <c r="DAL633" s="5"/>
      <c r="DAM633" s="5"/>
      <c r="DAN633" s="5"/>
      <c r="DAO633" s="5"/>
      <c r="DAP633" s="5"/>
      <c r="DAQ633" s="5"/>
      <c r="DAR633" s="5"/>
      <c r="DAS633" s="5"/>
      <c r="DAT633" s="5"/>
      <c r="DAU633" s="5"/>
      <c r="DAV633" s="5"/>
      <c r="DAW633" s="5"/>
      <c r="DAX633" s="5"/>
      <c r="DAY633" s="5"/>
      <c r="DAZ633" s="5"/>
      <c r="DBA633" s="5"/>
      <c r="DBB633" s="5"/>
      <c r="DBC633" s="5"/>
      <c r="DBD633" s="5"/>
      <c r="DBE633" s="5"/>
      <c r="DBF633" s="5"/>
      <c r="DBG633" s="5"/>
      <c r="DBH633" s="5"/>
      <c r="DBI633" s="5"/>
      <c r="DBJ633" s="5"/>
      <c r="DBK633" s="5"/>
      <c r="DBL633" s="5"/>
      <c r="DBM633" s="5"/>
      <c r="DBN633" s="5"/>
      <c r="DBO633" s="5"/>
      <c r="DBP633" s="5"/>
      <c r="DBQ633" s="5"/>
      <c r="DBR633" s="5"/>
      <c r="DBS633" s="5"/>
      <c r="DBT633" s="5"/>
      <c r="DBU633" s="5"/>
      <c r="DBV633" s="5"/>
      <c r="DBW633" s="5"/>
      <c r="DBX633" s="5"/>
      <c r="DBY633" s="5"/>
      <c r="DBZ633" s="5"/>
      <c r="DCA633" s="5"/>
      <c r="DCB633" s="5"/>
      <c r="DCC633" s="5"/>
      <c r="DCD633" s="5"/>
      <c r="DCE633" s="5"/>
      <c r="DCF633" s="5"/>
      <c r="DCG633" s="5"/>
      <c r="DCH633" s="5"/>
      <c r="DCI633" s="5"/>
      <c r="DCJ633" s="5"/>
      <c r="DCK633" s="5"/>
      <c r="DCL633" s="5"/>
      <c r="DCM633" s="5"/>
      <c r="DCN633" s="5"/>
      <c r="DCO633" s="5"/>
      <c r="DCP633" s="5"/>
      <c r="DCQ633" s="5"/>
      <c r="DCR633" s="5"/>
      <c r="DCS633" s="5"/>
      <c r="DCT633" s="5"/>
      <c r="DCU633" s="5"/>
      <c r="DCV633" s="5"/>
      <c r="DCW633" s="5"/>
      <c r="DCX633" s="5"/>
      <c r="DCY633" s="5"/>
      <c r="DCZ633" s="5"/>
      <c r="DDA633" s="5"/>
      <c r="DDB633" s="5"/>
      <c r="DDC633" s="5"/>
      <c r="DDD633" s="5"/>
      <c r="DDE633" s="5"/>
      <c r="DDF633" s="5"/>
      <c r="DDG633" s="5"/>
      <c r="DDH633" s="5"/>
      <c r="DDI633" s="5"/>
      <c r="DDJ633" s="5"/>
      <c r="DDK633" s="5"/>
      <c r="DDL633" s="5"/>
      <c r="DDM633" s="5"/>
      <c r="DDN633" s="5"/>
      <c r="DDO633" s="5"/>
      <c r="DDP633" s="5"/>
      <c r="DDQ633" s="5"/>
      <c r="DDR633" s="5"/>
      <c r="DDS633" s="5"/>
      <c r="DDT633" s="5"/>
      <c r="DDU633" s="5"/>
      <c r="DDV633" s="5"/>
      <c r="DDW633" s="5"/>
      <c r="DDX633" s="5"/>
      <c r="DDY633" s="5"/>
      <c r="DDZ633" s="5"/>
      <c r="DEA633" s="5"/>
      <c r="DEB633" s="5"/>
      <c r="DEC633" s="5"/>
      <c r="DED633" s="5"/>
      <c r="DEE633" s="5"/>
      <c r="DEF633" s="5"/>
      <c r="DEG633" s="5"/>
      <c r="DEH633" s="5"/>
      <c r="DEI633" s="5"/>
      <c r="DEJ633" s="5"/>
      <c r="DEK633" s="5"/>
      <c r="DEL633" s="5"/>
      <c r="DEM633" s="5"/>
      <c r="DEN633" s="5"/>
      <c r="DEO633" s="5"/>
      <c r="DEP633" s="5"/>
      <c r="DEQ633" s="5"/>
      <c r="DER633" s="5"/>
      <c r="DES633" s="5"/>
      <c r="DET633" s="5"/>
      <c r="DEU633" s="5"/>
      <c r="DEV633" s="5"/>
      <c r="DEW633" s="5"/>
      <c r="DEX633" s="5"/>
      <c r="DEY633" s="5"/>
      <c r="DEZ633" s="5"/>
      <c r="DFA633" s="5"/>
      <c r="DFB633" s="5"/>
      <c r="DFC633" s="5"/>
      <c r="DFD633" s="5"/>
      <c r="DFE633" s="5"/>
      <c r="DFF633" s="5"/>
      <c r="DFG633" s="5"/>
      <c r="DFH633" s="5"/>
      <c r="DFI633" s="5"/>
      <c r="DFJ633" s="5"/>
      <c r="DFK633" s="5"/>
      <c r="DFL633" s="5"/>
      <c r="DFM633" s="5"/>
      <c r="DFN633" s="5"/>
      <c r="DFO633" s="5"/>
      <c r="DFP633" s="5"/>
      <c r="DFQ633" s="5"/>
      <c r="DFR633" s="5"/>
      <c r="DFS633" s="5"/>
      <c r="DFT633" s="5"/>
      <c r="DFU633" s="5"/>
      <c r="DFV633" s="5"/>
      <c r="DFW633" s="5"/>
      <c r="DFX633" s="5"/>
      <c r="DFY633" s="5"/>
      <c r="DFZ633" s="5"/>
      <c r="DGA633" s="5"/>
      <c r="DGB633" s="5"/>
      <c r="DGC633" s="5"/>
      <c r="DGD633" s="5"/>
      <c r="DGE633" s="5"/>
      <c r="DGF633" s="5"/>
      <c r="DGG633" s="5"/>
      <c r="DGH633" s="5"/>
      <c r="DGI633" s="5"/>
      <c r="DGJ633" s="5"/>
      <c r="DGK633" s="5"/>
      <c r="DGL633" s="5"/>
      <c r="DGM633" s="5"/>
      <c r="DGN633" s="5"/>
      <c r="DGO633" s="5"/>
      <c r="DGP633" s="5"/>
      <c r="DGQ633" s="5"/>
      <c r="DGR633" s="5"/>
      <c r="DGS633" s="5"/>
      <c r="DGT633" s="5"/>
      <c r="DGU633" s="5"/>
      <c r="DGV633" s="5"/>
      <c r="DGW633" s="5"/>
      <c r="DGX633" s="5"/>
      <c r="DGY633" s="5"/>
      <c r="DGZ633" s="5"/>
      <c r="DHA633" s="5"/>
      <c r="DHB633" s="5"/>
      <c r="DHC633" s="5"/>
      <c r="DHD633" s="5"/>
      <c r="DHE633" s="5"/>
      <c r="DHF633" s="5"/>
      <c r="DHG633" s="5"/>
      <c r="DHH633" s="5"/>
      <c r="DHI633" s="5"/>
      <c r="DHJ633" s="5"/>
      <c r="DHK633" s="5"/>
      <c r="DHL633" s="5"/>
      <c r="DHM633" s="5"/>
      <c r="DHN633" s="5"/>
      <c r="DHO633" s="5"/>
      <c r="DHP633" s="5"/>
      <c r="DHQ633" s="5"/>
      <c r="DHR633" s="5"/>
      <c r="DHS633" s="5"/>
      <c r="DHT633" s="5"/>
      <c r="DHU633" s="5"/>
      <c r="DHV633" s="5"/>
      <c r="DHW633" s="5"/>
      <c r="DHX633" s="5"/>
      <c r="DHY633" s="5"/>
      <c r="DHZ633" s="5"/>
      <c r="DIA633" s="5"/>
      <c r="DIB633" s="5"/>
      <c r="DIC633" s="5"/>
      <c r="DID633" s="5"/>
      <c r="DIE633" s="5"/>
      <c r="DIF633" s="5"/>
      <c r="DIG633" s="5"/>
      <c r="DIH633" s="5"/>
      <c r="DII633" s="5"/>
      <c r="DIJ633" s="5"/>
      <c r="DIK633" s="5"/>
      <c r="DIL633" s="5"/>
      <c r="DIM633" s="5"/>
      <c r="DIN633" s="5"/>
      <c r="DIO633" s="5"/>
      <c r="DIP633" s="5"/>
      <c r="DIQ633" s="5"/>
      <c r="DIR633" s="5"/>
      <c r="DIS633" s="5"/>
      <c r="DIT633" s="5"/>
      <c r="DIU633" s="5"/>
      <c r="DIV633" s="5"/>
      <c r="DIW633" s="5"/>
      <c r="DIX633" s="5"/>
      <c r="DIY633" s="5"/>
      <c r="DIZ633" s="5"/>
      <c r="DJA633" s="5"/>
      <c r="DJB633" s="5"/>
      <c r="DJC633" s="5"/>
      <c r="DJD633" s="5"/>
      <c r="DJE633" s="5"/>
      <c r="DJF633" s="5"/>
      <c r="DJG633" s="5"/>
      <c r="DJH633" s="5"/>
      <c r="DJI633" s="5"/>
      <c r="DJJ633" s="5"/>
      <c r="DJK633" s="5"/>
      <c r="DJL633" s="5"/>
      <c r="DJM633" s="5"/>
      <c r="DJN633" s="5"/>
      <c r="DJO633" s="5"/>
      <c r="DJP633" s="5"/>
      <c r="DJQ633" s="5"/>
      <c r="DJR633" s="5"/>
      <c r="DJS633" s="5"/>
      <c r="DJT633" s="5"/>
      <c r="DJU633" s="5"/>
      <c r="DJV633" s="5"/>
      <c r="DJW633" s="5"/>
      <c r="DJX633" s="5"/>
      <c r="DJY633" s="5"/>
      <c r="DJZ633" s="5"/>
      <c r="DKA633" s="5"/>
      <c r="DKB633" s="5"/>
      <c r="DKC633" s="5"/>
      <c r="DKD633" s="5"/>
      <c r="DKE633" s="5"/>
      <c r="DKF633" s="5"/>
      <c r="DKG633" s="5"/>
      <c r="DKH633" s="5"/>
      <c r="DKI633" s="5"/>
      <c r="DKJ633" s="5"/>
      <c r="DKK633" s="5"/>
      <c r="DKL633" s="5"/>
      <c r="DKM633" s="5"/>
      <c r="DKN633" s="5"/>
      <c r="DKO633" s="5"/>
      <c r="DKP633" s="5"/>
      <c r="DKQ633" s="5"/>
      <c r="DKR633" s="5"/>
      <c r="DKS633" s="5"/>
      <c r="DKT633" s="5"/>
      <c r="DKU633" s="5"/>
      <c r="DKV633" s="5"/>
      <c r="DKW633" s="5"/>
      <c r="DKX633" s="5"/>
      <c r="DKY633" s="5"/>
      <c r="DKZ633" s="5"/>
      <c r="DLA633" s="5"/>
      <c r="DLB633" s="5"/>
      <c r="DLC633" s="5"/>
      <c r="DLD633" s="5"/>
      <c r="DLE633" s="5"/>
      <c r="DLF633" s="5"/>
      <c r="DLG633" s="5"/>
      <c r="DLH633" s="5"/>
      <c r="DLI633" s="5"/>
      <c r="DLJ633" s="5"/>
      <c r="DLK633" s="5"/>
      <c r="DLL633" s="5"/>
      <c r="DLM633" s="5"/>
      <c r="DLN633" s="5"/>
      <c r="DLO633" s="5"/>
      <c r="DLP633" s="5"/>
      <c r="DLQ633" s="5"/>
      <c r="DLR633" s="5"/>
      <c r="DLS633" s="5"/>
      <c r="DLT633" s="5"/>
      <c r="DLU633" s="5"/>
      <c r="DLV633" s="5"/>
      <c r="DLW633" s="5"/>
      <c r="DLX633" s="5"/>
      <c r="DLY633" s="5"/>
      <c r="DLZ633" s="5"/>
      <c r="DMA633" s="5"/>
      <c r="DMB633" s="5"/>
      <c r="DMC633" s="5"/>
      <c r="DMD633" s="5"/>
      <c r="DME633" s="5"/>
      <c r="DMF633" s="5"/>
      <c r="DMG633" s="5"/>
      <c r="DMH633" s="5"/>
      <c r="DMI633" s="5"/>
      <c r="DMJ633" s="5"/>
      <c r="DMK633" s="5"/>
      <c r="DML633" s="5"/>
      <c r="DMM633" s="5"/>
      <c r="DMN633" s="5"/>
      <c r="DMO633" s="5"/>
      <c r="DMP633" s="5"/>
      <c r="DMQ633" s="5"/>
      <c r="DMR633" s="5"/>
      <c r="DMS633" s="5"/>
      <c r="DMT633" s="5"/>
      <c r="DMU633" s="5"/>
      <c r="DMV633" s="5"/>
      <c r="DMW633" s="5"/>
      <c r="DMX633" s="5"/>
      <c r="DMY633" s="5"/>
      <c r="DMZ633" s="5"/>
      <c r="DNA633" s="5"/>
      <c r="DNB633" s="5"/>
      <c r="DNC633" s="5"/>
      <c r="DND633" s="5"/>
      <c r="DNE633" s="5"/>
      <c r="DNF633" s="5"/>
      <c r="DNG633" s="5"/>
      <c r="DNH633" s="5"/>
      <c r="DNI633" s="5"/>
      <c r="DNJ633" s="5"/>
      <c r="DNK633" s="5"/>
      <c r="DNL633" s="5"/>
      <c r="DNM633" s="5"/>
      <c r="DNN633" s="5"/>
      <c r="DNO633" s="5"/>
      <c r="DNP633" s="5"/>
      <c r="DNQ633" s="5"/>
      <c r="DNR633" s="5"/>
      <c r="DNS633" s="5"/>
      <c r="DNT633" s="5"/>
      <c r="DNU633" s="5"/>
      <c r="DNV633" s="5"/>
      <c r="DNW633" s="5"/>
      <c r="DNX633" s="5"/>
      <c r="DNY633" s="5"/>
      <c r="DNZ633" s="5"/>
      <c r="DOA633" s="5"/>
      <c r="DOB633" s="5"/>
      <c r="DOC633" s="5"/>
      <c r="DOD633" s="5"/>
      <c r="DOE633" s="5"/>
      <c r="DOF633" s="5"/>
      <c r="DOG633" s="5"/>
      <c r="DOH633" s="5"/>
      <c r="DOI633" s="5"/>
      <c r="DOJ633" s="5"/>
      <c r="DOK633" s="5"/>
      <c r="DOL633" s="5"/>
      <c r="DOM633" s="5"/>
      <c r="DON633" s="5"/>
      <c r="DOO633" s="5"/>
      <c r="DOP633" s="5"/>
      <c r="DOQ633" s="5"/>
      <c r="DOR633" s="5"/>
      <c r="DOS633" s="5"/>
      <c r="DOT633" s="5"/>
      <c r="DOU633" s="5"/>
      <c r="DOV633" s="5"/>
      <c r="DOW633" s="5"/>
      <c r="DOX633" s="5"/>
      <c r="DOY633" s="5"/>
      <c r="DOZ633" s="5"/>
      <c r="DPA633" s="5"/>
      <c r="DPB633" s="5"/>
      <c r="DPC633" s="5"/>
      <c r="DPD633" s="5"/>
      <c r="DPE633" s="5"/>
      <c r="DPF633" s="5"/>
      <c r="DPG633" s="5"/>
      <c r="DPH633" s="5"/>
      <c r="DPI633" s="5"/>
      <c r="DPJ633" s="5"/>
      <c r="DPK633" s="5"/>
      <c r="DPL633" s="5"/>
      <c r="DPM633" s="5"/>
      <c r="DPN633" s="5"/>
      <c r="DPO633" s="5"/>
      <c r="DPP633" s="5"/>
      <c r="DPQ633" s="5"/>
      <c r="DPR633" s="5"/>
      <c r="DPS633" s="5"/>
      <c r="DPT633" s="5"/>
      <c r="DPU633" s="5"/>
      <c r="DPV633" s="5"/>
      <c r="DPW633" s="5"/>
      <c r="DPX633" s="5"/>
      <c r="DPY633" s="5"/>
      <c r="DPZ633" s="5"/>
      <c r="DQA633" s="5"/>
      <c r="DQB633" s="5"/>
      <c r="DQC633" s="5"/>
      <c r="DQD633" s="5"/>
      <c r="DQE633" s="5"/>
      <c r="DQF633" s="5"/>
      <c r="DQG633" s="5"/>
      <c r="DQH633" s="5"/>
      <c r="DQI633" s="5"/>
      <c r="DQJ633" s="5"/>
      <c r="DQK633" s="5"/>
      <c r="DQL633" s="5"/>
      <c r="DQM633" s="5"/>
      <c r="DQN633" s="5"/>
      <c r="DQO633" s="5"/>
      <c r="DQP633" s="5"/>
      <c r="DQQ633" s="5"/>
      <c r="DQR633" s="5"/>
      <c r="DQS633" s="5"/>
      <c r="DQT633" s="5"/>
      <c r="DQU633" s="5"/>
      <c r="DQV633" s="5"/>
      <c r="DQW633" s="5"/>
      <c r="DQX633" s="5"/>
      <c r="DQY633" s="5"/>
      <c r="DQZ633" s="5"/>
      <c r="DRA633" s="5"/>
      <c r="DRB633" s="5"/>
      <c r="DRC633" s="5"/>
      <c r="DRD633" s="5"/>
      <c r="DRE633" s="5"/>
      <c r="DRF633" s="5"/>
      <c r="DRG633" s="5"/>
      <c r="DRH633" s="5"/>
      <c r="DRI633" s="5"/>
      <c r="DRJ633" s="5"/>
      <c r="DRK633" s="5"/>
      <c r="DRL633" s="5"/>
      <c r="DRM633" s="5"/>
      <c r="DRN633" s="5"/>
      <c r="DRO633" s="5"/>
      <c r="DRP633" s="5"/>
      <c r="DRQ633" s="5"/>
      <c r="DRR633" s="5"/>
      <c r="DRS633" s="5"/>
      <c r="DRT633" s="5"/>
      <c r="DRU633" s="5"/>
      <c r="DRV633" s="5"/>
      <c r="DRW633" s="5"/>
      <c r="DRX633" s="5"/>
      <c r="DRY633" s="5"/>
      <c r="DRZ633" s="5"/>
      <c r="DSA633" s="5"/>
      <c r="DSB633" s="5"/>
      <c r="DSC633" s="5"/>
      <c r="DSD633" s="5"/>
      <c r="DSE633" s="5"/>
      <c r="DSF633" s="5"/>
      <c r="DSG633" s="5"/>
      <c r="DSH633" s="5"/>
      <c r="DSI633" s="5"/>
      <c r="DSJ633" s="5"/>
      <c r="DSK633" s="5"/>
      <c r="DSL633" s="5"/>
      <c r="DSM633" s="5"/>
      <c r="DSN633" s="5"/>
      <c r="DSO633" s="5"/>
      <c r="DSP633" s="5"/>
      <c r="DSQ633" s="5"/>
      <c r="DSR633" s="5"/>
      <c r="DSS633" s="5"/>
      <c r="DST633" s="5"/>
      <c r="DSU633" s="5"/>
      <c r="DSV633" s="5"/>
      <c r="DSW633" s="5"/>
      <c r="DSX633" s="5"/>
      <c r="DSY633" s="5"/>
      <c r="DSZ633" s="5"/>
      <c r="DTA633" s="5"/>
      <c r="DTB633" s="5"/>
      <c r="DTC633" s="5"/>
      <c r="DTD633" s="5"/>
      <c r="DTE633" s="5"/>
      <c r="DTF633" s="5"/>
      <c r="DTG633" s="5"/>
      <c r="DTH633" s="5"/>
      <c r="DTI633" s="5"/>
      <c r="DTJ633" s="5"/>
      <c r="DTK633" s="5"/>
      <c r="DTL633" s="5"/>
      <c r="DTM633" s="5"/>
      <c r="DTN633" s="5"/>
      <c r="DTO633" s="5"/>
      <c r="DTP633" s="5"/>
      <c r="DTQ633" s="5"/>
      <c r="DTR633" s="5"/>
      <c r="DTS633" s="5"/>
      <c r="DTT633" s="5"/>
      <c r="DTU633" s="5"/>
      <c r="DTV633" s="5"/>
      <c r="DTW633" s="5"/>
      <c r="DTX633" s="5"/>
      <c r="DTY633" s="5"/>
      <c r="DTZ633" s="5"/>
      <c r="DUA633" s="5"/>
      <c r="DUB633" s="5"/>
      <c r="DUC633" s="5"/>
      <c r="DUD633" s="5"/>
      <c r="DUE633" s="5"/>
      <c r="DUF633" s="5"/>
      <c r="DUG633" s="5"/>
      <c r="DUH633" s="5"/>
      <c r="DUI633" s="5"/>
      <c r="DUJ633" s="5"/>
      <c r="DUK633" s="5"/>
      <c r="DUL633" s="5"/>
      <c r="DUM633" s="5"/>
      <c r="DUN633" s="5"/>
      <c r="DUO633" s="5"/>
      <c r="DUP633" s="5"/>
      <c r="DUQ633" s="5"/>
      <c r="DUR633" s="5"/>
      <c r="DUS633" s="5"/>
      <c r="DUT633" s="5"/>
      <c r="DUU633" s="5"/>
      <c r="DUV633" s="5"/>
      <c r="DUW633" s="5"/>
      <c r="DUX633" s="5"/>
      <c r="DUY633" s="5"/>
      <c r="DUZ633" s="5"/>
      <c r="DVA633" s="5"/>
      <c r="DVB633" s="5"/>
      <c r="DVC633" s="5"/>
      <c r="DVD633" s="5"/>
      <c r="DVE633" s="5"/>
      <c r="DVF633" s="5"/>
      <c r="DVG633" s="5"/>
      <c r="DVH633" s="5"/>
      <c r="DVI633" s="5"/>
      <c r="DVJ633" s="5"/>
      <c r="DVK633" s="5"/>
      <c r="DVL633" s="5"/>
      <c r="DVM633" s="5"/>
      <c r="DVN633" s="5"/>
      <c r="DVO633" s="5"/>
      <c r="DVP633" s="5"/>
      <c r="DVQ633" s="5"/>
      <c r="DVR633" s="5"/>
      <c r="DVS633" s="5"/>
      <c r="DVT633" s="5"/>
      <c r="DVU633" s="5"/>
      <c r="DVV633" s="5"/>
      <c r="DVW633" s="5"/>
      <c r="DVX633" s="5"/>
      <c r="DVY633" s="5"/>
      <c r="DVZ633" s="5"/>
      <c r="DWA633" s="5"/>
      <c r="DWB633" s="5"/>
      <c r="DWC633" s="5"/>
      <c r="DWD633" s="5"/>
      <c r="DWE633" s="5"/>
      <c r="DWF633" s="5"/>
      <c r="DWG633" s="5"/>
      <c r="DWH633" s="5"/>
      <c r="DWI633" s="5"/>
      <c r="DWJ633" s="5"/>
      <c r="DWK633" s="5"/>
      <c r="DWL633" s="5"/>
      <c r="DWM633" s="5"/>
      <c r="DWN633" s="5"/>
      <c r="DWO633" s="5"/>
      <c r="DWP633" s="5"/>
      <c r="DWQ633" s="5"/>
      <c r="DWR633" s="5"/>
      <c r="DWS633" s="5"/>
      <c r="DWT633" s="5"/>
      <c r="DWU633" s="5"/>
      <c r="DWV633" s="5"/>
      <c r="DWW633" s="5"/>
      <c r="DWX633" s="5"/>
      <c r="DWY633" s="5"/>
      <c r="DWZ633" s="5"/>
      <c r="DXA633" s="5"/>
      <c r="DXB633" s="5"/>
      <c r="DXC633" s="5"/>
      <c r="DXD633" s="5"/>
      <c r="DXE633" s="5"/>
      <c r="DXF633" s="5"/>
      <c r="DXG633" s="5"/>
      <c r="DXH633" s="5"/>
      <c r="DXI633" s="5"/>
      <c r="DXJ633" s="5"/>
      <c r="DXK633" s="5"/>
      <c r="DXL633" s="5"/>
      <c r="DXM633" s="5"/>
      <c r="DXN633" s="5"/>
      <c r="DXO633" s="5"/>
      <c r="DXP633" s="5"/>
      <c r="DXQ633" s="5"/>
      <c r="DXR633" s="5"/>
      <c r="DXS633" s="5"/>
      <c r="DXT633" s="5"/>
      <c r="DXU633" s="5"/>
      <c r="DXV633" s="5"/>
      <c r="DXW633" s="5"/>
      <c r="DXX633" s="5"/>
      <c r="DXY633" s="5"/>
      <c r="DXZ633" s="5"/>
      <c r="DYA633" s="5"/>
      <c r="DYB633" s="5"/>
      <c r="DYC633" s="5"/>
      <c r="DYD633" s="5"/>
      <c r="DYE633" s="5"/>
      <c r="DYF633" s="5"/>
      <c r="DYG633" s="5"/>
      <c r="DYH633" s="5"/>
      <c r="DYI633" s="5"/>
      <c r="DYJ633" s="5"/>
      <c r="DYK633" s="5"/>
      <c r="DYL633" s="5"/>
      <c r="DYM633" s="5"/>
      <c r="DYN633" s="5"/>
      <c r="DYO633" s="5"/>
      <c r="DYP633" s="5"/>
      <c r="DYQ633" s="5"/>
      <c r="DYR633" s="5"/>
      <c r="DYS633" s="5"/>
      <c r="DYT633" s="5"/>
      <c r="DYU633" s="5"/>
      <c r="DYV633" s="5"/>
      <c r="DYW633" s="5"/>
      <c r="DYX633" s="5"/>
      <c r="DYY633" s="5"/>
      <c r="DYZ633" s="5"/>
      <c r="DZA633" s="5"/>
      <c r="DZB633" s="5"/>
      <c r="DZC633" s="5"/>
      <c r="DZD633" s="5"/>
      <c r="DZE633" s="5"/>
      <c r="DZF633" s="5"/>
      <c r="DZG633" s="5"/>
      <c r="DZH633" s="5"/>
      <c r="DZI633" s="5"/>
      <c r="DZJ633" s="5"/>
      <c r="DZK633" s="5"/>
      <c r="DZL633" s="5"/>
      <c r="DZM633" s="5"/>
      <c r="DZN633" s="5"/>
      <c r="DZO633" s="5"/>
      <c r="DZP633" s="5"/>
      <c r="DZQ633" s="5"/>
      <c r="DZR633" s="5"/>
      <c r="DZS633" s="5"/>
      <c r="DZT633" s="5"/>
      <c r="DZU633" s="5"/>
      <c r="DZV633" s="5"/>
      <c r="DZW633" s="5"/>
      <c r="DZX633" s="5"/>
      <c r="DZY633" s="5"/>
      <c r="DZZ633" s="5"/>
      <c r="EAA633" s="5"/>
      <c r="EAB633" s="5"/>
      <c r="EAC633" s="5"/>
      <c r="EAD633" s="5"/>
      <c r="EAE633" s="5"/>
      <c r="EAF633" s="5"/>
      <c r="EAG633" s="5"/>
      <c r="EAH633" s="5"/>
      <c r="EAI633" s="5"/>
      <c r="EAJ633" s="5"/>
      <c r="EAK633" s="5"/>
      <c r="EAL633" s="5"/>
      <c r="EAM633" s="5"/>
      <c r="EAN633" s="5"/>
      <c r="EAO633" s="5"/>
      <c r="EAP633" s="5"/>
      <c r="EAQ633" s="5"/>
      <c r="EAR633" s="5"/>
      <c r="EAS633" s="5"/>
      <c r="EAT633" s="5"/>
      <c r="EAU633" s="5"/>
      <c r="EAV633" s="5"/>
      <c r="EAW633" s="5"/>
      <c r="EAX633" s="5"/>
      <c r="EAY633" s="5"/>
      <c r="EAZ633" s="5"/>
      <c r="EBA633" s="5"/>
      <c r="EBB633" s="5"/>
      <c r="EBC633" s="5"/>
      <c r="EBD633" s="5"/>
      <c r="EBE633" s="5"/>
      <c r="EBF633" s="5"/>
      <c r="EBG633" s="5"/>
      <c r="EBH633" s="5"/>
      <c r="EBI633" s="5"/>
      <c r="EBJ633" s="5"/>
      <c r="EBK633" s="5"/>
      <c r="EBL633" s="5"/>
      <c r="EBM633" s="5"/>
      <c r="EBN633" s="5"/>
      <c r="EBO633" s="5"/>
      <c r="EBP633" s="5"/>
      <c r="EBQ633" s="5"/>
      <c r="EBR633" s="5"/>
      <c r="EBS633" s="5"/>
      <c r="EBT633" s="5"/>
      <c r="EBU633" s="5"/>
      <c r="EBV633" s="5"/>
      <c r="EBW633" s="5"/>
      <c r="EBX633" s="5"/>
      <c r="EBY633" s="5"/>
      <c r="EBZ633" s="5"/>
      <c r="ECA633" s="5"/>
      <c r="ECB633" s="5"/>
      <c r="ECC633" s="5"/>
      <c r="ECD633" s="5"/>
      <c r="ECE633" s="5"/>
      <c r="ECF633" s="5"/>
      <c r="ECG633" s="5"/>
      <c r="ECH633" s="5"/>
      <c r="ECI633" s="5"/>
      <c r="ECJ633" s="5"/>
      <c r="ECK633" s="5"/>
      <c r="ECL633" s="5"/>
      <c r="ECM633" s="5"/>
      <c r="ECN633" s="5"/>
      <c r="ECO633" s="5"/>
      <c r="ECP633" s="5"/>
      <c r="ECQ633" s="5"/>
      <c r="ECR633" s="5"/>
      <c r="ECS633" s="5"/>
      <c r="ECT633" s="5"/>
      <c r="ECU633" s="5"/>
      <c r="ECV633" s="5"/>
      <c r="ECW633" s="5"/>
      <c r="ECX633" s="5"/>
      <c r="ECY633" s="5"/>
      <c r="ECZ633" s="5"/>
      <c r="EDA633" s="5"/>
      <c r="EDB633" s="5"/>
      <c r="EDC633" s="5"/>
      <c r="EDD633" s="5"/>
      <c r="EDE633" s="5"/>
      <c r="EDF633" s="5"/>
      <c r="EDG633" s="5"/>
      <c r="EDH633" s="5"/>
      <c r="EDI633" s="5"/>
      <c r="EDJ633" s="5"/>
      <c r="EDK633" s="5"/>
      <c r="EDL633" s="5"/>
      <c r="EDM633" s="5"/>
      <c r="EDN633" s="5"/>
      <c r="EDO633" s="5"/>
      <c r="EDP633" s="5"/>
      <c r="EDQ633" s="5"/>
      <c r="EDR633" s="5"/>
      <c r="EDS633" s="5"/>
      <c r="EDT633" s="5"/>
      <c r="EDU633" s="5"/>
      <c r="EDV633" s="5"/>
      <c r="EDW633" s="5"/>
      <c r="EDX633" s="5"/>
      <c r="EDY633" s="5"/>
      <c r="EDZ633" s="5"/>
      <c r="EEA633" s="5"/>
      <c r="EEB633" s="5"/>
      <c r="EEC633" s="5"/>
      <c r="EED633" s="5"/>
      <c r="EEE633" s="5"/>
      <c r="EEF633" s="5"/>
      <c r="EEG633" s="5"/>
      <c r="EEH633" s="5"/>
      <c r="EEI633" s="5"/>
      <c r="EEJ633" s="5"/>
      <c r="EEK633" s="5"/>
      <c r="EEL633" s="5"/>
      <c r="EEM633" s="5"/>
      <c r="EEN633" s="5"/>
      <c r="EEO633" s="5"/>
      <c r="EEP633" s="5"/>
      <c r="EEQ633" s="5"/>
      <c r="EER633" s="5"/>
      <c r="EES633" s="5"/>
      <c r="EET633" s="5"/>
      <c r="EEU633" s="5"/>
      <c r="EEV633" s="5"/>
      <c r="EEW633" s="5"/>
      <c r="EEX633" s="5"/>
      <c r="EEY633" s="5"/>
      <c r="EEZ633" s="5"/>
      <c r="EFA633" s="5"/>
      <c r="EFB633" s="5"/>
      <c r="EFC633" s="5"/>
      <c r="EFD633" s="5"/>
      <c r="EFE633" s="5"/>
      <c r="EFF633" s="5"/>
      <c r="EFG633" s="5"/>
      <c r="EFH633" s="5"/>
      <c r="EFI633" s="5"/>
      <c r="EFJ633" s="5"/>
      <c r="EFK633" s="5"/>
      <c r="EFL633" s="5"/>
      <c r="EFM633" s="5"/>
      <c r="EFN633" s="5"/>
      <c r="EFO633" s="5"/>
      <c r="EFP633" s="5"/>
      <c r="EFQ633" s="5"/>
      <c r="EFR633" s="5"/>
      <c r="EFS633" s="5"/>
      <c r="EFT633" s="5"/>
      <c r="EFU633" s="5"/>
      <c r="EFV633" s="5"/>
      <c r="EFW633" s="5"/>
      <c r="EFX633" s="5"/>
      <c r="EFY633" s="5"/>
      <c r="EFZ633" s="5"/>
      <c r="EGA633" s="5"/>
      <c r="EGB633" s="5"/>
      <c r="EGC633" s="5"/>
      <c r="EGD633" s="5"/>
      <c r="EGE633" s="5"/>
      <c r="EGF633" s="5"/>
      <c r="EGG633" s="5"/>
      <c r="EGH633" s="5"/>
      <c r="EGI633" s="5"/>
      <c r="EGJ633" s="5"/>
      <c r="EGK633" s="5"/>
      <c r="EGL633" s="5"/>
      <c r="EGM633" s="5"/>
      <c r="EGN633" s="5"/>
      <c r="EGO633" s="5"/>
      <c r="EGP633" s="5"/>
      <c r="EGQ633" s="5"/>
      <c r="EGR633" s="5"/>
      <c r="EGS633" s="5"/>
      <c r="EGT633" s="5"/>
      <c r="EGU633" s="5"/>
      <c r="EGV633" s="5"/>
      <c r="EGW633" s="5"/>
      <c r="EGX633" s="5"/>
      <c r="EGY633" s="5"/>
      <c r="EGZ633" s="5"/>
      <c r="EHA633" s="5"/>
      <c r="EHB633" s="5"/>
      <c r="EHC633" s="5"/>
      <c r="EHD633" s="5"/>
      <c r="EHE633" s="5"/>
      <c r="EHF633" s="5"/>
      <c r="EHG633" s="5"/>
      <c r="EHH633" s="5"/>
      <c r="EHI633" s="5"/>
      <c r="EHJ633" s="5"/>
      <c r="EHK633" s="5"/>
      <c r="EHL633" s="5"/>
      <c r="EHM633" s="5"/>
      <c r="EHN633" s="5"/>
      <c r="EHO633" s="5"/>
      <c r="EHP633" s="5"/>
      <c r="EHQ633" s="5"/>
      <c r="EHR633" s="5"/>
      <c r="EHS633" s="5"/>
      <c r="EHT633" s="5"/>
      <c r="EHU633" s="5"/>
      <c r="EHV633" s="5"/>
      <c r="EHW633" s="5"/>
      <c r="EHX633" s="5"/>
      <c r="EHY633" s="5"/>
      <c r="EHZ633" s="5"/>
      <c r="EIA633" s="5"/>
      <c r="EIB633" s="5"/>
      <c r="EIC633" s="5"/>
      <c r="EID633" s="5"/>
      <c r="EIE633" s="5"/>
      <c r="EIF633" s="5"/>
      <c r="EIG633" s="5"/>
      <c r="EIH633" s="5"/>
      <c r="EII633" s="5"/>
      <c r="EIJ633" s="5"/>
      <c r="EIK633" s="5"/>
      <c r="EIL633" s="5"/>
      <c r="EIM633" s="5"/>
      <c r="EIN633" s="5"/>
      <c r="EIO633" s="5"/>
      <c r="EIP633" s="5"/>
      <c r="EIQ633" s="5"/>
      <c r="EIR633" s="5"/>
      <c r="EIS633" s="5"/>
      <c r="EIT633" s="5"/>
      <c r="EIU633" s="5"/>
      <c r="EIV633" s="5"/>
      <c r="EIW633" s="5"/>
      <c r="EIX633" s="5"/>
      <c r="EIY633" s="5"/>
      <c r="EIZ633" s="5"/>
      <c r="EJA633" s="5"/>
      <c r="EJB633" s="5"/>
      <c r="EJC633" s="5"/>
      <c r="EJD633" s="5"/>
      <c r="EJE633" s="5"/>
      <c r="EJF633" s="5"/>
      <c r="EJG633" s="5"/>
      <c r="EJH633" s="5"/>
      <c r="EJI633" s="5"/>
      <c r="EJJ633" s="5"/>
      <c r="EJK633" s="5"/>
      <c r="EJL633" s="5"/>
      <c r="EJM633" s="5"/>
      <c r="EJN633" s="5"/>
      <c r="EJO633" s="5"/>
      <c r="EJP633" s="5"/>
      <c r="EJQ633" s="5"/>
      <c r="EJR633" s="5"/>
      <c r="EJS633" s="5"/>
      <c r="EJT633" s="5"/>
      <c r="EJU633" s="5"/>
      <c r="EJV633" s="5"/>
      <c r="EJW633" s="5"/>
      <c r="EJX633" s="5"/>
      <c r="EJY633" s="5"/>
      <c r="EJZ633" s="5"/>
      <c r="EKA633" s="5"/>
      <c r="EKB633" s="5"/>
      <c r="EKC633" s="5"/>
      <c r="EKD633" s="5"/>
      <c r="EKE633" s="5"/>
      <c r="EKF633" s="5"/>
      <c r="EKG633" s="5"/>
      <c r="EKH633" s="5"/>
      <c r="EKI633" s="5"/>
      <c r="EKJ633" s="5"/>
      <c r="EKK633" s="5"/>
      <c r="EKL633" s="5"/>
      <c r="EKM633" s="5"/>
      <c r="EKN633" s="5"/>
      <c r="EKO633" s="5"/>
      <c r="EKP633" s="5"/>
      <c r="EKQ633" s="5"/>
      <c r="EKR633" s="5"/>
      <c r="EKS633" s="5"/>
      <c r="EKT633" s="5"/>
      <c r="EKU633" s="5"/>
      <c r="EKV633" s="5"/>
      <c r="EKW633" s="5"/>
      <c r="EKX633" s="5"/>
      <c r="EKY633" s="5"/>
      <c r="EKZ633" s="5"/>
      <c r="ELA633" s="5"/>
      <c r="ELB633" s="5"/>
      <c r="ELC633" s="5"/>
      <c r="ELD633" s="5"/>
      <c r="ELE633" s="5"/>
      <c r="ELF633" s="5"/>
      <c r="ELG633" s="5"/>
      <c r="ELH633" s="5"/>
      <c r="ELI633" s="5"/>
      <c r="ELJ633" s="5"/>
      <c r="ELK633" s="5"/>
      <c r="ELL633" s="5"/>
      <c r="ELM633" s="5"/>
      <c r="ELN633" s="5"/>
      <c r="ELO633" s="5"/>
      <c r="ELP633" s="5"/>
      <c r="ELQ633" s="5"/>
      <c r="ELR633" s="5"/>
      <c r="ELS633" s="5"/>
      <c r="ELT633" s="5"/>
      <c r="ELU633" s="5"/>
      <c r="ELV633" s="5"/>
      <c r="ELW633" s="5"/>
      <c r="ELX633" s="5"/>
      <c r="ELY633" s="5"/>
      <c r="ELZ633" s="5"/>
      <c r="EMA633" s="5"/>
      <c r="EMB633" s="5"/>
      <c r="EMC633" s="5"/>
      <c r="EMD633" s="5"/>
      <c r="EME633" s="5"/>
      <c r="EMF633" s="5"/>
      <c r="EMG633" s="5"/>
      <c r="EMH633" s="5"/>
      <c r="EMI633" s="5"/>
      <c r="EMJ633" s="5"/>
      <c r="EMK633" s="5"/>
      <c r="EML633" s="5"/>
      <c r="EMM633" s="5"/>
      <c r="EMN633" s="5"/>
      <c r="EMO633" s="5"/>
      <c r="EMP633" s="5"/>
      <c r="EMQ633" s="5"/>
      <c r="EMR633" s="5"/>
      <c r="EMS633" s="5"/>
      <c r="EMT633" s="5"/>
      <c r="EMU633" s="5"/>
      <c r="EMV633" s="5"/>
      <c r="EMW633" s="5"/>
      <c r="EMX633" s="5"/>
      <c r="EMY633" s="5"/>
      <c r="EMZ633" s="5"/>
      <c r="ENA633" s="5"/>
      <c r="ENB633" s="5"/>
      <c r="ENC633" s="5"/>
      <c r="END633" s="5"/>
      <c r="ENE633" s="5"/>
      <c r="ENF633" s="5"/>
      <c r="ENG633" s="5"/>
      <c r="ENH633" s="5"/>
      <c r="ENI633" s="5"/>
      <c r="ENJ633" s="5"/>
      <c r="ENK633" s="5"/>
      <c r="ENL633" s="5"/>
      <c r="ENM633" s="5"/>
      <c r="ENN633" s="5"/>
      <c r="ENO633" s="5"/>
      <c r="ENP633" s="5"/>
      <c r="ENQ633" s="5"/>
      <c r="ENR633" s="5"/>
      <c r="ENS633" s="5"/>
      <c r="ENT633" s="5"/>
      <c r="ENU633" s="5"/>
      <c r="ENV633" s="5"/>
      <c r="ENW633" s="5"/>
      <c r="ENX633" s="5"/>
      <c r="ENY633" s="5"/>
      <c r="ENZ633" s="5"/>
      <c r="EOA633" s="5"/>
      <c r="EOB633" s="5"/>
      <c r="EOC633" s="5"/>
      <c r="EOD633" s="5"/>
      <c r="EOE633" s="5"/>
      <c r="EOF633" s="5"/>
      <c r="EOG633" s="5"/>
      <c r="EOH633" s="5"/>
      <c r="EOI633" s="5"/>
      <c r="EOJ633" s="5"/>
      <c r="EOK633" s="5"/>
      <c r="EOL633" s="5"/>
      <c r="EOM633" s="5"/>
      <c r="EON633" s="5"/>
      <c r="EOO633" s="5"/>
      <c r="EOP633" s="5"/>
      <c r="EOQ633" s="5"/>
      <c r="EOR633" s="5"/>
      <c r="EOS633" s="5"/>
      <c r="EOT633" s="5"/>
      <c r="EOU633" s="5"/>
      <c r="EOV633" s="5"/>
      <c r="EOW633" s="5"/>
      <c r="EOX633" s="5"/>
      <c r="EOY633" s="5"/>
      <c r="EOZ633" s="5"/>
      <c r="EPA633" s="5"/>
      <c r="EPB633" s="5"/>
      <c r="EPC633" s="5"/>
      <c r="EPD633" s="5"/>
      <c r="EPE633" s="5"/>
      <c r="EPF633" s="5"/>
      <c r="EPG633" s="5"/>
      <c r="EPH633" s="5"/>
      <c r="EPI633" s="5"/>
      <c r="EPJ633" s="5"/>
      <c r="EPK633" s="5"/>
      <c r="EPL633" s="5"/>
      <c r="EPM633" s="5"/>
      <c r="EPN633" s="5"/>
      <c r="EPO633" s="5"/>
      <c r="EPP633" s="5"/>
      <c r="EPQ633" s="5"/>
      <c r="EPR633" s="5"/>
      <c r="EPS633" s="5"/>
      <c r="EPT633" s="5"/>
      <c r="EPU633" s="5"/>
      <c r="EPV633" s="5"/>
      <c r="EPW633" s="5"/>
      <c r="EPX633" s="5"/>
      <c r="EPY633" s="5"/>
      <c r="EPZ633" s="5"/>
      <c r="EQA633" s="5"/>
      <c r="EQB633" s="5"/>
      <c r="EQC633" s="5"/>
      <c r="EQD633" s="5"/>
      <c r="EQE633" s="5"/>
      <c r="EQF633" s="5"/>
      <c r="EQG633" s="5"/>
      <c r="EQH633" s="5"/>
      <c r="EQI633" s="5"/>
      <c r="EQJ633" s="5"/>
      <c r="EQK633" s="5"/>
      <c r="EQL633" s="5"/>
      <c r="EQM633" s="5"/>
      <c r="EQN633" s="5"/>
      <c r="EQO633" s="5"/>
      <c r="EQP633" s="5"/>
      <c r="EQQ633" s="5"/>
      <c r="EQR633" s="5"/>
      <c r="EQS633" s="5"/>
      <c r="EQT633" s="5"/>
      <c r="EQU633" s="5"/>
      <c r="EQV633" s="5"/>
      <c r="EQW633" s="5"/>
      <c r="EQX633" s="5"/>
      <c r="EQY633" s="5"/>
      <c r="EQZ633" s="5"/>
      <c r="ERA633" s="5"/>
      <c r="ERB633" s="5"/>
      <c r="ERC633" s="5"/>
      <c r="ERD633" s="5"/>
      <c r="ERE633" s="5"/>
      <c r="ERF633" s="5"/>
      <c r="ERG633" s="5"/>
      <c r="ERH633" s="5"/>
      <c r="ERI633" s="5"/>
      <c r="ERJ633" s="5"/>
      <c r="ERK633" s="5"/>
      <c r="ERL633" s="5"/>
      <c r="ERM633" s="5"/>
      <c r="ERN633" s="5"/>
      <c r="ERO633" s="5"/>
      <c r="ERP633" s="5"/>
      <c r="ERQ633" s="5"/>
      <c r="ERR633" s="5"/>
      <c r="ERS633" s="5"/>
      <c r="ERT633" s="5"/>
      <c r="ERU633" s="5"/>
      <c r="ERV633" s="5"/>
      <c r="ERW633" s="5"/>
      <c r="ERX633" s="5"/>
      <c r="ERY633" s="5"/>
      <c r="ERZ633" s="5"/>
      <c r="ESA633" s="5"/>
      <c r="ESB633" s="5"/>
      <c r="ESC633" s="5"/>
      <c r="ESD633" s="5"/>
      <c r="ESE633" s="5"/>
      <c r="ESF633" s="5"/>
      <c r="ESG633" s="5"/>
      <c r="ESH633" s="5"/>
      <c r="ESI633" s="5"/>
      <c r="ESJ633" s="5"/>
      <c r="ESK633" s="5"/>
      <c r="ESL633" s="5"/>
      <c r="ESM633" s="5"/>
      <c r="ESN633" s="5"/>
      <c r="ESO633" s="5"/>
      <c r="ESP633" s="5"/>
      <c r="ESQ633" s="5"/>
      <c r="ESR633" s="5"/>
      <c r="ESS633" s="5"/>
      <c r="EST633" s="5"/>
      <c r="ESU633" s="5"/>
      <c r="ESV633" s="5"/>
      <c r="ESW633" s="5"/>
      <c r="ESX633" s="5"/>
      <c r="ESY633" s="5"/>
      <c r="ESZ633" s="5"/>
      <c r="ETA633" s="5"/>
      <c r="ETB633" s="5"/>
      <c r="ETC633" s="5"/>
      <c r="ETD633" s="5"/>
      <c r="ETE633" s="5"/>
      <c r="ETF633" s="5"/>
      <c r="ETG633" s="5"/>
      <c r="ETH633" s="5"/>
      <c r="ETI633" s="5"/>
      <c r="ETJ633" s="5"/>
      <c r="ETK633" s="5"/>
      <c r="ETL633" s="5"/>
      <c r="ETM633" s="5"/>
      <c r="ETN633" s="5"/>
      <c r="ETO633" s="5"/>
      <c r="ETP633" s="5"/>
      <c r="ETQ633" s="5"/>
      <c r="ETR633" s="5"/>
      <c r="ETS633" s="5"/>
      <c r="ETT633" s="5"/>
      <c r="ETU633" s="5"/>
      <c r="ETV633" s="5"/>
      <c r="ETW633" s="5"/>
      <c r="ETX633" s="5"/>
      <c r="ETY633" s="5"/>
      <c r="ETZ633" s="5"/>
      <c r="EUA633" s="5"/>
      <c r="EUB633" s="5"/>
      <c r="EUC633" s="5"/>
      <c r="EUD633" s="5"/>
      <c r="EUE633" s="5"/>
      <c r="EUF633" s="5"/>
      <c r="EUG633" s="5"/>
      <c r="EUH633" s="5"/>
      <c r="EUI633" s="5"/>
      <c r="EUJ633" s="5"/>
      <c r="EUK633" s="5"/>
      <c r="EUL633" s="5"/>
      <c r="EUM633" s="5"/>
      <c r="EUN633" s="5"/>
      <c r="EUO633" s="5"/>
      <c r="EUP633" s="5"/>
      <c r="EUQ633" s="5"/>
      <c r="EUR633" s="5"/>
      <c r="EUS633" s="5"/>
      <c r="EUT633" s="5"/>
      <c r="EUU633" s="5"/>
      <c r="EUV633" s="5"/>
      <c r="EUW633" s="5"/>
      <c r="EUX633" s="5"/>
      <c r="EUY633" s="5"/>
      <c r="EUZ633" s="5"/>
      <c r="EVA633" s="5"/>
      <c r="EVB633" s="5"/>
      <c r="EVC633" s="5"/>
      <c r="EVD633" s="5"/>
      <c r="EVE633" s="5"/>
      <c r="EVF633" s="5"/>
      <c r="EVG633" s="5"/>
      <c r="EVH633" s="5"/>
      <c r="EVI633" s="5"/>
      <c r="EVJ633" s="5"/>
      <c r="EVK633" s="5"/>
      <c r="EVL633" s="5"/>
      <c r="EVM633" s="5"/>
      <c r="EVN633" s="5"/>
      <c r="EVO633" s="5"/>
      <c r="EVP633" s="5"/>
      <c r="EVQ633" s="5"/>
      <c r="EVR633" s="5"/>
      <c r="EVS633" s="5"/>
      <c r="EVT633" s="5"/>
      <c r="EVU633" s="5"/>
      <c r="EVV633" s="5"/>
      <c r="EVW633" s="5"/>
      <c r="EVX633" s="5"/>
      <c r="EVY633" s="5"/>
      <c r="EVZ633" s="5"/>
      <c r="EWA633" s="5"/>
      <c r="EWB633" s="5"/>
      <c r="EWC633" s="5"/>
      <c r="EWD633" s="5"/>
      <c r="EWE633" s="5"/>
      <c r="EWF633" s="5"/>
      <c r="EWG633" s="5"/>
      <c r="EWH633" s="5"/>
      <c r="EWI633" s="5"/>
      <c r="EWJ633" s="5"/>
      <c r="EWK633" s="5"/>
      <c r="EWL633" s="5"/>
      <c r="EWM633" s="5"/>
      <c r="EWN633" s="5"/>
      <c r="EWO633" s="5"/>
      <c r="EWP633" s="5"/>
      <c r="EWQ633" s="5"/>
      <c r="EWR633" s="5"/>
      <c r="EWS633" s="5"/>
      <c r="EWT633" s="5"/>
      <c r="EWU633" s="5"/>
      <c r="EWV633" s="5"/>
      <c r="EWW633" s="5"/>
      <c r="EWX633" s="5"/>
      <c r="EWY633" s="5"/>
      <c r="EWZ633" s="5"/>
      <c r="EXA633" s="5"/>
      <c r="EXB633" s="5"/>
      <c r="EXC633" s="5"/>
      <c r="EXD633" s="5"/>
      <c r="EXE633" s="5"/>
      <c r="EXF633" s="5"/>
      <c r="EXG633" s="5"/>
      <c r="EXH633" s="5"/>
      <c r="EXI633" s="5"/>
      <c r="EXJ633" s="5"/>
      <c r="EXK633" s="5"/>
      <c r="EXL633" s="5"/>
      <c r="EXM633" s="5"/>
      <c r="EXN633" s="5"/>
      <c r="EXO633" s="5"/>
      <c r="EXP633" s="5"/>
      <c r="EXQ633" s="5"/>
      <c r="EXR633" s="5"/>
      <c r="EXS633" s="5"/>
      <c r="EXT633" s="5"/>
      <c r="EXU633" s="5"/>
      <c r="EXV633" s="5"/>
      <c r="EXW633" s="5"/>
      <c r="EXX633" s="5"/>
      <c r="EXY633" s="5"/>
      <c r="EXZ633" s="5"/>
      <c r="EYA633" s="5"/>
      <c r="EYB633" s="5"/>
      <c r="EYC633" s="5"/>
      <c r="EYD633" s="5"/>
      <c r="EYE633" s="5"/>
      <c r="EYF633" s="5"/>
      <c r="EYG633" s="5"/>
      <c r="EYH633" s="5"/>
      <c r="EYI633" s="5"/>
      <c r="EYJ633" s="5"/>
      <c r="EYK633" s="5"/>
      <c r="EYL633" s="5"/>
      <c r="EYM633" s="5"/>
      <c r="EYN633" s="5"/>
      <c r="EYO633" s="5"/>
      <c r="EYP633" s="5"/>
      <c r="EYQ633" s="5"/>
      <c r="EYR633" s="5"/>
      <c r="EYS633" s="5"/>
      <c r="EYT633" s="5"/>
      <c r="EYU633" s="5"/>
      <c r="EYV633" s="5"/>
      <c r="EYW633" s="5"/>
      <c r="EYX633" s="5"/>
      <c r="EYY633" s="5"/>
      <c r="EYZ633" s="5"/>
      <c r="EZA633" s="5"/>
      <c r="EZB633" s="5"/>
      <c r="EZC633" s="5"/>
      <c r="EZD633" s="5"/>
      <c r="EZE633" s="5"/>
      <c r="EZF633" s="5"/>
      <c r="EZG633" s="5"/>
      <c r="EZH633" s="5"/>
      <c r="EZI633" s="5"/>
      <c r="EZJ633" s="5"/>
      <c r="EZK633" s="5"/>
      <c r="EZL633" s="5"/>
      <c r="EZM633" s="5"/>
      <c r="EZN633" s="5"/>
      <c r="EZO633" s="5"/>
      <c r="EZP633" s="5"/>
      <c r="EZQ633" s="5"/>
      <c r="EZR633" s="5"/>
      <c r="EZS633" s="5"/>
      <c r="EZT633" s="5"/>
      <c r="EZU633" s="5"/>
      <c r="EZV633" s="5"/>
      <c r="EZW633" s="5"/>
      <c r="EZX633" s="5"/>
      <c r="EZY633" s="5"/>
      <c r="EZZ633" s="5"/>
      <c r="FAA633" s="5"/>
      <c r="FAB633" s="5"/>
      <c r="FAC633" s="5"/>
      <c r="FAD633" s="5"/>
      <c r="FAE633" s="5"/>
      <c r="FAF633" s="5"/>
      <c r="FAG633" s="5"/>
      <c r="FAH633" s="5"/>
      <c r="FAI633" s="5"/>
      <c r="FAJ633" s="5"/>
      <c r="FAK633" s="5"/>
      <c r="FAL633" s="5"/>
      <c r="FAM633" s="5"/>
      <c r="FAN633" s="5"/>
      <c r="FAO633" s="5"/>
      <c r="FAP633" s="5"/>
      <c r="FAQ633" s="5"/>
      <c r="FAR633" s="5"/>
      <c r="FAS633" s="5"/>
      <c r="FAT633" s="5"/>
      <c r="FAU633" s="5"/>
      <c r="FAV633" s="5"/>
      <c r="FAW633" s="5"/>
      <c r="FAX633" s="5"/>
      <c r="FAY633" s="5"/>
      <c r="FAZ633" s="5"/>
      <c r="FBA633" s="5"/>
      <c r="FBB633" s="5"/>
      <c r="FBC633" s="5"/>
      <c r="FBD633" s="5"/>
      <c r="FBE633" s="5"/>
      <c r="FBF633" s="5"/>
      <c r="FBG633" s="5"/>
      <c r="FBH633" s="5"/>
      <c r="FBI633" s="5"/>
      <c r="FBJ633" s="5"/>
      <c r="FBK633" s="5"/>
      <c r="FBL633" s="5"/>
      <c r="FBM633" s="5"/>
      <c r="FBN633" s="5"/>
      <c r="FBO633" s="5"/>
      <c r="FBP633" s="5"/>
      <c r="FBQ633" s="5"/>
      <c r="FBR633" s="5"/>
      <c r="FBS633" s="5"/>
      <c r="FBT633" s="5"/>
      <c r="FBU633" s="5"/>
      <c r="FBV633" s="5"/>
      <c r="FBW633" s="5"/>
      <c r="FBX633" s="5"/>
      <c r="FBY633" s="5"/>
      <c r="FBZ633" s="5"/>
      <c r="FCA633" s="5"/>
      <c r="FCB633" s="5"/>
      <c r="FCC633" s="5"/>
      <c r="FCD633" s="5"/>
      <c r="FCE633" s="5"/>
      <c r="FCF633" s="5"/>
      <c r="FCG633" s="5"/>
      <c r="FCH633" s="5"/>
      <c r="FCI633" s="5"/>
      <c r="FCJ633" s="5"/>
      <c r="FCK633" s="5"/>
      <c r="FCL633" s="5"/>
      <c r="FCM633" s="5"/>
      <c r="FCN633" s="5"/>
      <c r="FCO633" s="5"/>
      <c r="FCP633" s="5"/>
      <c r="FCQ633" s="5"/>
      <c r="FCR633" s="5"/>
      <c r="FCS633" s="5"/>
      <c r="FCT633" s="5"/>
      <c r="FCU633" s="5"/>
      <c r="FCV633" s="5"/>
      <c r="FCW633" s="5"/>
      <c r="FCX633" s="5"/>
      <c r="FCY633" s="5"/>
      <c r="FCZ633" s="5"/>
      <c r="FDA633" s="5"/>
      <c r="FDB633" s="5"/>
      <c r="FDC633" s="5"/>
      <c r="FDD633" s="5"/>
      <c r="FDE633" s="5"/>
      <c r="FDF633" s="5"/>
      <c r="FDG633" s="5"/>
      <c r="FDH633" s="5"/>
      <c r="FDI633" s="5"/>
      <c r="FDJ633" s="5"/>
      <c r="FDK633" s="5"/>
      <c r="FDL633" s="5"/>
      <c r="FDM633" s="5"/>
      <c r="FDN633" s="5"/>
      <c r="FDO633" s="5"/>
      <c r="FDP633" s="5"/>
      <c r="FDQ633" s="5"/>
      <c r="FDR633" s="5"/>
      <c r="FDS633" s="5"/>
      <c r="FDT633" s="5"/>
      <c r="FDU633" s="5"/>
      <c r="FDV633" s="5"/>
      <c r="FDW633" s="5"/>
      <c r="FDX633" s="5"/>
      <c r="FDY633" s="5"/>
      <c r="FDZ633" s="5"/>
      <c r="FEA633" s="5"/>
      <c r="FEB633" s="5"/>
      <c r="FEC633" s="5"/>
      <c r="FED633" s="5"/>
      <c r="FEE633" s="5"/>
      <c r="FEF633" s="5"/>
      <c r="FEG633" s="5"/>
      <c r="FEH633" s="5"/>
      <c r="FEI633" s="5"/>
      <c r="FEJ633" s="5"/>
      <c r="FEK633" s="5"/>
      <c r="FEL633" s="5"/>
      <c r="FEM633" s="5"/>
      <c r="FEN633" s="5"/>
      <c r="FEO633" s="5"/>
      <c r="FEP633" s="5"/>
      <c r="FEQ633" s="5"/>
      <c r="FER633" s="5"/>
      <c r="FES633" s="5"/>
      <c r="FET633" s="5"/>
      <c r="FEU633" s="5"/>
      <c r="FEV633" s="5"/>
      <c r="FEW633" s="5"/>
      <c r="FEX633" s="5"/>
      <c r="FEY633" s="5"/>
      <c r="FEZ633" s="5"/>
      <c r="FFA633" s="5"/>
      <c r="FFB633" s="5"/>
      <c r="FFC633" s="5"/>
      <c r="FFD633" s="5"/>
      <c r="FFE633" s="5"/>
      <c r="FFF633" s="5"/>
      <c r="FFG633" s="5"/>
      <c r="FFH633" s="5"/>
      <c r="FFI633" s="5"/>
      <c r="FFJ633" s="5"/>
      <c r="FFK633" s="5"/>
      <c r="FFL633" s="5"/>
      <c r="FFM633" s="5"/>
      <c r="FFN633" s="5"/>
      <c r="FFO633" s="5"/>
      <c r="FFP633" s="5"/>
      <c r="FFQ633" s="5"/>
      <c r="FFR633" s="5"/>
      <c r="FFS633" s="5"/>
      <c r="FFT633" s="5"/>
      <c r="FFU633" s="5"/>
      <c r="FFV633" s="5"/>
      <c r="FFW633" s="5"/>
      <c r="FFX633" s="5"/>
      <c r="FFY633" s="5"/>
      <c r="FFZ633" s="5"/>
      <c r="FGA633" s="5"/>
      <c r="FGB633" s="5"/>
      <c r="FGC633" s="5"/>
      <c r="FGD633" s="5"/>
      <c r="FGE633" s="5"/>
      <c r="FGF633" s="5"/>
      <c r="FGG633" s="5"/>
      <c r="FGH633" s="5"/>
      <c r="FGI633" s="5"/>
      <c r="FGJ633" s="5"/>
      <c r="FGK633" s="5"/>
      <c r="FGL633" s="5"/>
      <c r="FGM633" s="5"/>
      <c r="FGN633" s="5"/>
      <c r="FGO633" s="5"/>
      <c r="FGP633" s="5"/>
      <c r="FGQ633" s="5"/>
      <c r="FGR633" s="5"/>
      <c r="FGS633" s="5"/>
      <c r="FGT633" s="5"/>
      <c r="FGU633" s="5"/>
      <c r="FGV633" s="5"/>
      <c r="FGW633" s="5"/>
      <c r="FGX633" s="5"/>
      <c r="FGY633" s="5"/>
      <c r="FGZ633" s="5"/>
      <c r="FHA633" s="5"/>
      <c r="FHB633" s="5"/>
      <c r="FHC633" s="5"/>
      <c r="FHD633" s="5"/>
      <c r="FHE633" s="5"/>
      <c r="FHF633" s="5"/>
      <c r="FHG633" s="5"/>
      <c r="FHH633" s="5"/>
      <c r="FHI633" s="5"/>
      <c r="FHJ633" s="5"/>
      <c r="FHK633" s="5"/>
      <c r="FHL633" s="5"/>
      <c r="FHM633" s="5"/>
      <c r="FHN633" s="5"/>
      <c r="FHO633" s="5"/>
      <c r="FHP633" s="5"/>
      <c r="FHQ633" s="5"/>
      <c r="FHR633" s="5"/>
      <c r="FHS633" s="5"/>
      <c r="FHT633" s="5"/>
      <c r="FHU633" s="5"/>
      <c r="FHV633" s="5"/>
      <c r="FHW633" s="5"/>
      <c r="FHX633" s="5"/>
      <c r="FHY633" s="5"/>
      <c r="FHZ633" s="5"/>
      <c r="FIA633" s="5"/>
      <c r="FIB633" s="5"/>
      <c r="FIC633" s="5"/>
      <c r="FID633" s="5"/>
      <c r="FIE633" s="5"/>
      <c r="FIF633" s="5"/>
      <c r="FIG633" s="5"/>
      <c r="FIH633" s="5"/>
      <c r="FII633" s="5"/>
      <c r="FIJ633" s="5"/>
      <c r="FIK633" s="5"/>
      <c r="FIL633" s="5"/>
      <c r="FIM633" s="5"/>
      <c r="FIN633" s="5"/>
      <c r="FIO633" s="5"/>
      <c r="FIP633" s="5"/>
      <c r="FIQ633" s="5"/>
      <c r="FIR633" s="5"/>
      <c r="FIS633" s="5"/>
      <c r="FIT633" s="5"/>
      <c r="FIU633" s="5"/>
      <c r="FIV633" s="5"/>
      <c r="FIW633" s="5"/>
      <c r="FIX633" s="5"/>
      <c r="FIY633" s="5"/>
      <c r="FIZ633" s="5"/>
      <c r="FJA633" s="5"/>
      <c r="FJB633" s="5"/>
      <c r="FJC633" s="5"/>
      <c r="FJD633" s="5"/>
      <c r="FJE633" s="5"/>
      <c r="FJF633" s="5"/>
      <c r="FJG633" s="5"/>
      <c r="FJH633" s="5"/>
      <c r="FJI633" s="5"/>
      <c r="FJJ633" s="5"/>
      <c r="FJK633" s="5"/>
      <c r="FJL633" s="5"/>
      <c r="FJM633" s="5"/>
      <c r="FJN633" s="5"/>
      <c r="FJO633" s="5"/>
      <c r="FJP633" s="5"/>
      <c r="FJQ633" s="5"/>
      <c r="FJR633" s="5"/>
      <c r="FJS633" s="5"/>
      <c r="FJT633" s="5"/>
      <c r="FJU633" s="5"/>
      <c r="FJV633" s="5"/>
      <c r="FJW633" s="5"/>
      <c r="FJX633" s="5"/>
      <c r="FJY633" s="5"/>
      <c r="FJZ633" s="5"/>
      <c r="FKA633" s="5"/>
      <c r="FKB633" s="5"/>
      <c r="FKC633" s="5"/>
      <c r="FKD633" s="5"/>
      <c r="FKE633" s="5"/>
      <c r="FKF633" s="5"/>
      <c r="FKG633" s="5"/>
      <c r="FKH633" s="5"/>
      <c r="FKI633" s="5"/>
      <c r="FKJ633" s="5"/>
      <c r="FKK633" s="5"/>
      <c r="FKL633" s="5"/>
      <c r="FKM633" s="5"/>
      <c r="FKN633" s="5"/>
      <c r="FKO633" s="5"/>
      <c r="FKP633" s="5"/>
      <c r="FKQ633" s="5"/>
      <c r="FKR633" s="5"/>
      <c r="FKS633" s="5"/>
      <c r="FKT633" s="5"/>
      <c r="FKU633" s="5"/>
      <c r="FKV633" s="5"/>
      <c r="FKW633" s="5"/>
      <c r="FKX633" s="5"/>
      <c r="FKY633" s="5"/>
      <c r="FKZ633" s="5"/>
      <c r="FLA633" s="5"/>
      <c r="FLB633" s="5"/>
      <c r="FLC633" s="5"/>
      <c r="FLD633" s="5"/>
      <c r="FLE633" s="5"/>
      <c r="FLF633" s="5"/>
      <c r="FLG633" s="5"/>
      <c r="FLH633" s="5"/>
      <c r="FLI633" s="5"/>
      <c r="FLJ633" s="5"/>
      <c r="FLK633" s="5"/>
      <c r="FLL633" s="5"/>
      <c r="FLM633" s="5"/>
      <c r="FLN633" s="5"/>
      <c r="FLO633" s="5"/>
      <c r="FLP633" s="5"/>
      <c r="FLQ633" s="5"/>
      <c r="FLR633" s="5"/>
      <c r="FLS633" s="5"/>
      <c r="FLT633" s="5"/>
      <c r="FLU633" s="5"/>
      <c r="FLV633" s="5"/>
      <c r="FLW633" s="5"/>
      <c r="FLX633" s="5"/>
      <c r="FLY633" s="5"/>
      <c r="FLZ633" s="5"/>
      <c r="FMA633" s="5"/>
      <c r="FMB633" s="5"/>
      <c r="FMC633" s="5"/>
      <c r="FMD633" s="5"/>
      <c r="FME633" s="5"/>
      <c r="FMF633" s="5"/>
      <c r="FMG633" s="5"/>
      <c r="FMH633" s="5"/>
      <c r="FMI633" s="5"/>
      <c r="FMJ633" s="5"/>
      <c r="FMK633" s="5"/>
      <c r="FML633" s="5"/>
      <c r="FMM633" s="5"/>
      <c r="FMN633" s="5"/>
      <c r="FMO633" s="5"/>
      <c r="FMP633" s="5"/>
      <c r="FMQ633" s="5"/>
      <c r="FMR633" s="5"/>
      <c r="FMS633" s="5"/>
      <c r="FMT633" s="5"/>
      <c r="FMU633" s="5"/>
      <c r="FMV633" s="5"/>
      <c r="FMW633" s="5"/>
      <c r="FMX633" s="5"/>
      <c r="FMY633" s="5"/>
      <c r="FMZ633" s="5"/>
      <c r="FNA633" s="5"/>
      <c r="FNB633" s="5"/>
      <c r="FNC633" s="5"/>
      <c r="FND633" s="5"/>
      <c r="FNE633" s="5"/>
      <c r="FNF633" s="5"/>
      <c r="FNG633" s="5"/>
      <c r="FNH633" s="5"/>
      <c r="FNI633" s="5"/>
      <c r="FNJ633" s="5"/>
      <c r="FNK633" s="5"/>
      <c r="FNL633" s="5"/>
      <c r="FNM633" s="5"/>
      <c r="FNN633" s="5"/>
      <c r="FNO633" s="5"/>
      <c r="FNP633" s="5"/>
      <c r="FNQ633" s="5"/>
      <c r="FNR633" s="5"/>
      <c r="FNS633" s="5"/>
      <c r="FNT633" s="5"/>
      <c r="FNU633" s="5"/>
      <c r="FNV633" s="5"/>
      <c r="FNW633" s="5"/>
      <c r="FNX633" s="5"/>
      <c r="FNY633" s="5"/>
      <c r="FNZ633" s="5"/>
      <c r="FOA633" s="5"/>
      <c r="FOB633" s="5"/>
      <c r="FOC633" s="5"/>
      <c r="FOD633" s="5"/>
      <c r="FOE633" s="5"/>
      <c r="FOF633" s="5"/>
      <c r="FOG633" s="5"/>
      <c r="FOH633" s="5"/>
      <c r="FOI633" s="5"/>
      <c r="FOJ633" s="5"/>
      <c r="FOK633" s="5"/>
      <c r="FOL633" s="5"/>
      <c r="FOM633" s="5"/>
      <c r="FON633" s="5"/>
      <c r="FOO633" s="5"/>
      <c r="FOP633" s="5"/>
      <c r="FOQ633" s="5"/>
      <c r="FOR633" s="5"/>
      <c r="FOS633" s="5"/>
      <c r="FOT633" s="5"/>
      <c r="FOU633" s="5"/>
      <c r="FOV633" s="5"/>
      <c r="FOW633" s="5"/>
      <c r="FOX633" s="5"/>
      <c r="FOY633" s="5"/>
      <c r="FOZ633" s="5"/>
      <c r="FPA633" s="5"/>
      <c r="FPB633" s="5"/>
      <c r="FPC633" s="5"/>
      <c r="FPD633" s="5"/>
      <c r="FPE633" s="5"/>
      <c r="FPF633" s="5"/>
      <c r="FPG633" s="5"/>
      <c r="FPH633" s="5"/>
      <c r="FPI633" s="5"/>
      <c r="FPJ633" s="5"/>
      <c r="FPK633" s="5"/>
      <c r="FPL633" s="5"/>
      <c r="FPM633" s="5"/>
      <c r="FPN633" s="5"/>
      <c r="FPO633" s="5"/>
      <c r="FPP633" s="5"/>
      <c r="FPQ633" s="5"/>
      <c r="FPR633" s="5"/>
      <c r="FPS633" s="5"/>
      <c r="FPT633" s="5"/>
      <c r="FPU633" s="5"/>
      <c r="FPV633" s="5"/>
      <c r="FPW633" s="5"/>
      <c r="FPX633" s="5"/>
      <c r="FPY633" s="5"/>
      <c r="FPZ633" s="5"/>
      <c r="FQA633" s="5"/>
      <c r="FQB633" s="5"/>
      <c r="FQC633" s="5"/>
      <c r="FQD633" s="5"/>
      <c r="FQE633" s="5"/>
      <c r="FQF633" s="5"/>
      <c r="FQG633" s="5"/>
      <c r="FQH633" s="5"/>
      <c r="FQI633" s="5"/>
      <c r="FQJ633" s="5"/>
      <c r="FQK633" s="5"/>
      <c r="FQL633" s="5"/>
      <c r="FQM633" s="5"/>
      <c r="FQN633" s="5"/>
      <c r="FQO633" s="5"/>
      <c r="FQP633" s="5"/>
      <c r="FQQ633" s="5"/>
      <c r="FQR633" s="5"/>
      <c r="FQS633" s="5"/>
      <c r="FQT633" s="5"/>
      <c r="FQU633" s="5"/>
      <c r="FQV633" s="5"/>
      <c r="FQW633" s="5"/>
      <c r="FQX633" s="5"/>
      <c r="FQY633" s="5"/>
      <c r="FQZ633" s="5"/>
      <c r="FRA633" s="5"/>
      <c r="FRB633" s="5"/>
      <c r="FRC633" s="5"/>
      <c r="FRD633" s="5"/>
      <c r="FRE633" s="5"/>
      <c r="FRF633" s="5"/>
      <c r="FRG633" s="5"/>
      <c r="FRH633" s="5"/>
      <c r="FRI633" s="5"/>
      <c r="FRJ633" s="5"/>
      <c r="FRK633" s="5"/>
      <c r="FRL633" s="5"/>
      <c r="FRM633" s="5"/>
      <c r="FRN633" s="5"/>
      <c r="FRO633" s="5"/>
      <c r="FRP633" s="5"/>
      <c r="FRQ633" s="5"/>
      <c r="FRR633" s="5"/>
      <c r="FRS633" s="5"/>
      <c r="FRT633" s="5"/>
      <c r="FRU633" s="5"/>
      <c r="FRV633" s="5"/>
      <c r="FRW633" s="5"/>
      <c r="FRX633" s="5"/>
      <c r="FRY633" s="5"/>
      <c r="FRZ633" s="5"/>
      <c r="FSA633" s="5"/>
      <c r="FSB633" s="5"/>
      <c r="FSC633" s="5"/>
      <c r="FSD633" s="5"/>
      <c r="FSE633" s="5"/>
      <c r="FSF633" s="5"/>
      <c r="FSG633" s="5"/>
      <c r="FSH633" s="5"/>
      <c r="FSI633" s="5"/>
      <c r="FSJ633" s="5"/>
      <c r="FSK633" s="5"/>
      <c r="FSL633" s="5"/>
      <c r="FSM633" s="5"/>
      <c r="FSN633" s="5"/>
      <c r="FSO633" s="5"/>
      <c r="FSP633" s="5"/>
      <c r="FSQ633" s="5"/>
      <c r="FSR633" s="5"/>
      <c r="FSS633" s="5"/>
      <c r="FST633" s="5"/>
      <c r="FSU633" s="5"/>
      <c r="FSV633" s="5"/>
      <c r="FSW633" s="5"/>
      <c r="FSX633" s="5"/>
      <c r="FSY633" s="5"/>
      <c r="FSZ633" s="5"/>
      <c r="FTA633" s="5"/>
      <c r="FTB633" s="5"/>
      <c r="FTC633" s="5"/>
      <c r="FTD633" s="5"/>
      <c r="FTE633" s="5"/>
      <c r="FTF633" s="5"/>
      <c r="FTG633" s="5"/>
      <c r="FTH633" s="5"/>
      <c r="FTI633" s="5"/>
      <c r="FTJ633" s="5"/>
      <c r="FTK633" s="5"/>
      <c r="FTL633" s="5"/>
      <c r="FTM633" s="5"/>
      <c r="FTN633" s="5"/>
      <c r="FTO633" s="5"/>
      <c r="FTP633" s="5"/>
      <c r="FTQ633" s="5"/>
      <c r="FTR633" s="5"/>
      <c r="FTS633" s="5"/>
      <c r="FTT633" s="5"/>
      <c r="FTU633" s="5"/>
      <c r="FTV633" s="5"/>
      <c r="FTW633" s="5"/>
      <c r="FTX633" s="5"/>
      <c r="FTY633" s="5"/>
      <c r="FTZ633" s="5"/>
      <c r="FUA633" s="5"/>
      <c r="FUB633" s="5"/>
      <c r="FUC633" s="5"/>
      <c r="FUD633" s="5"/>
      <c r="FUE633" s="5"/>
      <c r="FUF633" s="5"/>
      <c r="FUG633" s="5"/>
      <c r="FUH633" s="5"/>
      <c r="FUI633" s="5"/>
      <c r="FUJ633" s="5"/>
      <c r="FUK633" s="5"/>
      <c r="FUL633" s="5"/>
      <c r="FUM633" s="5"/>
      <c r="FUN633" s="5"/>
      <c r="FUO633" s="5"/>
      <c r="FUP633" s="5"/>
      <c r="FUQ633" s="5"/>
      <c r="FUR633" s="5"/>
      <c r="FUS633" s="5"/>
      <c r="FUT633" s="5"/>
      <c r="FUU633" s="5"/>
      <c r="FUV633" s="5"/>
      <c r="FUW633" s="5"/>
      <c r="FUX633" s="5"/>
      <c r="FUY633" s="5"/>
      <c r="FUZ633" s="5"/>
      <c r="FVA633" s="5"/>
      <c r="FVB633" s="5"/>
      <c r="FVC633" s="5"/>
      <c r="FVD633" s="5"/>
      <c r="FVE633" s="5"/>
      <c r="FVF633" s="5"/>
      <c r="FVG633" s="5"/>
      <c r="FVH633" s="5"/>
      <c r="FVI633" s="5"/>
      <c r="FVJ633" s="5"/>
      <c r="FVK633" s="5"/>
      <c r="FVL633" s="5"/>
      <c r="FVM633" s="5"/>
      <c r="FVN633" s="5"/>
      <c r="FVO633" s="5"/>
      <c r="FVP633" s="5"/>
      <c r="FVQ633" s="5"/>
      <c r="FVR633" s="5"/>
      <c r="FVS633" s="5"/>
      <c r="FVT633" s="5"/>
      <c r="FVU633" s="5"/>
      <c r="FVV633" s="5"/>
      <c r="FVW633" s="5"/>
      <c r="FVX633" s="5"/>
      <c r="FVY633" s="5"/>
      <c r="FVZ633" s="5"/>
      <c r="FWA633" s="5"/>
      <c r="FWB633" s="5"/>
      <c r="FWC633" s="5"/>
      <c r="FWD633" s="5"/>
      <c r="FWE633" s="5"/>
      <c r="FWF633" s="5"/>
      <c r="FWG633" s="5"/>
      <c r="FWH633" s="5"/>
      <c r="FWI633" s="5"/>
      <c r="FWJ633" s="5"/>
      <c r="FWK633" s="5"/>
      <c r="FWL633" s="5"/>
      <c r="FWM633" s="5"/>
      <c r="FWN633" s="5"/>
      <c r="FWO633" s="5"/>
      <c r="FWP633" s="5"/>
      <c r="FWQ633" s="5"/>
      <c r="FWR633" s="5"/>
      <c r="FWS633" s="5"/>
      <c r="FWT633" s="5"/>
      <c r="FWU633" s="5"/>
      <c r="FWV633" s="5"/>
      <c r="FWW633" s="5"/>
      <c r="FWX633" s="5"/>
      <c r="FWY633" s="5"/>
      <c r="FWZ633" s="5"/>
      <c r="FXA633" s="5"/>
      <c r="FXB633" s="5"/>
      <c r="FXC633" s="5"/>
      <c r="FXD633" s="5"/>
      <c r="FXE633" s="5"/>
      <c r="FXF633" s="5"/>
      <c r="FXG633" s="5"/>
      <c r="FXH633" s="5"/>
      <c r="FXI633" s="5"/>
      <c r="FXJ633" s="5"/>
      <c r="FXK633" s="5"/>
      <c r="FXL633" s="5"/>
      <c r="FXM633" s="5"/>
      <c r="FXN633" s="5"/>
      <c r="FXO633" s="5"/>
      <c r="FXP633" s="5"/>
      <c r="FXQ633" s="5"/>
      <c r="FXR633" s="5"/>
      <c r="FXS633" s="5"/>
      <c r="FXT633" s="5"/>
      <c r="FXU633" s="5"/>
      <c r="FXV633" s="5"/>
      <c r="FXW633" s="5"/>
      <c r="FXX633" s="5"/>
      <c r="FXY633" s="5"/>
      <c r="FXZ633" s="5"/>
      <c r="FYA633" s="5"/>
      <c r="FYB633" s="5"/>
      <c r="FYC633" s="5"/>
      <c r="FYD633" s="5"/>
      <c r="FYE633" s="5"/>
      <c r="FYF633" s="5"/>
      <c r="FYG633" s="5"/>
      <c r="FYH633" s="5"/>
      <c r="FYI633" s="5"/>
      <c r="FYJ633" s="5"/>
      <c r="FYK633" s="5"/>
      <c r="FYL633" s="5"/>
      <c r="FYM633" s="5"/>
      <c r="FYN633" s="5"/>
      <c r="FYO633" s="5"/>
      <c r="FYP633" s="5"/>
      <c r="FYQ633" s="5"/>
      <c r="FYR633" s="5"/>
      <c r="FYS633" s="5"/>
      <c r="FYT633" s="5"/>
      <c r="FYU633" s="5"/>
      <c r="FYV633" s="5"/>
      <c r="FYW633" s="5"/>
      <c r="FYX633" s="5"/>
      <c r="FYY633" s="5"/>
      <c r="FYZ633" s="5"/>
      <c r="FZA633" s="5"/>
      <c r="FZB633" s="5"/>
      <c r="FZC633" s="5"/>
      <c r="FZD633" s="5"/>
      <c r="FZE633" s="5"/>
      <c r="FZF633" s="5"/>
      <c r="FZG633" s="5"/>
      <c r="FZH633" s="5"/>
      <c r="FZI633" s="5"/>
      <c r="FZJ633" s="5"/>
      <c r="FZK633" s="5"/>
      <c r="FZL633" s="5"/>
      <c r="FZM633" s="5"/>
      <c r="FZN633" s="5"/>
      <c r="FZO633" s="5"/>
      <c r="FZP633" s="5"/>
      <c r="FZQ633" s="5"/>
      <c r="FZR633" s="5"/>
      <c r="FZS633" s="5"/>
      <c r="FZT633" s="5"/>
      <c r="FZU633" s="5"/>
      <c r="FZV633" s="5"/>
      <c r="FZW633" s="5"/>
      <c r="FZX633" s="5"/>
      <c r="FZY633" s="5"/>
      <c r="FZZ633" s="5"/>
      <c r="GAA633" s="5"/>
      <c r="GAB633" s="5"/>
      <c r="GAC633" s="5"/>
      <c r="GAD633" s="5"/>
      <c r="GAE633" s="5"/>
      <c r="GAF633" s="5"/>
      <c r="GAG633" s="5"/>
      <c r="GAH633" s="5"/>
      <c r="GAI633" s="5"/>
      <c r="GAJ633" s="5"/>
      <c r="GAK633" s="5"/>
      <c r="GAL633" s="5"/>
      <c r="GAM633" s="5"/>
      <c r="GAN633" s="5"/>
      <c r="GAO633" s="5"/>
      <c r="GAP633" s="5"/>
      <c r="GAQ633" s="5"/>
      <c r="GAR633" s="5"/>
      <c r="GAS633" s="5"/>
      <c r="GAT633" s="5"/>
      <c r="GAU633" s="5"/>
      <c r="GAV633" s="5"/>
      <c r="GAW633" s="5"/>
      <c r="GAX633" s="5"/>
      <c r="GAY633" s="5"/>
      <c r="GAZ633" s="5"/>
      <c r="GBA633" s="5"/>
      <c r="GBB633" s="5"/>
      <c r="GBC633" s="5"/>
      <c r="GBD633" s="5"/>
      <c r="GBE633" s="5"/>
      <c r="GBF633" s="5"/>
      <c r="GBG633" s="5"/>
      <c r="GBH633" s="5"/>
      <c r="GBI633" s="5"/>
      <c r="GBJ633" s="5"/>
      <c r="GBK633" s="5"/>
      <c r="GBL633" s="5"/>
      <c r="GBM633" s="5"/>
      <c r="GBN633" s="5"/>
      <c r="GBO633" s="5"/>
      <c r="GBP633" s="5"/>
      <c r="GBQ633" s="5"/>
      <c r="GBR633" s="5"/>
      <c r="GBS633" s="5"/>
      <c r="GBT633" s="5"/>
      <c r="GBU633" s="5"/>
      <c r="GBV633" s="5"/>
      <c r="GBW633" s="5"/>
      <c r="GBX633" s="5"/>
      <c r="GBY633" s="5"/>
      <c r="GBZ633" s="5"/>
      <c r="GCA633" s="5"/>
      <c r="GCB633" s="5"/>
      <c r="GCC633" s="5"/>
      <c r="GCD633" s="5"/>
      <c r="GCE633" s="5"/>
      <c r="GCF633" s="5"/>
      <c r="GCG633" s="5"/>
      <c r="GCH633" s="5"/>
      <c r="GCI633" s="5"/>
      <c r="GCJ633" s="5"/>
      <c r="GCK633" s="5"/>
      <c r="GCL633" s="5"/>
      <c r="GCM633" s="5"/>
      <c r="GCN633" s="5"/>
      <c r="GCO633" s="5"/>
      <c r="GCP633" s="5"/>
      <c r="GCQ633" s="5"/>
      <c r="GCR633" s="5"/>
      <c r="GCS633" s="5"/>
      <c r="GCT633" s="5"/>
      <c r="GCU633" s="5"/>
      <c r="GCV633" s="5"/>
      <c r="GCW633" s="5"/>
      <c r="GCX633" s="5"/>
      <c r="GCY633" s="5"/>
      <c r="GCZ633" s="5"/>
      <c r="GDA633" s="5"/>
      <c r="GDB633" s="5"/>
      <c r="GDC633" s="5"/>
      <c r="GDD633" s="5"/>
      <c r="GDE633" s="5"/>
      <c r="GDF633" s="5"/>
      <c r="GDG633" s="5"/>
      <c r="GDH633" s="5"/>
      <c r="GDI633" s="5"/>
      <c r="GDJ633" s="5"/>
      <c r="GDK633" s="5"/>
      <c r="GDL633" s="5"/>
      <c r="GDM633" s="5"/>
      <c r="GDN633" s="5"/>
      <c r="GDO633" s="5"/>
      <c r="GDP633" s="5"/>
      <c r="GDQ633" s="5"/>
      <c r="GDR633" s="5"/>
      <c r="GDS633" s="5"/>
      <c r="GDT633" s="5"/>
      <c r="GDU633" s="5"/>
      <c r="GDV633" s="5"/>
      <c r="GDW633" s="5"/>
      <c r="GDX633" s="5"/>
      <c r="GDY633" s="5"/>
      <c r="GDZ633" s="5"/>
      <c r="GEA633" s="5"/>
      <c r="GEB633" s="5"/>
      <c r="GEC633" s="5"/>
      <c r="GED633" s="5"/>
      <c r="GEE633" s="5"/>
      <c r="GEF633" s="5"/>
      <c r="GEG633" s="5"/>
      <c r="GEH633" s="5"/>
      <c r="GEI633" s="5"/>
      <c r="GEJ633" s="5"/>
      <c r="GEK633" s="5"/>
      <c r="GEL633" s="5"/>
      <c r="GEM633" s="5"/>
      <c r="GEN633" s="5"/>
      <c r="GEO633" s="5"/>
      <c r="GEP633" s="5"/>
      <c r="GEQ633" s="5"/>
      <c r="GER633" s="5"/>
      <c r="GES633" s="5"/>
      <c r="GET633" s="5"/>
      <c r="GEU633" s="5"/>
      <c r="GEV633" s="5"/>
      <c r="GEW633" s="5"/>
      <c r="GEX633" s="5"/>
      <c r="GEY633" s="5"/>
      <c r="GEZ633" s="5"/>
      <c r="GFA633" s="5"/>
      <c r="GFB633" s="5"/>
      <c r="GFC633" s="5"/>
      <c r="GFD633" s="5"/>
      <c r="GFE633" s="5"/>
      <c r="GFF633" s="5"/>
      <c r="GFG633" s="5"/>
      <c r="GFH633" s="5"/>
      <c r="GFI633" s="5"/>
      <c r="GFJ633" s="5"/>
      <c r="GFK633" s="5"/>
      <c r="GFL633" s="5"/>
      <c r="GFM633" s="5"/>
      <c r="GFN633" s="5"/>
      <c r="GFO633" s="5"/>
      <c r="GFP633" s="5"/>
      <c r="GFQ633" s="5"/>
      <c r="GFR633" s="5"/>
      <c r="GFS633" s="5"/>
      <c r="GFT633" s="5"/>
      <c r="GFU633" s="5"/>
      <c r="GFV633" s="5"/>
      <c r="GFW633" s="5"/>
      <c r="GFX633" s="5"/>
      <c r="GFY633" s="5"/>
      <c r="GFZ633" s="5"/>
      <c r="GGA633" s="5"/>
      <c r="GGB633" s="5"/>
      <c r="GGC633" s="5"/>
      <c r="GGD633" s="5"/>
      <c r="GGE633" s="5"/>
      <c r="GGF633" s="5"/>
      <c r="GGG633" s="5"/>
      <c r="GGH633" s="5"/>
      <c r="GGI633" s="5"/>
      <c r="GGJ633" s="5"/>
      <c r="GGK633" s="5"/>
      <c r="GGL633" s="5"/>
      <c r="GGM633" s="5"/>
      <c r="GGN633" s="5"/>
      <c r="GGO633" s="5"/>
      <c r="GGP633" s="5"/>
      <c r="GGQ633" s="5"/>
      <c r="GGR633" s="5"/>
      <c r="GGS633" s="5"/>
      <c r="GGT633" s="5"/>
      <c r="GGU633" s="5"/>
      <c r="GGV633" s="5"/>
      <c r="GGW633" s="5"/>
      <c r="GGX633" s="5"/>
      <c r="GGY633" s="5"/>
      <c r="GGZ633" s="5"/>
      <c r="GHA633" s="5"/>
      <c r="GHB633" s="5"/>
      <c r="GHC633" s="5"/>
      <c r="GHD633" s="5"/>
      <c r="GHE633" s="5"/>
      <c r="GHF633" s="5"/>
      <c r="GHG633" s="5"/>
      <c r="GHH633" s="5"/>
      <c r="GHI633" s="5"/>
      <c r="GHJ633" s="5"/>
      <c r="GHK633" s="5"/>
      <c r="GHL633" s="5"/>
      <c r="GHM633" s="5"/>
      <c r="GHN633" s="5"/>
      <c r="GHO633" s="5"/>
      <c r="GHP633" s="5"/>
      <c r="GHQ633" s="5"/>
      <c r="GHR633" s="5"/>
      <c r="GHS633" s="5"/>
      <c r="GHT633" s="5"/>
      <c r="GHU633" s="5"/>
      <c r="GHV633" s="5"/>
      <c r="GHW633" s="5"/>
      <c r="GHX633" s="5"/>
      <c r="GHY633" s="5"/>
      <c r="GHZ633" s="5"/>
      <c r="GIA633" s="5"/>
      <c r="GIB633" s="5"/>
      <c r="GIC633" s="5"/>
      <c r="GID633" s="5"/>
      <c r="GIE633" s="5"/>
      <c r="GIF633" s="5"/>
      <c r="GIG633" s="5"/>
      <c r="GIH633" s="5"/>
      <c r="GII633" s="5"/>
      <c r="GIJ633" s="5"/>
      <c r="GIK633" s="5"/>
      <c r="GIL633" s="5"/>
      <c r="GIM633" s="5"/>
      <c r="GIN633" s="5"/>
      <c r="GIO633" s="5"/>
      <c r="GIP633" s="5"/>
      <c r="GIQ633" s="5"/>
      <c r="GIR633" s="5"/>
      <c r="GIS633" s="5"/>
      <c r="GIT633" s="5"/>
      <c r="GIU633" s="5"/>
      <c r="GIV633" s="5"/>
      <c r="GIW633" s="5"/>
      <c r="GIX633" s="5"/>
      <c r="GIY633" s="5"/>
      <c r="GIZ633" s="5"/>
      <c r="GJA633" s="5"/>
      <c r="GJB633" s="5"/>
      <c r="GJC633" s="5"/>
      <c r="GJD633" s="5"/>
      <c r="GJE633" s="5"/>
      <c r="GJF633" s="5"/>
      <c r="GJG633" s="5"/>
      <c r="GJH633" s="5"/>
      <c r="GJI633" s="5"/>
      <c r="GJJ633" s="5"/>
      <c r="GJK633" s="5"/>
      <c r="GJL633" s="5"/>
      <c r="GJM633" s="5"/>
      <c r="GJN633" s="5"/>
      <c r="GJO633" s="5"/>
      <c r="GJP633" s="5"/>
      <c r="GJQ633" s="5"/>
      <c r="GJR633" s="5"/>
      <c r="GJS633" s="5"/>
      <c r="GJT633" s="5"/>
      <c r="GJU633" s="5"/>
      <c r="GJV633" s="5"/>
      <c r="GJW633" s="5"/>
      <c r="GJX633" s="5"/>
      <c r="GJY633" s="5"/>
      <c r="GJZ633" s="5"/>
      <c r="GKA633" s="5"/>
      <c r="GKB633" s="5"/>
      <c r="GKC633" s="5"/>
      <c r="GKD633" s="5"/>
      <c r="GKE633" s="5"/>
      <c r="GKF633" s="5"/>
      <c r="GKG633" s="5"/>
      <c r="GKH633" s="5"/>
      <c r="GKI633" s="5"/>
      <c r="GKJ633" s="5"/>
      <c r="GKK633" s="5"/>
      <c r="GKL633" s="5"/>
      <c r="GKM633" s="5"/>
      <c r="GKN633" s="5"/>
      <c r="GKO633" s="5"/>
      <c r="GKP633" s="5"/>
      <c r="GKQ633" s="5"/>
      <c r="GKR633" s="5"/>
      <c r="GKS633" s="5"/>
      <c r="GKT633" s="5"/>
      <c r="GKU633" s="5"/>
      <c r="GKV633" s="5"/>
      <c r="GKW633" s="5"/>
      <c r="GKX633" s="5"/>
      <c r="GKY633" s="5"/>
      <c r="GKZ633" s="5"/>
      <c r="GLA633" s="5"/>
      <c r="GLB633" s="5"/>
      <c r="GLC633" s="5"/>
      <c r="GLD633" s="5"/>
      <c r="GLE633" s="5"/>
      <c r="GLF633" s="5"/>
      <c r="GLG633" s="5"/>
      <c r="GLH633" s="5"/>
      <c r="GLI633" s="5"/>
      <c r="GLJ633" s="5"/>
      <c r="GLK633" s="5"/>
      <c r="GLL633" s="5"/>
      <c r="GLM633" s="5"/>
      <c r="GLN633" s="5"/>
      <c r="GLO633" s="5"/>
      <c r="GLP633" s="5"/>
      <c r="GLQ633" s="5"/>
      <c r="GLR633" s="5"/>
      <c r="GLS633" s="5"/>
      <c r="GLT633" s="5"/>
      <c r="GLU633" s="5"/>
      <c r="GLV633" s="5"/>
      <c r="GLW633" s="5"/>
      <c r="GLX633" s="5"/>
      <c r="GLY633" s="5"/>
      <c r="GLZ633" s="5"/>
      <c r="GMA633" s="5"/>
      <c r="GMB633" s="5"/>
      <c r="GMC633" s="5"/>
      <c r="GMD633" s="5"/>
      <c r="GME633" s="5"/>
      <c r="GMF633" s="5"/>
      <c r="GMG633" s="5"/>
      <c r="GMH633" s="5"/>
      <c r="GMI633" s="5"/>
      <c r="GMJ633" s="5"/>
      <c r="GMK633" s="5"/>
      <c r="GML633" s="5"/>
      <c r="GMM633" s="5"/>
      <c r="GMN633" s="5"/>
      <c r="GMO633" s="5"/>
      <c r="GMP633" s="5"/>
      <c r="GMQ633" s="5"/>
      <c r="GMR633" s="5"/>
      <c r="GMS633" s="5"/>
      <c r="GMT633" s="5"/>
      <c r="GMU633" s="5"/>
      <c r="GMV633" s="5"/>
      <c r="GMW633" s="5"/>
      <c r="GMX633" s="5"/>
      <c r="GMY633" s="5"/>
      <c r="GMZ633" s="5"/>
      <c r="GNA633" s="5"/>
      <c r="GNB633" s="5"/>
      <c r="GNC633" s="5"/>
      <c r="GND633" s="5"/>
      <c r="GNE633" s="5"/>
      <c r="GNF633" s="5"/>
      <c r="GNG633" s="5"/>
      <c r="GNH633" s="5"/>
      <c r="GNI633" s="5"/>
      <c r="GNJ633" s="5"/>
      <c r="GNK633" s="5"/>
      <c r="GNL633" s="5"/>
      <c r="GNM633" s="5"/>
      <c r="GNN633" s="5"/>
      <c r="GNO633" s="5"/>
      <c r="GNP633" s="5"/>
      <c r="GNQ633" s="5"/>
      <c r="GNR633" s="5"/>
      <c r="GNS633" s="5"/>
      <c r="GNT633" s="5"/>
      <c r="GNU633" s="5"/>
      <c r="GNV633" s="5"/>
      <c r="GNW633" s="5"/>
      <c r="GNX633" s="5"/>
      <c r="GNY633" s="5"/>
      <c r="GNZ633" s="5"/>
      <c r="GOA633" s="5"/>
      <c r="GOB633" s="5"/>
      <c r="GOC633" s="5"/>
      <c r="GOD633" s="5"/>
      <c r="GOE633" s="5"/>
      <c r="GOF633" s="5"/>
      <c r="GOG633" s="5"/>
      <c r="GOH633" s="5"/>
      <c r="GOI633" s="5"/>
      <c r="GOJ633" s="5"/>
      <c r="GOK633" s="5"/>
      <c r="GOL633" s="5"/>
      <c r="GOM633" s="5"/>
      <c r="GON633" s="5"/>
      <c r="GOO633" s="5"/>
      <c r="GOP633" s="5"/>
      <c r="GOQ633" s="5"/>
      <c r="GOR633" s="5"/>
      <c r="GOS633" s="5"/>
      <c r="GOT633" s="5"/>
      <c r="GOU633" s="5"/>
      <c r="GOV633" s="5"/>
      <c r="GOW633" s="5"/>
      <c r="GOX633" s="5"/>
      <c r="GOY633" s="5"/>
      <c r="GOZ633" s="5"/>
      <c r="GPA633" s="5"/>
      <c r="GPB633" s="5"/>
      <c r="GPC633" s="5"/>
      <c r="GPD633" s="5"/>
      <c r="GPE633" s="5"/>
      <c r="GPF633" s="5"/>
      <c r="GPG633" s="5"/>
      <c r="GPH633" s="5"/>
      <c r="GPI633" s="5"/>
      <c r="GPJ633" s="5"/>
      <c r="GPK633" s="5"/>
      <c r="GPL633" s="5"/>
      <c r="GPM633" s="5"/>
      <c r="GPN633" s="5"/>
      <c r="GPO633" s="5"/>
      <c r="GPP633" s="5"/>
      <c r="GPQ633" s="5"/>
      <c r="GPR633" s="5"/>
      <c r="GPS633" s="5"/>
      <c r="GPT633" s="5"/>
      <c r="GPU633" s="5"/>
      <c r="GPV633" s="5"/>
      <c r="GPW633" s="5"/>
      <c r="GPX633" s="5"/>
      <c r="GPY633" s="5"/>
      <c r="GPZ633" s="5"/>
      <c r="GQA633" s="5"/>
      <c r="GQB633" s="5"/>
      <c r="GQC633" s="5"/>
      <c r="GQD633" s="5"/>
      <c r="GQE633" s="5"/>
      <c r="GQF633" s="5"/>
      <c r="GQG633" s="5"/>
      <c r="GQH633" s="5"/>
      <c r="GQI633" s="5"/>
      <c r="GQJ633" s="5"/>
      <c r="GQK633" s="5"/>
      <c r="GQL633" s="5"/>
      <c r="GQM633" s="5"/>
      <c r="GQN633" s="5"/>
      <c r="GQO633" s="5"/>
      <c r="GQP633" s="5"/>
      <c r="GQQ633" s="5"/>
      <c r="GQR633" s="5"/>
      <c r="GQS633" s="5"/>
      <c r="GQT633" s="5"/>
      <c r="GQU633" s="5"/>
      <c r="GQV633" s="5"/>
      <c r="GQW633" s="5"/>
      <c r="GQX633" s="5"/>
      <c r="GQY633" s="5"/>
      <c r="GQZ633" s="5"/>
      <c r="GRA633" s="5"/>
      <c r="GRB633" s="5"/>
      <c r="GRC633" s="5"/>
      <c r="GRD633" s="5"/>
      <c r="GRE633" s="5"/>
      <c r="GRF633" s="5"/>
      <c r="GRG633" s="5"/>
      <c r="GRH633" s="5"/>
      <c r="GRI633" s="5"/>
      <c r="GRJ633" s="5"/>
      <c r="GRK633" s="5"/>
      <c r="GRL633" s="5"/>
      <c r="GRM633" s="5"/>
      <c r="GRN633" s="5"/>
      <c r="GRO633" s="5"/>
      <c r="GRP633" s="5"/>
      <c r="GRQ633" s="5"/>
      <c r="GRR633" s="5"/>
      <c r="GRS633" s="5"/>
      <c r="GRT633" s="5"/>
      <c r="GRU633" s="5"/>
      <c r="GRV633" s="5"/>
      <c r="GRW633" s="5"/>
      <c r="GRX633" s="5"/>
      <c r="GRY633" s="5"/>
      <c r="GRZ633" s="5"/>
      <c r="GSA633" s="5"/>
      <c r="GSB633" s="5"/>
      <c r="GSC633" s="5"/>
      <c r="GSD633" s="5"/>
      <c r="GSE633" s="5"/>
      <c r="GSF633" s="5"/>
      <c r="GSG633" s="5"/>
      <c r="GSH633" s="5"/>
      <c r="GSI633" s="5"/>
      <c r="GSJ633" s="5"/>
      <c r="GSK633" s="5"/>
      <c r="GSL633" s="5"/>
      <c r="GSM633" s="5"/>
      <c r="GSN633" s="5"/>
      <c r="GSO633" s="5"/>
      <c r="GSP633" s="5"/>
      <c r="GSQ633" s="5"/>
      <c r="GSR633" s="5"/>
      <c r="GSS633" s="5"/>
      <c r="GST633" s="5"/>
      <c r="GSU633" s="5"/>
      <c r="GSV633" s="5"/>
      <c r="GSW633" s="5"/>
      <c r="GSX633" s="5"/>
      <c r="GSY633" s="5"/>
      <c r="GSZ633" s="5"/>
      <c r="GTA633" s="5"/>
      <c r="GTB633" s="5"/>
      <c r="GTC633" s="5"/>
      <c r="GTD633" s="5"/>
      <c r="GTE633" s="5"/>
      <c r="GTF633" s="5"/>
      <c r="GTG633" s="5"/>
      <c r="GTH633" s="5"/>
      <c r="GTI633" s="5"/>
      <c r="GTJ633" s="5"/>
      <c r="GTK633" s="5"/>
      <c r="GTL633" s="5"/>
      <c r="GTM633" s="5"/>
      <c r="GTN633" s="5"/>
      <c r="GTO633" s="5"/>
      <c r="GTP633" s="5"/>
      <c r="GTQ633" s="5"/>
      <c r="GTR633" s="5"/>
      <c r="GTS633" s="5"/>
      <c r="GTT633" s="5"/>
      <c r="GTU633" s="5"/>
      <c r="GTV633" s="5"/>
      <c r="GTW633" s="5"/>
      <c r="GTX633" s="5"/>
      <c r="GTY633" s="5"/>
      <c r="GTZ633" s="5"/>
      <c r="GUA633" s="5"/>
      <c r="GUB633" s="5"/>
      <c r="GUC633" s="5"/>
      <c r="GUD633" s="5"/>
      <c r="GUE633" s="5"/>
      <c r="GUF633" s="5"/>
      <c r="GUG633" s="5"/>
      <c r="GUH633" s="5"/>
      <c r="GUI633" s="5"/>
      <c r="GUJ633" s="5"/>
      <c r="GUK633" s="5"/>
      <c r="GUL633" s="5"/>
      <c r="GUM633" s="5"/>
      <c r="GUN633" s="5"/>
      <c r="GUO633" s="5"/>
      <c r="GUP633" s="5"/>
      <c r="GUQ633" s="5"/>
      <c r="GUR633" s="5"/>
      <c r="GUS633" s="5"/>
      <c r="GUT633" s="5"/>
      <c r="GUU633" s="5"/>
      <c r="GUV633" s="5"/>
      <c r="GUW633" s="5"/>
      <c r="GUX633" s="5"/>
      <c r="GUY633" s="5"/>
      <c r="GUZ633" s="5"/>
      <c r="GVA633" s="5"/>
      <c r="GVB633" s="5"/>
      <c r="GVC633" s="5"/>
      <c r="GVD633" s="5"/>
      <c r="GVE633" s="5"/>
      <c r="GVF633" s="5"/>
      <c r="GVG633" s="5"/>
      <c r="GVH633" s="5"/>
      <c r="GVI633" s="5"/>
      <c r="GVJ633" s="5"/>
      <c r="GVK633" s="5"/>
      <c r="GVL633" s="5"/>
      <c r="GVM633" s="5"/>
      <c r="GVN633" s="5"/>
      <c r="GVO633" s="5"/>
      <c r="GVP633" s="5"/>
      <c r="GVQ633" s="5"/>
      <c r="GVR633" s="5"/>
      <c r="GVS633" s="5"/>
      <c r="GVT633" s="5"/>
      <c r="GVU633" s="5"/>
      <c r="GVV633" s="5"/>
      <c r="GVW633" s="5"/>
      <c r="GVX633" s="5"/>
      <c r="GVY633" s="5"/>
      <c r="GVZ633" s="5"/>
      <c r="GWA633" s="5"/>
      <c r="GWB633" s="5"/>
      <c r="GWC633" s="5"/>
      <c r="GWD633" s="5"/>
      <c r="GWE633" s="5"/>
      <c r="GWF633" s="5"/>
      <c r="GWG633" s="5"/>
      <c r="GWH633" s="5"/>
      <c r="GWI633" s="5"/>
      <c r="GWJ633" s="5"/>
      <c r="GWK633" s="5"/>
      <c r="GWL633" s="5"/>
      <c r="GWM633" s="5"/>
      <c r="GWN633" s="5"/>
      <c r="GWO633" s="5"/>
      <c r="GWP633" s="5"/>
      <c r="GWQ633" s="5"/>
      <c r="GWR633" s="5"/>
      <c r="GWS633" s="5"/>
      <c r="GWT633" s="5"/>
      <c r="GWU633" s="5"/>
      <c r="GWV633" s="5"/>
      <c r="GWW633" s="5"/>
      <c r="GWX633" s="5"/>
      <c r="GWY633" s="5"/>
      <c r="GWZ633" s="5"/>
      <c r="GXA633" s="5"/>
      <c r="GXB633" s="5"/>
      <c r="GXC633" s="5"/>
      <c r="GXD633" s="5"/>
      <c r="GXE633" s="5"/>
      <c r="GXF633" s="5"/>
      <c r="GXG633" s="5"/>
      <c r="GXH633" s="5"/>
      <c r="GXI633" s="5"/>
      <c r="GXJ633" s="5"/>
      <c r="GXK633" s="5"/>
      <c r="GXL633" s="5"/>
      <c r="GXM633" s="5"/>
      <c r="GXN633" s="5"/>
      <c r="GXO633" s="5"/>
      <c r="GXP633" s="5"/>
      <c r="GXQ633" s="5"/>
      <c r="GXR633" s="5"/>
      <c r="GXS633" s="5"/>
      <c r="GXT633" s="5"/>
      <c r="GXU633" s="5"/>
      <c r="GXV633" s="5"/>
      <c r="GXW633" s="5"/>
      <c r="GXX633" s="5"/>
      <c r="GXY633" s="5"/>
      <c r="GXZ633" s="5"/>
      <c r="GYA633" s="5"/>
      <c r="GYB633" s="5"/>
      <c r="GYC633" s="5"/>
      <c r="GYD633" s="5"/>
      <c r="GYE633" s="5"/>
      <c r="GYF633" s="5"/>
      <c r="GYG633" s="5"/>
      <c r="GYH633" s="5"/>
      <c r="GYI633" s="5"/>
      <c r="GYJ633" s="5"/>
      <c r="GYK633" s="5"/>
      <c r="GYL633" s="5"/>
      <c r="GYM633" s="5"/>
      <c r="GYN633" s="5"/>
      <c r="GYO633" s="5"/>
      <c r="GYP633" s="5"/>
      <c r="GYQ633" s="5"/>
      <c r="GYR633" s="5"/>
      <c r="GYS633" s="5"/>
      <c r="GYT633" s="5"/>
      <c r="GYU633" s="5"/>
      <c r="GYV633" s="5"/>
      <c r="GYW633" s="5"/>
      <c r="GYX633" s="5"/>
      <c r="GYY633" s="5"/>
      <c r="GYZ633" s="5"/>
      <c r="GZA633" s="5"/>
      <c r="GZB633" s="5"/>
      <c r="GZC633" s="5"/>
      <c r="GZD633" s="5"/>
      <c r="GZE633" s="5"/>
      <c r="GZF633" s="5"/>
      <c r="GZG633" s="5"/>
      <c r="GZH633" s="5"/>
      <c r="GZI633" s="5"/>
      <c r="GZJ633" s="5"/>
      <c r="GZK633" s="5"/>
      <c r="GZL633" s="5"/>
      <c r="GZM633" s="5"/>
      <c r="GZN633" s="5"/>
      <c r="GZO633" s="5"/>
      <c r="GZP633" s="5"/>
      <c r="GZQ633" s="5"/>
      <c r="GZR633" s="5"/>
      <c r="GZS633" s="5"/>
      <c r="GZT633" s="5"/>
      <c r="GZU633" s="5"/>
      <c r="GZV633" s="5"/>
      <c r="GZW633" s="5"/>
      <c r="GZX633" s="5"/>
      <c r="GZY633" s="5"/>
      <c r="GZZ633" s="5"/>
      <c r="HAA633" s="5"/>
      <c r="HAB633" s="5"/>
      <c r="HAC633" s="5"/>
      <c r="HAD633" s="5"/>
      <c r="HAE633" s="5"/>
      <c r="HAF633" s="5"/>
      <c r="HAG633" s="5"/>
      <c r="HAH633" s="5"/>
      <c r="HAI633" s="5"/>
      <c r="HAJ633" s="5"/>
      <c r="HAK633" s="5"/>
      <c r="HAL633" s="5"/>
      <c r="HAM633" s="5"/>
      <c r="HAN633" s="5"/>
      <c r="HAO633" s="5"/>
      <c r="HAP633" s="5"/>
      <c r="HAQ633" s="5"/>
      <c r="HAR633" s="5"/>
      <c r="HAS633" s="5"/>
      <c r="HAT633" s="5"/>
      <c r="HAU633" s="5"/>
      <c r="HAV633" s="5"/>
      <c r="HAW633" s="5"/>
      <c r="HAX633" s="5"/>
      <c r="HAY633" s="5"/>
      <c r="HAZ633" s="5"/>
      <c r="HBA633" s="5"/>
      <c r="HBB633" s="5"/>
      <c r="HBC633" s="5"/>
      <c r="HBD633" s="5"/>
      <c r="HBE633" s="5"/>
      <c r="HBF633" s="5"/>
      <c r="HBG633" s="5"/>
      <c r="HBH633" s="5"/>
      <c r="HBI633" s="5"/>
      <c r="HBJ633" s="5"/>
      <c r="HBK633" s="5"/>
      <c r="HBL633" s="5"/>
      <c r="HBM633" s="5"/>
      <c r="HBN633" s="5"/>
      <c r="HBO633" s="5"/>
      <c r="HBP633" s="5"/>
      <c r="HBQ633" s="5"/>
      <c r="HBR633" s="5"/>
      <c r="HBS633" s="5"/>
      <c r="HBT633" s="5"/>
      <c r="HBU633" s="5"/>
      <c r="HBV633" s="5"/>
      <c r="HBW633" s="5"/>
      <c r="HBX633" s="5"/>
      <c r="HBY633" s="5"/>
      <c r="HBZ633" s="5"/>
      <c r="HCA633" s="5"/>
      <c r="HCB633" s="5"/>
      <c r="HCC633" s="5"/>
      <c r="HCD633" s="5"/>
      <c r="HCE633" s="5"/>
      <c r="HCF633" s="5"/>
      <c r="HCG633" s="5"/>
      <c r="HCH633" s="5"/>
      <c r="HCI633" s="5"/>
      <c r="HCJ633" s="5"/>
      <c r="HCK633" s="5"/>
      <c r="HCL633" s="5"/>
      <c r="HCM633" s="5"/>
      <c r="HCN633" s="5"/>
      <c r="HCO633" s="5"/>
      <c r="HCP633" s="5"/>
      <c r="HCQ633" s="5"/>
      <c r="HCR633" s="5"/>
      <c r="HCS633" s="5"/>
      <c r="HCT633" s="5"/>
      <c r="HCU633" s="5"/>
      <c r="HCV633" s="5"/>
      <c r="HCW633" s="5"/>
      <c r="HCX633" s="5"/>
      <c r="HCY633" s="5"/>
      <c r="HCZ633" s="5"/>
      <c r="HDA633" s="5"/>
      <c r="HDB633" s="5"/>
      <c r="HDC633" s="5"/>
      <c r="HDD633" s="5"/>
      <c r="HDE633" s="5"/>
      <c r="HDF633" s="5"/>
      <c r="HDG633" s="5"/>
      <c r="HDH633" s="5"/>
      <c r="HDI633" s="5"/>
      <c r="HDJ633" s="5"/>
      <c r="HDK633" s="5"/>
      <c r="HDL633" s="5"/>
      <c r="HDM633" s="5"/>
      <c r="HDN633" s="5"/>
      <c r="HDO633" s="5"/>
      <c r="HDP633" s="5"/>
      <c r="HDQ633" s="5"/>
      <c r="HDR633" s="5"/>
      <c r="HDS633" s="5"/>
      <c r="HDT633" s="5"/>
      <c r="HDU633" s="5"/>
      <c r="HDV633" s="5"/>
      <c r="HDW633" s="5"/>
      <c r="HDX633" s="5"/>
      <c r="HDY633" s="5"/>
      <c r="HDZ633" s="5"/>
      <c r="HEA633" s="5"/>
      <c r="HEB633" s="5"/>
      <c r="HEC633" s="5"/>
      <c r="HED633" s="5"/>
      <c r="HEE633" s="5"/>
      <c r="HEF633" s="5"/>
      <c r="HEG633" s="5"/>
      <c r="HEH633" s="5"/>
      <c r="HEI633" s="5"/>
      <c r="HEJ633" s="5"/>
      <c r="HEK633" s="5"/>
      <c r="HEL633" s="5"/>
      <c r="HEM633" s="5"/>
      <c r="HEN633" s="5"/>
      <c r="HEO633" s="5"/>
      <c r="HEP633" s="5"/>
      <c r="HEQ633" s="5"/>
      <c r="HER633" s="5"/>
      <c r="HES633" s="5"/>
      <c r="HET633" s="5"/>
      <c r="HEU633" s="5"/>
      <c r="HEV633" s="5"/>
      <c r="HEW633" s="5"/>
      <c r="HEX633" s="5"/>
      <c r="HEY633" s="5"/>
      <c r="HEZ633" s="5"/>
      <c r="HFA633" s="5"/>
      <c r="HFB633" s="5"/>
      <c r="HFC633" s="5"/>
      <c r="HFD633" s="5"/>
      <c r="HFE633" s="5"/>
      <c r="HFF633" s="5"/>
      <c r="HFG633" s="5"/>
      <c r="HFH633" s="5"/>
      <c r="HFI633" s="5"/>
      <c r="HFJ633" s="5"/>
      <c r="HFK633" s="5"/>
      <c r="HFL633" s="5"/>
      <c r="HFM633" s="5"/>
      <c r="HFN633" s="5"/>
      <c r="HFO633" s="5"/>
      <c r="HFP633" s="5"/>
      <c r="HFQ633" s="5"/>
      <c r="HFR633" s="5"/>
      <c r="HFS633" s="5"/>
      <c r="HFT633" s="5"/>
      <c r="HFU633" s="5"/>
      <c r="HFV633" s="5"/>
      <c r="HFW633" s="5"/>
      <c r="HFX633" s="5"/>
      <c r="HFY633" s="5"/>
      <c r="HFZ633" s="5"/>
      <c r="HGA633" s="5"/>
      <c r="HGB633" s="5"/>
      <c r="HGC633" s="5"/>
      <c r="HGD633" s="5"/>
      <c r="HGE633" s="5"/>
      <c r="HGF633" s="5"/>
      <c r="HGG633" s="5"/>
      <c r="HGH633" s="5"/>
      <c r="HGI633" s="5"/>
      <c r="HGJ633" s="5"/>
      <c r="HGK633" s="5"/>
      <c r="HGL633" s="5"/>
      <c r="HGM633" s="5"/>
      <c r="HGN633" s="5"/>
      <c r="HGO633" s="5"/>
      <c r="HGP633" s="5"/>
      <c r="HGQ633" s="5"/>
      <c r="HGR633" s="5"/>
      <c r="HGS633" s="5"/>
      <c r="HGT633" s="5"/>
      <c r="HGU633" s="5"/>
      <c r="HGV633" s="5"/>
      <c r="HGW633" s="5"/>
      <c r="HGX633" s="5"/>
      <c r="HGY633" s="5"/>
      <c r="HGZ633" s="5"/>
      <c r="HHA633" s="5"/>
      <c r="HHB633" s="5"/>
      <c r="HHC633" s="5"/>
      <c r="HHD633" s="5"/>
      <c r="HHE633" s="5"/>
      <c r="HHF633" s="5"/>
      <c r="HHG633" s="5"/>
      <c r="HHH633" s="5"/>
      <c r="HHI633" s="5"/>
      <c r="HHJ633" s="5"/>
      <c r="HHK633" s="5"/>
      <c r="HHL633" s="5"/>
      <c r="HHM633" s="5"/>
      <c r="HHN633" s="5"/>
      <c r="HHO633" s="5"/>
      <c r="HHP633" s="5"/>
      <c r="HHQ633" s="5"/>
      <c r="HHR633" s="5"/>
      <c r="HHS633" s="5"/>
      <c r="HHT633" s="5"/>
      <c r="HHU633" s="5"/>
      <c r="HHV633" s="5"/>
      <c r="HHW633" s="5"/>
      <c r="HHX633" s="5"/>
      <c r="HHY633" s="5"/>
      <c r="HHZ633" s="5"/>
      <c r="HIA633" s="5"/>
      <c r="HIB633" s="5"/>
      <c r="HIC633" s="5"/>
      <c r="HID633" s="5"/>
      <c r="HIE633" s="5"/>
      <c r="HIF633" s="5"/>
      <c r="HIG633" s="5"/>
      <c r="HIH633" s="5"/>
      <c r="HII633" s="5"/>
      <c r="HIJ633" s="5"/>
      <c r="HIK633" s="5"/>
      <c r="HIL633" s="5"/>
      <c r="HIM633" s="5"/>
      <c r="HIN633" s="5"/>
      <c r="HIO633" s="5"/>
      <c r="HIP633" s="5"/>
      <c r="HIQ633" s="5"/>
      <c r="HIR633" s="5"/>
      <c r="HIS633" s="5"/>
      <c r="HIT633" s="5"/>
      <c r="HIU633" s="5"/>
      <c r="HIV633" s="5"/>
      <c r="HIW633" s="5"/>
      <c r="HIX633" s="5"/>
      <c r="HIY633" s="5"/>
      <c r="HIZ633" s="5"/>
      <c r="HJA633" s="5"/>
      <c r="HJB633" s="5"/>
      <c r="HJC633" s="5"/>
      <c r="HJD633" s="5"/>
      <c r="HJE633" s="5"/>
      <c r="HJF633" s="5"/>
      <c r="HJG633" s="5"/>
      <c r="HJH633" s="5"/>
      <c r="HJI633" s="5"/>
      <c r="HJJ633" s="5"/>
      <c r="HJK633" s="5"/>
      <c r="HJL633" s="5"/>
      <c r="HJM633" s="5"/>
      <c r="HJN633" s="5"/>
      <c r="HJO633" s="5"/>
      <c r="HJP633" s="5"/>
      <c r="HJQ633" s="5"/>
      <c r="HJR633" s="5"/>
      <c r="HJS633" s="5"/>
      <c r="HJT633" s="5"/>
      <c r="HJU633" s="5"/>
      <c r="HJV633" s="5"/>
      <c r="HJW633" s="5"/>
      <c r="HJX633" s="5"/>
      <c r="HJY633" s="5"/>
      <c r="HJZ633" s="5"/>
      <c r="HKA633" s="5"/>
      <c r="HKB633" s="5"/>
      <c r="HKC633" s="5"/>
      <c r="HKD633" s="5"/>
      <c r="HKE633" s="5"/>
      <c r="HKF633" s="5"/>
      <c r="HKG633" s="5"/>
      <c r="HKH633" s="5"/>
      <c r="HKI633" s="5"/>
      <c r="HKJ633" s="5"/>
      <c r="HKK633" s="5"/>
      <c r="HKL633" s="5"/>
      <c r="HKM633" s="5"/>
      <c r="HKN633" s="5"/>
      <c r="HKO633" s="5"/>
      <c r="HKP633" s="5"/>
      <c r="HKQ633" s="5"/>
      <c r="HKR633" s="5"/>
      <c r="HKS633" s="5"/>
      <c r="HKT633" s="5"/>
      <c r="HKU633" s="5"/>
      <c r="HKV633" s="5"/>
      <c r="HKW633" s="5"/>
      <c r="HKX633" s="5"/>
      <c r="HKY633" s="5"/>
      <c r="HKZ633" s="5"/>
      <c r="HLA633" s="5"/>
      <c r="HLB633" s="5"/>
      <c r="HLC633" s="5"/>
      <c r="HLD633" s="5"/>
      <c r="HLE633" s="5"/>
      <c r="HLF633" s="5"/>
      <c r="HLG633" s="5"/>
      <c r="HLH633" s="5"/>
      <c r="HLI633" s="5"/>
      <c r="HLJ633" s="5"/>
      <c r="HLK633" s="5"/>
      <c r="HLL633" s="5"/>
      <c r="HLM633" s="5"/>
      <c r="HLN633" s="5"/>
      <c r="HLO633" s="5"/>
      <c r="HLP633" s="5"/>
      <c r="HLQ633" s="5"/>
      <c r="HLR633" s="5"/>
      <c r="HLS633" s="5"/>
      <c r="HLT633" s="5"/>
      <c r="HLU633" s="5"/>
      <c r="HLV633" s="5"/>
      <c r="HLW633" s="5"/>
      <c r="HLX633" s="5"/>
      <c r="HLY633" s="5"/>
      <c r="HLZ633" s="5"/>
      <c r="HMA633" s="5"/>
      <c r="HMB633" s="5"/>
      <c r="HMC633" s="5"/>
      <c r="HMD633" s="5"/>
      <c r="HME633" s="5"/>
      <c r="HMF633" s="5"/>
      <c r="HMG633" s="5"/>
      <c r="HMH633" s="5"/>
      <c r="HMI633" s="5"/>
      <c r="HMJ633" s="5"/>
      <c r="HMK633" s="5"/>
      <c r="HML633" s="5"/>
      <c r="HMM633" s="5"/>
      <c r="HMN633" s="5"/>
      <c r="HMO633" s="5"/>
      <c r="HMP633" s="5"/>
      <c r="HMQ633" s="5"/>
      <c r="HMR633" s="5"/>
      <c r="HMS633" s="5"/>
      <c r="HMT633" s="5"/>
      <c r="HMU633" s="5"/>
      <c r="HMV633" s="5"/>
      <c r="HMW633" s="5"/>
      <c r="HMX633" s="5"/>
      <c r="HMY633" s="5"/>
      <c r="HMZ633" s="5"/>
      <c r="HNA633" s="5"/>
      <c r="HNB633" s="5"/>
      <c r="HNC633" s="5"/>
      <c r="HND633" s="5"/>
      <c r="HNE633" s="5"/>
      <c r="HNF633" s="5"/>
      <c r="HNG633" s="5"/>
      <c r="HNH633" s="5"/>
      <c r="HNI633" s="5"/>
      <c r="HNJ633" s="5"/>
      <c r="HNK633" s="5"/>
      <c r="HNL633" s="5"/>
      <c r="HNM633" s="5"/>
      <c r="HNN633" s="5"/>
      <c r="HNO633" s="5"/>
      <c r="HNP633" s="5"/>
      <c r="HNQ633" s="5"/>
      <c r="HNR633" s="5"/>
      <c r="HNS633" s="5"/>
      <c r="HNT633" s="5"/>
      <c r="HNU633" s="5"/>
      <c r="HNV633" s="5"/>
      <c r="HNW633" s="5"/>
      <c r="HNX633" s="5"/>
      <c r="HNY633" s="5"/>
      <c r="HNZ633" s="5"/>
      <c r="HOA633" s="5"/>
      <c r="HOB633" s="5"/>
      <c r="HOC633" s="5"/>
      <c r="HOD633" s="5"/>
      <c r="HOE633" s="5"/>
      <c r="HOF633" s="5"/>
      <c r="HOG633" s="5"/>
      <c r="HOH633" s="5"/>
      <c r="HOI633" s="5"/>
      <c r="HOJ633" s="5"/>
      <c r="HOK633" s="5"/>
      <c r="HOL633" s="5"/>
      <c r="HOM633" s="5"/>
      <c r="HON633" s="5"/>
      <c r="HOO633" s="5"/>
      <c r="HOP633" s="5"/>
      <c r="HOQ633" s="5"/>
      <c r="HOR633" s="5"/>
      <c r="HOS633" s="5"/>
      <c r="HOT633" s="5"/>
      <c r="HOU633" s="5"/>
      <c r="HOV633" s="5"/>
      <c r="HOW633" s="5"/>
      <c r="HOX633" s="5"/>
      <c r="HOY633" s="5"/>
      <c r="HOZ633" s="5"/>
      <c r="HPA633" s="5"/>
      <c r="HPB633" s="5"/>
      <c r="HPC633" s="5"/>
      <c r="HPD633" s="5"/>
      <c r="HPE633" s="5"/>
      <c r="HPF633" s="5"/>
      <c r="HPG633" s="5"/>
      <c r="HPH633" s="5"/>
      <c r="HPI633" s="5"/>
      <c r="HPJ633" s="5"/>
      <c r="HPK633" s="5"/>
      <c r="HPL633" s="5"/>
      <c r="HPM633" s="5"/>
      <c r="HPN633" s="5"/>
      <c r="HPO633" s="5"/>
      <c r="HPP633" s="5"/>
      <c r="HPQ633" s="5"/>
      <c r="HPR633" s="5"/>
      <c r="HPS633" s="5"/>
      <c r="HPT633" s="5"/>
      <c r="HPU633" s="5"/>
      <c r="HPV633" s="5"/>
      <c r="HPW633" s="5"/>
      <c r="HPX633" s="5"/>
      <c r="HPY633" s="5"/>
      <c r="HPZ633" s="5"/>
      <c r="HQA633" s="5"/>
      <c r="HQB633" s="5"/>
      <c r="HQC633" s="5"/>
      <c r="HQD633" s="5"/>
      <c r="HQE633" s="5"/>
      <c r="HQF633" s="5"/>
      <c r="HQG633" s="5"/>
      <c r="HQH633" s="5"/>
      <c r="HQI633" s="5"/>
      <c r="HQJ633" s="5"/>
      <c r="HQK633" s="5"/>
      <c r="HQL633" s="5"/>
      <c r="HQM633" s="5"/>
      <c r="HQN633" s="5"/>
      <c r="HQO633" s="5"/>
      <c r="HQP633" s="5"/>
      <c r="HQQ633" s="5"/>
      <c r="HQR633" s="5"/>
      <c r="HQS633" s="5"/>
      <c r="HQT633" s="5"/>
      <c r="HQU633" s="5"/>
      <c r="HQV633" s="5"/>
      <c r="HQW633" s="5"/>
      <c r="HQX633" s="5"/>
      <c r="HQY633" s="5"/>
      <c r="HQZ633" s="5"/>
      <c r="HRA633" s="5"/>
      <c r="HRB633" s="5"/>
      <c r="HRC633" s="5"/>
      <c r="HRD633" s="5"/>
      <c r="HRE633" s="5"/>
      <c r="HRF633" s="5"/>
      <c r="HRG633" s="5"/>
      <c r="HRH633" s="5"/>
      <c r="HRI633" s="5"/>
      <c r="HRJ633" s="5"/>
      <c r="HRK633" s="5"/>
      <c r="HRL633" s="5"/>
      <c r="HRM633" s="5"/>
      <c r="HRN633" s="5"/>
      <c r="HRO633" s="5"/>
      <c r="HRP633" s="5"/>
      <c r="HRQ633" s="5"/>
      <c r="HRR633" s="5"/>
      <c r="HRS633" s="5"/>
      <c r="HRT633" s="5"/>
      <c r="HRU633" s="5"/>
      <c r="HRV633" s="5"/>
      <c r="HRW633" s="5"/>
      <c r="HRX633" s="5"/>
      <c r="HRY633" s="5"/>
      <c r="HRZ633" s="5"/>
      <c r="HSA633" s="5"/>
      <c r="HSB633" s="5"/>
      <c r="HSC633" s="5"/>
      <c r="HSD633" s="5"/>
      <c r="HSE633" s="5"/>
      <c r="HSF633" s="5"/>
      <c r="HSG633" s="5"/>
      <c r="HSH633" s="5"/>
      <c r="HSI633" s="5"/>
      <c r="HSJ633" s="5"/>
      <c r="HSK633" s="5"/>
      <c r="HSL633" s="5"/>
      <c r="HSM633" s="5"/>
      <c r="HSN633" s="5"/>
      <c r="HSO633" s="5"/>
      <c r="HSP633" s="5"/>
      <c r="HSQ633" s="5"/>
      <c r="HSR633" s="5"/>
      <c r="HSS633" s="5"/>
      <c r="HST633" s="5"/>
      <c r="HSU633" s="5"/>
      <c r="HSV633" s="5"/>
      <c r="HSW633" s="5"/>
      <c r="HSX633" s="5"/>
      <c r="HSY633" s="5"/>
      <c r="HSZ633" s="5"/>
      <c r="HTA633" s="5"/>
      <c r="HTB633" s="5"/>
      <c r="HTC633" s="5"/>
      <c r="HTD633" s="5"/>
      <c r="HTE633" s="5"/>
      <c r="HTF633" s="5"/>
      <c r="HTG633" s="5"/>
      <c r="HTH633" s="5"/>
      <c r="HTI633" s="5"/>
      <c r="HTJ633" s="5"/>
      <c r="HTK633" s="5"/>
      <c r="HTL633" s="5"/>
      <c r="HTM633" s="5"/>
      <c r="HTN633" s="5"/>
      <c r="HTO633" s="5"/>
      <c r="HTP633" s="5"/>
      <c r="HTQ633" s="5"/>
      <c r="HTR633" s="5"/>
      <c r="HTS633" s="5"/>
      <c r="HTT633" s="5"/>
      <c r="HTU633" s="5"/>
      <c r="HTV633" s="5"/>
      <c r="HTW633" s="5"/>
      <c r="HTX633" s="5"/>
      <c r="HTY633" s="5"/>
      <c r="HTZ633" s="5"/>
      <c r="HUA633" s="5"/>
      <c r="HUB633" s="5"/>
      <c r="HUC633" s="5"/>
      <c r="HUD633" s="5"/>
      <c r="HUE633" s="5"/>
      <c r="HUF633" s="5"/>
      <c r="HUG633" s="5"/>
      <c r="HUH633" s="5"/>
      <c r="HUI633" s="5"/>
      <c r="HUJ633" s="5"/>
      <c r="HUK633" s="5"/>
      <c r="HUL633" s="5"/>
      <c r="HUM633" s="5"/>
      <c r="HUN633" s="5"/>
      <c r="HUO633" s="5"/>
      <c r="HUP633" s="5"/>
      <c r="HUQ633" s="5"/>
      <c r="HUR633" s="5"/>
      <c r="HUS633" s="5"/>
      <c r="HUT633" s="5"/>
      <c r="HUU633" s="5"/>
      <c r="HUV633" s="5"/>
      <c r="HUW633" s="5"/>
      <c r="HUX633" s="5"/>
      <c r="HUY633" s="5"/>
      <c r="HUZ633" s="5"/>
      <c r="HVA633" s="5"/>
      <c r="HVB633" s="5"/>
      <c r="HVC633" s="5"/>
      <c r="HVD633" s="5"/>
      <c r="HVE633" s="5"/>
      <c r="HVF633" s="5"/>
      <c r="HVG633" s="5"/>
      <c r="HVH633" s="5"/>
      <c r="HVI633" s="5"/>
      <c r="HVJ633" s="5"/>
      <c r="HVK633" s="5"/>
      <c r="HVL633" s="5"/>
      <c r="HVM633" s="5"/>
      <c r="HVN633" s="5"/>
      <c r="HVO633" s="5"/>
      <c r="HVP633" s="5"/>
      <c r="HVQ633" s="5"/>
      <c r="HVR633" s="5"/>
      <c r="HVS633" s="5"/>
      <c r="HVT633" s="5"/>
      <c r="HVU633" s="5"/>
      <c r="HVV633" s="5"/>
      <c r="HVW633" s="5"/>
      <c r="HVX633" s="5"/>
      <c r="HVY633" s="5"/>
      <c r="HVZ633" s="5"/>
      <c r="HWA633" s="5"/>
      <c r="HWB633" s="5"/>
      <c r="HWC633" s="5"/>
      <c r="HWD633" s="5"/>
      <c r="HWE633" s="5"/>
      <c r="HWF633" s="5"/>
      <c r="HWG633" s="5"/>
      <c r="HWH633" s="5"/>
      <c r="HWI633" s="5"/>
      <c r="HWJ633" s="5"/>
      <c r="HWK633" s="5"/>
      <c r="HWL633" s="5"/>
      <c r="HWM633" s="5"/>
      <c r="HWN633" s="5"/>
      <c r="HWO633" s="5"/>
      <c r="HWP633" s="5"/>
      <c r="HWQ633" s="5"/>
      <c r="HWR633" s="5"/>
      <c r="HWS633" s="5"/>
      <c r="HWT633" s="5"/>
      <c r="HWU633" s="5"/>
      <c r="HWV633" s="5"/>
      <c r="HWW633" s="5"/>
      <c r="HWX633" s="5"/>
      <c r="HWY633" s="5"/>
      <c r="HWZ633" s="5"/>
      <c r="HXA633" s="5"/>
      <c r="HXB633" s="5"/>
      <c r="HXC633" s="5"/>
      <c r="HXD633" s="5"/>
      <c r="HXE633" s="5"/>
      <c r="HXF633" s="5"/>
      <c r="HXG633" s="5"/>
      <c r="HXH633" s="5"/>
      <c r="HXI633" s="5"/>
      <c r="HXJ633" s="5"/>
      <c r="HXK633" s="5"/>
      <c r="HXL633" s="5"/>
      <c r="HXM633" s="5"/>
      <c r="HXN633" s="5"/>
      <c r="HXO633" s="5"/>
      <c r="HXP633" s="5"/>
      <c r="HXQ633" s="5"/>
      <c r="HXR633" s="5"/>
      <c r="HXS633" s="5"/>
      <c r="HXT633" s="5"/>
      <c r="HXU633" s="5"/>
      <c r="HXV633" s="5"/>
      <c r="HXW633" s="5"/>
      <c r="HXX633" s="5"/>
      <c r="HXY633" s="5"/>
      <c r="HXZ633" s="5"/>
      <c r="HYA633" s="5"/>
      <c r="HYB633" s="5"/>
      <c r="HYC633" s="5"/>
      <c r="HYD633" s="5"/>
      <c r="HYE633" s="5"/>
      <c r="HYF633" s="5"/>
      <c r="HYG633" s="5"/>
      <c r="HYH633" s="5"/>
      <c r="HYI633" s="5"/>
      <c r="HYJ633" s="5"/>
      <c r="HYK633" s="5"/>
      <c r="HYL633" s="5"/>
      <c r="HYM633" s="5"/>
      <c r="HYN633" s="5"/>
      <c r="HYO633" s="5"/>
      <c r="HYP633" s="5"/>
      <c r="HYQ633" s="5"/>
      <c r="HYR633" s="5"/>
      <c r="HYS633" s="5"/>
      <c r="HYT633" s="5"/>
      <c r="HYU633" s="5"/>
      <c r="HYV633" s="5"/>
      <c r="HYW633" s="5"/>
      <c r="HYX633" s="5"/>
      <c r="HYY633" s="5"/>
      <c r="HYZ633" s="5"/>
      <c r="HZA633" s="5"/>
      <c r="HZB633" s="5"/>
      <c r="HZC633" s="5"/>
      <c r="HZD633" s="5"/>
      <c r="HZE633" s="5"/>
      <c r="HZF633" s="5"/>
      <c r="HZG633" s="5"/>
      <c r="HZH633" s="5"/>
      <c r="HZI633" s="5"/>
      <c r="HZJ633" s="5"/>
      <c r="HZK633" s="5"/>
      <c r="HZL633" s="5"/>
      <c r="HZM633" s="5"/>
      <c r="HZN633" s="5"/>
      <c r="HZO633" s="5"/>
      <c r="HZP633" s="5"/>
      <c r="HZQ633" s="5"/>
      <c r="HZR633" s="5"/>
      <c r="HZS633" s="5"/>
      <c r="HZT633" s="5"/>
      <c r="HZU633" s="5"/>
      <c r="HZV633" s="5"/>
      <c r="HZW633" s="5"/>
      <c r="HZX633" s="5"/>
      <c r="HZY633" s="5"/>
      <c r="HZZ633" s="5"/>
      <c r="IAA633" s="5"/>
      <c r="IAB633" s="5"/>
      <c r="IAC633" s="5"/>
      <c r="IAD633" s="5"/>
      <c r="IAE633" s="5"/>
      <c r="IAF633" s="5"/>
      <c r="IAG633" s="5"/>
      <c r="IAH633" s="5"/>
      <c r="IAI633" s="5"/>
      <c r="IAJ633" s="5"/>
      <c r="IAK633" s="5"/>
      <c r="IAL633" s="5"/>
      <c r="IAM633" s="5"/>
      <c r="IAN633" s="5"/>
      <c r="IAO633" s="5"/>
      <c r="IAP633" s="5"/>
      <c r="IAQ633" s="5"/>
      <c r="IAR633" s="5"/>
      <c r="IAS633" s="5"/>
      <c r="IAT633" s="5"/>
      <c r="IAU633" s="5"/>
      <c r="IAV633" s="5"/>
      <c r="IAW633" s="5"/>
      <c r="IAX633" s="5"/>
      <c r="IAY633" s="5"/>
      <c r="IAZ633" s="5"/>
      <c r="IBA633" s="5"/>
      <c r="IBB633" s="5"/>
      <c r="IBC633" s="5"/>
      <c r="IBD633" s="5"/>
      <c r="IBE633" s="5"/>
      <c r="IBF633" s="5"/>
      <c r="IBG633" s="5"/>
      <c r="IBH633" s="5"/>
      <c r="IBI633" s="5"/>
      <c r="IBJ633" s="5"/>
      <c r="IBK633" s="5"/>
      <c r="IBL633" s="5"/>
      <c r="IBM633" s="5"/>
      <c r="IBN633" s="5"/>
      <c r="IBO633" s="5"/>
      <c r="IBP633" s="5"/>
      <c r="IBQ633" s="5"/>
      <c r="IBR633" s="5"/>
      <c r="IBS633" s="5"/>
      <c r="IBT633" s="5"/>
      <c r="IBU633" s="5"/>
      <c r="IBV633" s="5"/>
      <c r="IBW633" s="5"/>
      <c r="IBX633" s="5"/>
      <c r="IBY633" s="5"/>
      <c r="IBZ633" s="5"/>
      <c r="ICA633" s="5"/>
      <c r="ICB633" s="5"/>
      <c r="ICC633" s="5"/>
      <c r="ICD633" s="5"/>
      <c r="ICE633" s="5"/>
      <c r="ICF633" s="5"/>
      <c r="ICG633" s="5"/>
      <c r="ICH633" s="5"/>
      <c r="ICI633" s="5"/>
      <c r="ICJ633" s="5"/>
      <c r="ICK633" s="5"/>
      <c r="ICL633" s="5"/>
      <c r="ICM633" s="5"/>
      <c r="ICN633" s="5"/>
      <c r="ICO633" s="5"/>
      <c r="ICP633" s="5"/>
      <c r="ICQ633" s="5"/>
      <c r="ICR633" s="5"/>
      <c r="ICS633" s="5"/>
      <c r="ICT633" s="5"/>
      <c r="ICU633" s="5"/>
      <c r="ICV633" s="5"/>
      <c r="ICW633" s="5"/>
      <c r="ICX633" s="5"/>
      <c r="ICY633" s="5"/>
      <c r="ICZ633" s="5"/>
      <c r="IDA633" s="5"/>
      <c r="IDB633" s="5"/>
      <c r="IDC633" s="5"/>
      <c r="IDD633" s="5"/>
      <c r="IDE633" s="5"/>
      <c r="IDF633" s="5"/>
      <c r="IDG633" s="5"/>
      <c r="IDH633" s="5"/>
      <c r="IDI633" s="5"/>
      <c r="IDJ633" s="5"/>
      <c r="IDK633" s="5"/>
      <c r="IDL633" s="5"/>
      <c r="IDM633" s="5"/>
      <c r="IDN633" s="5"/>
      <c r="IDO633" s="5"/>
      <c r="IDP633" s="5"/>
      <c r="IDQ633" s="5"/>
      <c r="IDR633" s="5"/>
      <c r="IDS633" s="5"/>
      <c r="IDT633" s="5"/>
      <c r="IDU633" s="5"/>
      <c r="IDV633" s="5"/>
      <c r="IDW633" s="5"/>
      <c r="IDX633" s="5"/>
      <c r="IDY633" s="5"/>
      <c r="IDZ633" s="5"/>
      <c r="IEA633" s="5"/>
      <c r="IEB633" s="5"/>
      <c r="IEC633" s="5"/>
      <c r="IED633" s="5"/>
      <c r="IEE633" s="5"/>
      <c r="IEF633" s="5"/>
      <c r="IEG633" s="5"/>
      <c r="IEH633" s="5"/>
      <c r="IEI633" s="5"/>
      <c r="IEJ633" s="5"/>
      <c r="IEK633" s="5"/>
      <c r="IEL633" s="5"/>
      <c r="IEM633" s="5"/>
      <c r="IEN633" s="5"/>
      <c r="IEO633" s="5"/>
      <c r="IEP633" s="5"/>
      <c r="IEQ633" s="5"/>
      <c r="IER633" s="5"/>
      <c r="IES633" s="5"/>
      <c r="IET633" s="5"/>
      <c r="IEU633" s="5"/>
      <c r="IEV633" s="5"/>
      <c r="IEW633" s="5"/>
      <c r="IEX633" s="5"/>
      <c r="IEY633" s="5"/>
      <c r="IEZ633" s="5"/>
      <c r="IFA633" s="5"/>
      <c r="IFB633" s="5"/>
      <c r="IFC633" s="5"/>
      <c r="IFD633" s="5"/>
      <c r="IFE633" s="5"/>
      <c r="IFF633" s="5"/>
      <c r="IFG633" s="5"/>
      <c r="IFH633" s="5"/>
      <c r="IFI633" s="5"/>
      <c r="IFJ633" s="5"/>
      <c r="IFK633" s="5"/>
      <c r="IFL633" s="5"/>
      <c r="IFM633" s="5"/>
      <c r="IFN633" s="5"/>
      <c r="IFO633" s="5"/>
      <c r="IFP633" s="5"/>
      <c r="IFQ633" s="5"/>
      <c r="IFR633" s="5"/>
      <c r="IFS633" s="5"/>
      <c r="IFT633" s="5"/>
      <c r="IFU633" s="5"/>
      <c r="IFV633" s="5"/>
      <c r="IFW633" s="5"/>
      <c r="IFX633" s="5"/>
      <c r="IFY633" s="5"/>
      <c r="IFZ633" s="5"/>
      <c r="IGA633" s="5"/>
      <c r="IGB633" s="5"/>
      <c r="IGC633" s="5"/>
      <c r="IGD633" s="5"/>
      <c r="IGE633" s="5"/>
      <c r="IGF633" s="5"/>
      <c r="IGG633" s="5"/>
      <c r="IGH633" s="5"/>
      <c r="IGI633" s="5"/>
      <c r="IGJ633" s="5"/>
      <c r="IGK633" s="5"/>
      <c r="IGL633" s="5"/>
      <c r="IGM633" s="5"/>
      <c r="IGN633" s="5"/>
      <c r="IGO633" s="5"/>
      <c r="IGP633" s="5"/>
      <c r="IGQ633" s="5"/>
      <c r="IGR633" s="5"/>
      <c r="IGS633" s="5"/>
      <c r="IGT633" s="5"/>
      <c r="IGU633" s="5"/>
      <c r="IGV633" s="5"/>
      <c r="IGW633" s="5"/>
      <c r="IGX633" s="5"/>
      <c r="IGY633" s="5"/>
      <c r="IGZ633" s="5"/>
      <c r="IHA633" s="5"/>
      <c r="IHB633" s="5"/>
      <c r="IHC633" s="5"/>
      <c r="IHD633" s="5"/>
      <c r="IHE633" s="5"/>
      <c r="IHF633" s="5"/>
      <c r="IHG633" s="5"/>
      <c r="IHH633" s="5"/>
      <c r="IHI633" s="5"/>
      <c r="IHJ633" s="5"/>
      <c r="IHK633" s="5"/>
      <c r="IHL633" s="5"/>
      <c r="IHM633" s="5"/>
      <c r="IHN633" s="5"/>
      <c r="IHO633" s="5"/>
      <c r="IHP633" s="5"/>
      <c r="IHQ633" s="5"/>
      <c r="IHR633" s="5"/>
      <c r="IHS633" s="5"/>
      <c r="IHT633" s="5"/>
      <c r="IHU633" s="5"/>
      <c r="IHV633" s="5"/>
      <c r="IHW633" s="5"/>
      <c r="IHX633" s="5"/>
      <c r="IHY633" s="5"/>
      <c r="IHZ633" s="5"/>
      <c r="IIA633" s="5"/>
      <c r="IIB633" s="5"/>
      <c r="IIC633" s="5"/>
      <c r="IID633" s="5"/>
      <c r="IIE633" s="5"/>
      <c r="IIF633" s="5"/>
      <c r="IIG633" s="5"/>
      <c r="IIH633" s="5"/>
      <c r="III633" s="5"/>
      <c r="IIJ633" s="5"/>
      <c r="IIK633" s="5"/>
      <c r="IIL633" s="5"/>
      <c r="IIM633" s="5"/>
      <c r="IIN633" s="5"/>
      <c r="IIO633" s="5"/>
      <c r="IIP633" s="5"/>
      <c r="IIQ633" s="5"/>
      <c r="IIR633" s="5"/>
      <c r="IIS633" s="5"/>
      <c r="IIT633" s="5"/>
      <c r="IIU633" s="5"/>
      <c r="IIV633" s="5"/>
      <c r="IIW633" s="5"/>
      <c r="IIX633" s="5"/>
      <c r="IIY633" s="5"/>
      <c r="IIZ633" s="5"/>
      <c r="IJA633" s="5"/>
      <c r="IJB633" s="5"/>
      <c r="IJC633" s="5"/>
      <c r="IJD633" s="5"/>
      <c r="IJE633" s="5"/>
      <c r="IJF633" s="5"/>
      <c r="IJG633" s="5"/>
      <c r="IJH633" s="5"/>
      <c r="IJI633" s="5"/>
      <c r="IJJ633" s="5"/>
      <c r="IJK633" s="5"/>
      <c r="IJL633" s="5"/>
      <c r="IJM633" s="5"/>
      <c r="IJN633" s="5"/>
      <c r="IJO633" s="5"/>
      <c r="IJP633" s="5"/>
      <c r="IJQ633" s="5"/>
      <c r="IJR633" s="5"/>
      <c r="IJS633" s="5"/>
      <c r="IJT633" s="5"/>
      <c r="IJU633" s="5"/>
      <c r="IJV633" s="5"/>
      <c r="IJW633" s="5"/>
      <c r="IJX633" s="5"/>
      <c r="IJY633" s="5"/>
      <c r="IJZ633" s="5"/>
      <c r="IKA633" s="5"/>
      <c r="IKB633" s="5"/>
      <c r="IKC633" s="5"/>
      <c r="IKD633" s="5"/>
      <c r="IKE633" s="5"/>
      <c r="IKF633" s="5"/>
      <c r="IKG633" s="5"/>
      <c r="IKH633" s="5"/>
      <c r="IKI633" s="5"/>
      <c r="IKJ633" s="5"/>
      <c r="IKK633" s="5"/>
      <c r="IKL633" s="5"/>
      <c r="IKM633" s="5"/>
      <c r="IKN633" s="5"/>
      <c r="IKO633" s="5"/>
      <c r="IKP633" s="5"/>
      <c r="IKQ633" s="5"/>
      <c r="IKR633" s="5"/>
      <c r="IKS633" s="5"/>
      <c r="IKT633" s="5"/>
      <c r="IKU633" s="5"/>
      <c r="IKV633" s="5"/>
      <c r="IKW633" s="5"/>
      <c r="IKX633" s="5"/>
      <c r="IKY633" s="5"/>
      <c r="IKZ633" s="5"/>
      <c r="ILA633" s="5"/>
      <c r="ILB633" s="5"/>
      <c r="ILC633" s="5"/>
      <c r="ILD633" s="5"/>
      <c r="ILE633" s="5"/>
      <c r="ILF633" s="5"/>
      <c r="ILG633" s="5"/>
      <c r="ILH633" s="5"/>
      <c r="ILI633" s="5"/>
      <c r="ILJ633" s="5"/>
      <c r="ILK633" s="5"/>
      <c r="ILL633" s="5"/>
      <c r="ILM633" s="5"/>
      <c r="ILN633" s="5"/>
      <c r="ILO633" s="5"/>
      <c r="ILP633" s="5"/>
      <c r="ILQ633" s="5"/>
      <c r="ILR633" s="5"/>
      <c r="ILS633" s="5"/>
      <c r="ILT633" s="5"/>
      <c r="ILU633" s="5"/>
      <c r="ILV633" s="5"/>
      <c r="ILW633" s="5"/>
      <c r="ILX633" s="5"/>
      <c r="ILY633" s="5"/>
      <c r="ILZ633" s="5"/>
      <c r="IMA633" s="5"/>
      <c r="IMB633" s="5"/>
      <c r="IMC633" s="5"/>
      <c r="IMD633" s="5"/>
      <c r="IME633" s="5"/>
      <c r="IMF633" s="5"/>
      <c r="IMG633" s="5"/>
      <c r="IMH633" s="5"/>
      <c r="IMI633" s="5"/>
      <c r="IMJ633" s="5"/>
      <c r="IMK633" s="5"/>
      <c r="IML633" s="5"/>
      <c r="IMM633" s="5"/>
      <c r="IMN633" s="5"/>
      <c r="IMO633" s="5"/>
      <c r="IMP633" s="5"/>
      <c r="IMQ633" s="5"/>
      <c r="IMR633" s="5"/>
      <c r="IMS633" s="5"/>
      <c r="IMT633" s="5"/>
      <c r="IMU633" s="5"/>
      <c r="IMV633" s="5"/>
      <c r="IMW633" s="5"/>
      <c r="IMX633" s="5"/>
      <c r="IMY633" s="5"/>
      <c r="IMZ633" s="5"/>
      <c r="INA633" s="5"/>
      <c r="INB633" s="5"/>
      <c r="INC633" s="5"/>
      <c r="IND633" s="5"/>
      <c r="INE633" s="5"/>
      <c r="INF633" s="5"/>
      <c r="ING633" s="5"/>
      <c r="INH633" s="5"/>
      <c r="INI633" s="5"/>
      <c r="INJ633" s="5"/>
      <c r="INK633" s="5"/>
      <c r="INL633" s="5"/>
      <c r="INM633" s="5"/>
      <c r="INN633" s="5"/>
      <c r="INO633" s="5"/>
      <c r="INP633" s="5"/>
      <c r="INQ633" s="5"/>
      <c r="INR633" s="5"/>
      <c r="INS633" s="5"/>
      <c r="INT633" s="5"/>
      <c r="INU633" s="5"/>
      <c r="INV633" s="5"/>
      <c r="INW633" s="5"/>
      <c r="INX633" s="5"/>
      <c r="INY633" s="5"/>
      <c r="INZ633" s="5"/>
      <c r="IOA633" s="5"/>
      <c r="IOB633" s="5"/>
      <c r="IOC633" s="5"/>
      <c r="IOD633" s="5"/>
      <c r="IOE633" s="5"/>
      <c r="IOF633" s="5"/>
      <c r="IOG633" s="5"/>
      <c r="IOH633" s="5"/>
      <c r="IOI633" s="5"/>
      <c r="IOJ633" s="5"/>
      <c r="IOK633" s="5"/>
      <c r="IOL633" s="5"/>
      <c r="IOM633" s="5"/>
      <c r="ION633" s="5"/>
      <c r="IOO633" s="5"/>
      <c r="IOP633" s="5"/>
      <c r="IOQ633" s="5"/>
      <c r="IOR633" s="5"/>
      <c r="IOS633" s="5"/>
      <c r="IOT633" s="5"/>
      <c r="IOU633" s="5"/>
      <c r="IOV633" s="5"/>
      <c r="IOW633" s="5"/>
      <c r="IOX633" s="5"/>
      <c r="IOY633" s="5"/>
      <c r="IOZ633" s="5"/>
      <c r="IPA633" s="5"/>
      <c r="IPB633" s="5"/>
      <c r="IPC633" s="5"/>
      <c r="IPD633" s="5"/>
      <c r="IPE633" s="5"/>
      <c r="IPF633" s="5"/>
      <c r="IPG633" s="5"/>
      <c r="IPH633" s="5"/>
      <c r="IPI633" s="5"/>
      <c r="IPJ633" s="5"/>
      <c r="IPK633" s="5"/>
      <c r="IPL633" s="5"/>
      <c r="IPM633" s="5"/>
      <c r="IPN633" s="5"/>
      <c r="IPO633" s="5"/>
      <c r="IPP633" s="5"/>
      <c r="IPQ633" s="5"/>
      <c r="IPR633" s="5"/>
      <c r="IPS633" s="5"/>
      <c r="IPT633" s="5"/>
      <c r="IPU633" s="5"/>
      <c r="IPV633" s="5"/>
      <c r="IPW633" s="5"/>
      <c r="IPX633" s="5"/>
      <c r="IPY633" s="5"/>
      <c r="IPZ633" s="5"/>
      <c r="IQA633" s="5"/>
      <c r="IQB633" s="5"/>
      <c r="IQC633" s="5"/>
      <c r="IQD633" s="5"/>
      <c r="IQE633" s="5"/>
      <c r="IQF633" s="5"/>
      <c r="IQG633" s="5"/>
      <c r="IQH633" s="5"/>
      <c r="IQI633" s="5"/>
      <c r="IQJ633" s="5"/>
      <c r="IQK633" s="5"/>
      <c r="IQL633" s="5"/>
      <c r="IQM633" s="5"/>
      <c r="IQN633" s="5"/>
      <c r="IQO633" s="5"/>
      <c r="IQP633" s="5"/>
      <c r="IQQ633" s="5"/>
      <c r="IQR633" s="5"/>
      <c r="IQS633" s="5"/>
      <c r="IQT633" s="5"/>
      <c r="IQU633" s="5"/>
      <c r="IQV633" s="5"/>
      <c r="IQW633" s="5"/>
      <c r="IQX633" s="5"/>
      <c r="IQY633" s="5"/>
      <c r="IQZ633" s="5"/>
      <c r="IRA633" s="5"/>
      <c r="IRB633" s="5"/>
      <c r="IRC633" s="5"/>
      <c r="IRD633" s="5"/>
      <c r="IRE633" s="5"/>
      <c r="IRF633" s="5"/>
      <c r="IRG633" s="5"/>
      <c r="IRH633" s="5"/>
      <c r="IRI633" s="5"/>
      <c r="IRJ633" s="5"/>
      <c r="IRK633" s="5"/>
      <c r="IRL633" s="5"/>
      <c r="IRM633" s="5"/>
      <c r="IRN633" s="5"/>
      <c r="IRO633" s="5"/>
      <c r="IRP633" s="5"/>
      <c r="IRQ633" s="5"/>
      <c r="IRR633" s="5"/>
      <c r="IRS633" s="5"/>
      <c r="IRT633" s="5"/>
      <c r="IRU633" s="5"/>
      <c r="IRV633" s="5"/>
      <c r="IRW633" s="5"/>
      <c r="IRX633" s="5"/>
      <c r="IRY633" s="5"/>
      <c r="IRZ633" s="5"/>
      <c r="ISA633" s="5"/>
      <c r="ISB633" s="5"/>
      <c r="ISC633" s="5"/>
      <c r="ISD633" s="5"/>
      <c r="ISE633" s="5"/>
      <c r="ISF633" s="5"/>
      <c r="ISG633" s="5"/>
      <c r="ISH633" s="5"/>
      <c r="ISI633" s="5"/>
      <c r="ISJ633" s="5"/>
      <c r="ISK633" s="5"/>
      <c r="ISL633" s="5"/>
      <c r="ISM633" s="5"/>
      <c r="ISN633" s="5"/>
      <c r="ISO633" s="5"/>
      <c r="ISP633" s="5"/>
      <c r="ISQ633" s="5"/>
      <c r="ISR633" s="5"/>
      <c r="ISS633" s="5"/>
      <c r="IST633" s="5"/>
      <c r="ISU633" s="5"/>
      <c r="ISV633" s="5"/>
      <c r="ISW633" s="5"/>
      <c r="ISX633" s="5"/>
      <c r="ISY633" s="5"/>
      <c r="ISZ633" s="5"/>
      <c r="ITA633" s="5"/>
      <c r="ITB633" s="5"/>
      <c r="ITC633" s="5"/>
      <c r="ITD633" s="5"/>
      <c r="ITE633" s="5"/>
      <c r="ITF633" s="5"/>
      <c r="ITG633" s="5"/>
      <c r="ITH633" s="5"/>
      <c r="ITI633" s="5"/>
      <c r="ITJ633" s="5"/>
      <c r="ITK633" s="5"/>
      <c r="ITL633" s="5"/>
      <c r="ITM633" s="5"/>
      <c r="ITN633" s="5"/>
      <c r="ITO633" s="5"/>
      <c r="ITP633" s="5"/>
      <c r="ITQ633" s="5"/>
      <c r="ITR633" s="5"/>
      <c r="ITS633" s="5"/>
      <c r="ITT633" s="5"/>
      <c r="ITU633" s="5"/>
      <c r="ITV633" s="5"/>
      <c r="ITW633" s="5"/>
      <c r="ITX633" s="5"/>
      <c r="ITY633" s="5"/>
      <c r="ITZ633" s="5"/>
      <c r="IUA633" s="5"/>
      <c r="IUB633" s="5"/>
      <c r="IUC633" s="5"/>
      <c r="IUD633" s="5"/>
      <c r="IUE633" s="5"/>
      <c r="IUF633" s="5"/>
      <c r="IUG633" s="5"/>
      <c r="IUH633" s="5"/>
      <c r="IUI633" s="5"/>
      <c r="IUJ633" s="5"/>
      <c r="IUK633" s="5"/>
      <c r="IUL633" s="5"/>
      <c r="IUM633" s="5"/>
      <c r="IUN633" s="5"/>
      <c r="IUO633" s="5"/>
      <c r="IUP633" s="5"/>
      <c r="IUQ633" s="5"/>
      <c r="IUR633" s="5"/>
      <c r="IUS633" s="5"/>
      <c r="IUT633" s="5"/>
      <c r="IUU633" s="5"/>
      <c r="IUV633" s="5"/>
      <c r="IUW633" s="5"/>
      <c r="IUX633" s="5"/>
      <c r="IUY633" s="5"/>
      <c r="IUZ633" s="5"/>
      <c r="IVA633" s="5"/>
      <c r="IVB633" s="5"/>
      <c r="IVC633" s="5"/>
      <c r="IVD633" s="5"/>
      <c r="IVE633" s="5"/>
      <c r="IVF633" s="5"/>
      <c r="IVG633" s="5"/>
      <c r="IVH633" s="5"/>
      <c r="IVI633" s="5"/>
      <c r="IVJ633" s="5"/>
      <c r="IVK633" s="5"/>
      <c r="IVL633" s="5"/>
      <c r="IVM633" s="5"/>
      <c r="IVN633" s="5"/>
      <c r="IVO633" s="5"/>
      <c r="IVP633" s="5"/>
      <c r="IVQ633" s="5"/>
      <c r="IVR633" s="5"/>
      <c r="IVS633" s="5"/>
      <c r="IVT633" s="5"/>
      <c r="IVU633" s="5"/>
      <c r="IVV633" s="5"/>
      <c r="IVW633" s="5"/>
      <c r="IVX633" s="5"/>
      <c r="IVY633" s="5"/>
      <c r="IVZ633" s="5"/>
      <c r="IWA633" s="5"/>
      <c r="IWB633" s="5"/>
      <c r="IWC633" s="5"/>
      <c r="IWD633" s="5"/>
      <c r="IWE633" s="5"/>
      <c r="IWF633" s="5"/>
      <c r="IWG633" s="5"/>
      <c r="IWH633" s="5"/>
      <c r="IWI633" s="5"/>
      <c r="IWJ633" s="5"/>
      <c r="IWK633" s="5"/>
      <c r="IWL633" s="5"/>
      <c r="IWM633" s="5"/>
      <c r="IWN633" s="5"/>
      <c r="IWO633" s="5"/>
      <c r="IWP633" s="5"/>
      <c r="IWQ633" s="5"/>
      <c r="IWR633" s="5"/>
      <c r="IWS633" s="5"/>
      <c r="IWT633" s="5"/>
      <c r="IWU633" s="5"/>
      <c r="IWV633" s="5"/>
      <c r="IWW633" s="5"/>
      <c r="IWX633" s="5"/>
      <c r="IWY633" s="5"/>
      <c r="IWZ633" s="5"/>
      <c r="IXA633" s="5"/>
      <c r="IXB633" s="5"/>
      <c r="IXC633" s="5"/>
      <c r="IXD633" s="5"/>
      <c r="IXE633" s="5"/>
      <c r="IXF633" s="5"/>
      <c r="IXG633" s="5"/>
      <c r="IXH633" s="5"/>
      <c r="IXI633" s="5"/>
      <c r="IXJ633" s="5"/>
      <c r="IXK633" s="5"/>
      <c r="IXL633" s="5"/>
      <c r="IXM633" s="5"/>
      <c r="IXN633" s="5"/>
      <c r="IXO633" s="5"/>
      <c r="IXP633" s="5"/>
      <c r="IXQ633" s="5"/>
      <c r="IXR633" s="5"/>
      <c r="IXS633" s="5"/>
      <c r="IXT633" s="5"/>
      <c r="IXU633" s="5"/>
      <c r="IXV633" s="5"/>
      <c r="IXW633" s="5"/>
      <c r="IXX633" s="5"/>
      <c r="IXY633" s="5"/>
      <c r="IXZ633" s="5"/>
      <c r="IYA633" s="5"/>
      <c r="IYB633" s="5"/>
      <c r="IYC633" s="5"/>
      <c r="IYD633" s="5"/>
      <c r="IYE633" s="5"/>
      <c r="IYF633" s="5"/>
      <c r="IYG633" s="5"/>
      <c r="IYH633" s="5"/>
      <c r="IYI633" s="5"/>
      <c r="IYJ633" s="5"/>
      <c r="IYK633" s="5"/>
      <c r="IYL633" s="5"/>
      <c r="IYM633" s="5"/>
      <c r="IYN633" s="5"/>
      <c r="IYO633" s="5"/>
      <c r="IYP633" s="5"/>
      <c r="IYQ633" s="5"/>
      <c r="IYR633" s="5"/>
      <c r="IYS633" s="5"/>
      <c r="IYT633" s="5"/>
      <c r="IYU633" s="5"/>
      <c r="IYV633" s="5"/>
      <c r="IYW633" s="5"/>
      <c r="IYX633" s="5"/>
      <c r="IYY633" s="5"/>
      <c r="IYZ633" s="5"/>
      <c r="IZA633" s="5"/>
      <c r="IZB633" s="5"/>
      <c r="IZC633" s="5"/>
      <c r="IZD633" s="5"/>
      <c r="IZE633" s="5"/>
      <c r="IZF633" s="5"/>
      <c r="IZG633" s="5"/>
      <c r="IZH633" s="5"/>
      <c r="IZI633" s="5"/>
      <c r="IZJ633" s="5"/>
      <c r="IZK633" s="5"/>
      <c r="IZL633" s="5"/>
      <c r="IZM633" s="5"/>
      <c r="IZN633" s="5"/>
      <c r="IZO633" s="5"/>
      <c r="IZP633" s="5"/>
      <c r="IZQ633" s="5"/>
      <c r="IZR633" s="5"/>
      <c r="IZS633" s="5"/>
      <c r="IZT633" s="5"/>
      <c r="IZU633" s="5"/>
      <c r="IZV633" s="5"/>
      <c r="IZW633" s="5"/>
      <c r="IZX633" s="5"/>
      <c r="IZY633" s="5"/>
      <c r="IZZ633" s="5"/>
      <c r="JAA633" s="5"/>
      <c r="JAB633" s="5"/>
      <c r="JAC633" s="5"/>
      <c r="JAD633" s="5"/>
      <c r="JAE633" s="5"/>
      <c r="JAF633" s="5"/>
      <c r="JAG633" s="5"/>
      <c r="JAH633" s="5"/>
      <c r="JAI633" s="5"/>
      <c r="JAJ633" s="5"/>
      <c r="JAK633" s="5"/>
      <c r="JAL633" s="5"/>
      <c r="JAM633" s="5"/>
      <c r="JAN633" s="5"/>
      <c r="JAO633" s="5"/>
      <c r="JAP633" s="5"/>
      <c r="JAQ633" s="5"/>
      <c r="JAR633" s="5"/>
      <c r="JAS633" s="5"/>
      <c r="JAT633" s="5"/>
      <c r="JAU633" s="5"/>
      <c r="JAV633" s="5"/>
      <c r="JAW633" s="5"/>
      <c r="JAX633" s="5"/>
      <c r="JAY633" s="5"/>
      <c r="JAZ633" s="5"/>
      <c r="JBA633" s="5"/>
      <c r="JBB633" s="5"/>
      <c r="JBC633" s="5"/>
      <c r="JBD633" s="5"/>
      <c r="JBE633" s="5"/>
      <c r="JBF633" s="5"/>
      <c r="JBG633" s="5"/>
      <c r="JBH633" s="5"/>
      <c r="JBI633" s="5"/>
      <c r="JBJ633" s="5"/>
      <c r="JBK633" s="5"/>
      <c r="JBL633" s="5"/>
      <c r="JBM633" s="5"/>
      <c r="JBN633" s="5"/>
      <c r="JBO633" s="5"/>
      <c r="JBP633" s="5"/>
      <c r="JBQ633" s="5"/>
      <c r="JBR633" s="5"/>
      <c r="JBS633" s="5"/>
      <c r="JBT633" s="5"/>
      <c r="JBU633" s="5"/>
      <c r="JBV633" s="5"/>
      <c r="JBW633" s="5"/>
      <c r="JBX633" s="5"/>
      <c r="JBY633" s="5"/>
      <c r="JBZ633" s="5"/>
      <c r="JCA633" s="5"/>
      <c r="JCB633" s="5"/>
      <c r="JCC633" s="5"/>
      <c r="JCD633" s="5"/>
      <c r="JCE633" s="5"/>
      <c r="JCF633" s="5"/>
      <c r="JCG633" s="5"/>
      <c r="JCH633" s="5"/>
      <c r="JCI633" s="5"/>
      <c r="JCJ633" s="5"/>
      <c r="JCK633" s="5"/>
      <c r="JCL633" s="5"/>
      <c r="JCM633" s="5"/>
      <c r="JCN633" s="5"/>
      <c r="JCO633" s="5"/>
      <c r="JCP633" s="5"/>
      <c r="JCQ633" s="5"/>
      <c r="JCR633" s="5"/>
      <c r="JCS633" s="5"/>
      <c r="JCT633" s="5"/>
      <c r="JCU633" s="5"/>
      <c r="JCV633" s="5"/>
      <c r="JCW633" s="5"/>
      <c r="JCX633" s="5"/>
      <c r="JCY633" s="5"/>
      <c r="JCZ633" s="5"/>
      <c r="JDA633" s="5"/>
      <c r="JDB633" s="5"/>
      <c r="JDC633" s="5"/>
      <c r="JDD633" s="5"/>
      <c r="JDE633" s="5"/>
      <c r="JDF633" s="5"/>
      <c r="JDG633" s="5"/>
      <c r="JDH633" s="5"/>
      <c r="JDI633" s="5"/>
      <c r="JDJ633" s="5"/>
      <c r="JDK633" s="5"/>
      <c r="JDL633" s="5"/>
      <c r="JDM633" s="5"/>
      <c r="JDN633" s="5"/>
      <c r="JDO633" s="5"/>
      <c r="JDP633" s="5"/>
      <c r="JDQ633" s="5"/>
      <c r="JDR633" s="5"/>
      <c r="JDS633" s="5"/>
      <c r="JDT633" s="5"/>
      <c r="JDU633" s="5"/>
      <c r="JDV633" s="5"/>
      <c r="JDW633" s="5"/>
      <c r="JDX633" s="5"/>
      <c r="JDY633" s="5"/>
      <c r="JDZ633" s="5"/>
      <c r="JEA633" s="5"/>
      <c r="JEB633" s="5"/>
      <c r="JEC633" s="5"/>
      <c r="JED633" s="5"/>
      <c r="JEE633" s="5"/>
      <c r="JEF633" s="5"/>
      <c r="JEG633" s="5"/>
      <c r="JEH633" s="5"/>
      <c r="JEI633" s="5"/>
      <c r="JEJ633" s="5"/>
      <c r="JEK633" s="5"/>
      <c r="JEL633" s="5"/>
      <c r="JEM633" s="5"/>
      <c r="JEN633" s="5"/>
      <c r="JEO633" s="5"/>
      <c r="JEP633" s="5"/>
      <c r="JEQ633" s="5"/>
      <c r="JER633" s="5"/>
      <c r="JES633" s="5"/>
      <c r="JET633" s="5"/>
      <c r="JEU633" s="5"/>
      <c r="JEV633" s="5"/>
      <c r="JEW633" s="5"/>
      <c r="JEX633" s="5"/>
      <c r="JEY633" s="5"/>
      <c r="JEZ633" s="5"/>
      <c r="JFA633" s="5"/>
      <c r="JFB633" s="5"/>
      <c r="JFC633" s="5"/>
      <c r="JFD633" s="5"/>
      <c r="JFE633" s="5"/>
      <c r="JFF633" s="5"/>
      <c r="JFG633" s="5"/>
      <c r="JFH633" s="5"/>
      <c r="JFI633" s="5"/>
      <c r="JFJ633" s="5"/>
      <c r="JFK633" s="5"/>
      <c r="JFL633" s="5"/>
      <c r="JFM633" s="5"/>
      <c r="JFN633" s="5"/>
      <c r="JFO633" s="5"/>
      <c r="JFP633" s="5"/>
      <c r="JFQ633" s="5"/>
      <c r="JFR633" s="5"/>
      <c r="JFS633" s="5"/>
      <c r="JFT633" s="5"/>
      <c r="JFU633" s="5"/>
      <c r="JFV633" s="5"/>
      <c r="JFW633" s="5"/>
      <c r="JFX633" s="5"/>
      <c r="JFY633" s="5"/>
      <c r="JFZ633" s="5"/>
      <c r="JGA633" s="5"/>
      <c r="JGB633" s="5"/>
      <c r="JGC633" s="5"/>
      <c r="JGD633" s="5"/>
      <c r="JGE633" s="5"/>
      <c r="JGF633" s="5"/>
      <c r="JGG633" s="5"/>
      <c r="JGH633" s="5"/>
      <c r="JGI633" s="5"/>
      <c r="JGJ633" s="5"/>
      <c r="JGK633" s="5"/>
      <c r="JGL633" s="5"/>
      <c r="JGM633" s="5"/>
      <c r="JGN633" s="5"/>
      <c r="JGO633" s="5"/>
      <c r="JGP633" s="5"/>
      <c r="JGQ633" s="5"/>
      <c r="JGR633" s="5"/>
      <c r="JGS633" s="5"/>
      <c r="JGT633" s="5"/>
      <c r="JGU633" s="5"/>
      <c r="JGV633" s="5"/>
      <c r="JGW633" s="5"/>
      <c r="JGX633" s="5"/>
      <c r="JGY633" s="5"/>
      <c r="JGZ633" s="5"/>
      <c r="JHA633" s="5"/>
      <c r="JHB633" s="5"/>
      <c r="JHC633" s="5"/>
      <c r="JHD633" s="5"/>
      <c r="JHE633" s="5"/>
      <c r="JHF633" s="5"/>
      <c r="JHG633" s="5"/>
      <c r="JHH633" s="5"/>
      <c r="JHI633" s="5"/>
      <c r="JHJ633" s="5"/>
      <c r="JHK633" s="5"/>
      <c r="JHL633" s="5"/>
      <c r="JHM633" s="5"/>
      <c r="JHN633" s="5"/>
      <c r="JHO633" s="5"/>
      <c r="JHP633" s="5"/>
      <c r="JHQ633" s="5"/>
      <c r="JHR633" s="5"/>
      <c r="JHS633" s="5"/>
      <c r="JHT633" s="5"/>
      <c r="JHU633" s="5"/>
      <c r="JHV633" s="5"/>
      <c r="JHW633" s="5"/>
      <c r="JHX633" s="5"/>
      <c r="JHY633" s="5"/>
      <c r="JHZ633" s="5"/>
      <c r="JIA633" s="5"/>
      <c r="JIB633" s="5"/>
      <c r="JIC633" s="5"/>
      <c r="JID633" s="5"/>
      <c r="JIE633" s="5"/>
      <c r="JIF633" s="5"/>
      <c r="JIG633" s="5"/>
      <c r="JIH633" s="5"/>
      <c r="JII633" s="5"/>
      <c r="JIJ633" s="5"/>
      <c r="JIK633" s="5"/>
      <c r="JIL633" s="5"/>
      <c r="JIM633" s="5"/>
      <c r="JIN633" s="5"/>
      <c r="JIO633" s="5"/>
      <c r="JIP633" s="5"/>
      <c r="JIQ633" s="5"/>
      <c r="JIR633" s="5"/>
      <c r="JIS633" s="5"/>
      <c r="JIT633" s="5"/>
      <c r="JIU633" s="5"/>
      <c r="JIV633" s="5"/>
      <c r="JIW633" s="5"/>
      <c r="JIX633" s="5"/>
      <c r="JIY633" s="5"/>
      <c r="JIZ633" s="5"/>
      <c r="JJA633" s="5"/>
      <c r="JJB633" s="5"/>
      <c r="JJC633" s="5"/>
      <c r="JJD633" s="5"/>
      <c r="JJE633" s="5"/>
      <c r="JJF633" s="5"/>
      <c r="JJG633" s="5"/>
      <c r="JJH633" s="5"/>
      <c r="JJI633" s="5"/>
      <c r="JJJ633" s="5"/>
      <c r="JJK633" s="5"/>
      <c r="JJL633" s="5"/>
      <c r="JJM633" s="5"/>
      <c r="JJN633" s="5"/>
      <c r="JJO633" s="5"/>
      <c r="JJP633" s="5"/>
      <c r="JJQ633" s="5"/>
      <c r="JJR633" s="5"/>
      <c r="JJS633" s="5"/>
      <c r="JJT633" s="5"/>
      <c r="JJU633" s="5"/>
      <c r="JJV633" s="5"/>
      <c r="JJW633" s="5"/>
      <c r="JJX633" s="5"/>
      <c r="JJY633" s="5"/>
      <c r="JJZ633" s="5"/>
      <c r="JKA633" s="5"/>
      <c r="JKB633" s="5"/>
      <c r="JKC633" s="5"/>
      <c r="JKD633" s="5"/>
      <c r="JKE633" s="5"/>
      <c r="JKF633" s="5"/>
      <c r="JKG633" s="5"/>
      <c r="JKH633" s="5"/>
      <c r="JKI633" s="5"/>
      <c r="JKJ633" s="5"/>
      <c r="JKK633" s="5"/>
      <c r="JKL633" s="5"/>
      <c r="JKM633" s="5"/>
      <c r="JKN633" s="5"/>
      <c r="JKO633" s="5"/>
      <c r="JKP633" s="5"/>
      <c r="JKQ633" s="5"/>
      <c r="JKR633" s="5"/>
      <c r="JKS633" s="5"/>
      <c r="JKT633" s="5"/>
      <c r="JKU633" s="5"/>
      <c r="JKV633" s="5"/>
      <c r="JKW633" s="5"/>
      <c r="JKX633" s="5"/>
      <c r="JKY633" s="5"/>
      <c r="JKZ633" s="5"/>
      <c r="JLA633" s="5"/>
      <c r="JLB633" s="5"/>
      <c r="JLC633" s="5"/>
      <c r="JLD633" s="5"/>
      <c r="JLE633" s="5"/>
      <c r="JLF633" s="5"/>
      <c r="JLG633" s="5"/>
      <c r="JLH633" s="5"/>
      <c r="JLI633" s="5"/>
      <c r="JLJ633" s="5"/>
      <c r="JLK633" s="5"/>
      <c r="JLL633" s="5"/>
      <c r="JLM633" s="5"/>
      <c r="JLN633" s="5"/>
      <c r="JLO633" s="5"/>
      <c r="JLP633" s="5"/>
      <c r="JLQ633" s="5"/>
      <c r="JLR633" s="5"/>
      <c r="JLS633" s="5"/>
      <c r="JLT633" s="5"/>
      <c r="JLU633" s="5"/>
      <c r="JLV633" s="5"/>
      <c r="JLW633" s="5"/>
      <c r="JLX633" s="5"/>
      <c r="JLY633" s="5"/>
      <c r="JLZ633" s="5"/>
      <c r="JMA633" s="5"/>
      <c r="JMB633" s="5"/>
      <c r="JMC633" s="5"/>
      <c r="JMD633" s="5"/>
      <c r="JME633" s="5"/>
      <c r="JMF633" s="5"/>
      <c r="JMG633" s="5"/>
      <c r="JMH633" s="5"/>
      <c r="JMI633" s="5"/>
      <c r="JMJ633" s="5"/>
      <c r="JMK633" s="5"/>
      <c r="JML633" s="5"/>
      <c r="JMM633" s="5"/>
      <c r="JMN633" s="5"/>
      <c r="JMO633" s="5"/>
      <c r="JMP633" s="5"/>
      <c r="JMQ633" s="5"/>
      <c r="JMR633" s="5"/>
      <c r="JMS633" s="5"/>
      <c r="JMT633" s="5"/>
      <c r="JMU633" s="5"/>
      <c r="JMV633" s="5"/>
      <c r="JMW633" s="5"/>
      <c r="JMX633" s="5"/>
      <c r="JMY633" s="5"/>
      <c r="JMZ633" s="5"/>
      <c r="JNA633" s="5"/>
      <c r="JNB633" s="5"/>
      <c r="JNC633" s="5"/>
      <c r="JND633" s="5"/>
      <c r="JNE633" s="5"/>
      <c r="JNF633" s="5"/>
      <c r="JNG633" s="5"/>
      <c r="JNH633" s="5"/>
      <c r="JNI633" s="5"/>
      <c r="JNJ633" s="5"/>
      <c r="JNK633" s="5"/>
      <c r="JNL633" s="5"/>
      <c r="JNM633" s="5"/>
      <c r="JNN633" s="5"/>
      <c r="JNO633" s="5"/>
      <c r="JNP633" s="5"/>
      <c r="JNQ633" s="5"/>
      <c r="JNR633" s="5"/>
      <c r="JNS633" s="5"/>
      <c r="JNT633" s="5"/>
      <c r="JNU633" s="5"/>
      <c r="JNV633" s="5"/>
      <c r="JNW633" s="5"/>
      <c r="JNX633" s="5"/>
      <c r="JNY633" s="5"/>
      <c r="JNZ633" s="5"/>
      <c r="JOA633" s="5"/>
      <c r="JOB633" s="5"/>
      <c r="JOC633" s="5"/>
      <c r="JOD633" s="5"/>
      <c r="JOE633" s="5"/>
      <c r="JOF633" s="5"/>
      <c r="JOG633" s="5"/>
      <c r="JOH633" s="5"/>
      <c r="JOI633" s="5"/>
      <c r="JOJ633" s="5"/>
      <c r="JOK633" s="5"/>
      <c r="JOL633" s="5"/>
      <c r="JOM633" s="5"/>
      <c r="JON633" s="5"/>
      <c r="JOO633" s="5"/>
      <c r="JOP633" s="5"/>
      <c r="JOQ633" s="5"/>
      <c r="JOR633" s="5"/>
      <c r="JOS633" s="5"/>
      <c r="JOT633" s="5"/>
      <c r="JOU633" s="5"/>
      <c r="JOV633" s="5"/>
      <c r="JOW633" s="5"/>
      <c r="JOX633" s="5"/>
      <c r="JOY633" s="5"/>
      <c r="JOZ633" s="5"/>
      <c r="JPA633" s="5"/>
      <c r="JPB633" s="5"/>
      <c r="JPC633" s="5"/>
      <c r="JPD633" s="5"/>
      <c r="JPE633" s="5"/>
      <c r="JPF633" s="5"/>
      <c r="JPG633" s="5"/>
      <c r="JPH633" s="5"/>
      <c r="JPI633" s="5"/>
      <c r="JPJ633" s="5"/>
      <c r="JPK633" s="5"/>
      <c r="JPL633" s="5"/>
      <c r="JPM633" s="5"/>
      <c r="JPN633" s="5"/>
      <c r="JPO633" s="5"/>
      <c r="JPP633" s="5"/>
      <c r="JPQ633" s="5"/>
      <c r="JPR633" s="5"/>
      <c r="JPS633" s="5"/>
      <c r="JPT633" s="5"/>
      <c r="JPU633" s="5"/>
      <c r="JPV633" s="5"/>
      <c r="JPW633" s="5"/>
      <c r="JPX633" s="5"/>
      <c r="JPY633" s="5"/>
      <c r="JPZ633" s="5"/>
      <c r="JQA633" s="5"/>
      <c r="JQB633" s="5"/>
      <c r="JQC633" s="5"/>
      <c r="JQD633" s="5"/>
      <c r="JQE633" s="5"/>
      <c r="JQF633" s="5"/>
      <c r="JQG633" s="5"/>
      <c r="JQH633" s="5"/>
      <c r="JQI633" s="5"/>
      <c r="JQJ633" s="5"/>
      <c r="JQK633" s="5"/>
      <c r="JQL633" s="5"/>
      <c r="JQM633" s="5"/>
      <c r="JQN633" s="5"/>
      <c r="JQO633" s="5"/>
      <c r="JQP633" s="5"/>
      <c r="JQQ633" s="5"/>
      <c r="JQR633" s="5"/>
      <c r="JQS633" s="5"/>
      <c r="JQT633" s="5"/>
      <c r="JQU633" s="5"/>
      <c r="JQV633" s="5"/>
      <c r="JQW633" s="5"/>
      <c r="JQX633" s="5"/>
      <c r="JQY633" s="5"/>
      <c r="JQZ633" s="5"/>
      <c r="JRA633" s="5"/>
      <c r="JRB633" s="5"/>
      <c r="JRC633" s="5"/>
      <c r="JRD633" s="5"/>
      <c r="JRE633" s="5"/>
      <c r="JRF633" s="5"/>
      <c r="JRG633" s="5"/>
      <c r="JRH633" s="5"/>
      <c r="JRI633" s="5"/>
      <c r="JRJ633" s="5"/>
      <c r="JRK633" s="5"/>
      <c r="JRL633" s="5"/>
      <c r="JRM633" s="5"/>
      <c r="JRN633" s="5"/>
      <c r="JRO633" s="5"/>
      <c r="JRP633" s="5"/>
      <c r="JRQ633" s="5"/>
      <c r="JRR633" s="5"/>
      <c r="JRS633" s="5"/>
      <c r="JRT633" s="5"/>
      <c r="JRU633" s="5"/>
      <c r="JRV633" s="5"/>
      <c r="JRW633" s="5"/>
      <c r="JRX633" s="5"/>
      <c r="JRY633" s="5"/>
      <c r="JRZ633" s="5"/>
      <c r="JSA633" s="5"/>
      <c r="JSB633" s="5"/>
      <c r="JSC633" s="5"/>
      <c r="JSD633" s="5"/>
      <c r="JSE633" s="5"/>
      <c r="JSF633" s="5"/>
      <c r="JSG633" s="5"/>
      <c r="JSH633" s="5"/>
      <c r="JSI633" s="5"/>
      <c r="JSJ633" s="5"/>
      <c r="JSK633" s="5"/>
      <c r="JSL633" s="5"/>
      <c r="JSM633" s="5"/>
      <c r="JSN633" s="5"/>
      <c r="JSO633" s="5"/>
      <c r="JSP633" s="5"/>
      <c r="JSQ633" s="5"/>
      <c r="JSR633" s="5"/>
      <c r="JSS633" s="5"/>
      <c r="JST633" s="5"/>
      <c r="JSU633" s="5"/>
      <c r="JSV633" s="5"/>
      <c r="JSW633" s="5"/>
      <c r="JSX633" s="5"/>
      <c r="JSY633" s="5"/>
      <c r="JSZ633" s="5"/>
      <c r="JTA633" s="5"/>
      <c r="JTB633" s="5"/>
      <c r="JTC633" s="5"/>
      <c r="JTD633" s="5"/>
      <c r="JTE633" s="5"/>
      <c r="JTF633" s="5"/>
      <c r="JTG633" s="5"/>
      <c r="JTH633" s="5"/>
      <c r="JTI633" s="5"/>
      <c r="JTJ633" s="5"/>
      <c r="JTK633" s="5"/>
      <c r="JTL633" s="5"/>
      <c r="JTM633" s="5"/>
      <c r="JTN633" s="5"/>
      <c r="JTO633" s="5"/>
      <c r="JTP633" s="5"/>
      <c r="JTQ633" s="5"/>
      <c r="JTR633" s="5"/>
      <c r="JTS633" s="5"/>
      <c r="JTT633" s="5"/>
      <c r="JTU633" s="5"/>
      <c r="JTV633" s="5"/>
      <c r="JTW633" s="5"/>
      <c r="JTX633" s="5"/>
      <c r="JTY633" s="5"/>
      <c r="JTZ633" s="5"/>
      <c r="JUA633" s="5"/>
      <c r="JUB633" s="5"/>
      <c r="JUC633" s="5"/>
      <c r="JUD633" s="5"/>
      <c r="JUE633" s="5"/>
      <c r="JUF633" s="5"/>
      <c r="JUG633" s="5"/>
      <c r="JUH633" s="5"/>
      <c r="JUI633" s="5"/>
      <c r="JUJ633" s="5"/>
      <c r="JUK633" s="5"/>
      <c r="JUL633" s="5"/>
      <c r="JUM633" s="5"/>
      <c r="JUN633" s="5"/>
      <c r="JUO633" s="5"/>
      <c r="JUP633" s="5"/>
      <c r="JUQ633" s="5"/>
      <c r="JUR633" s="5"/>
      <c r="JUS633" s="5"/>
      <c r="JUT633" s="5"/>
      <c r="JUU633" s="5"/>
      <c r="JUV633" s="5"/>
      <c r="JUW633" s="5"/>
      <c r="JUX633" s="5"/>
      <c r="JUY633" s="5"/>
      <c r="JUZ633" s="5"/>
      <c r="JVA633" s="5"/>
      <c r="JVB633" s="5"/>
      <c r="JVC633" s="5"/>
      <c r="JVD633" s="5"/>
      <c r="JVE633" s="5"/>
      <c r="JVF633" s="5"/>
      <c r="JVG633" s="5"/>
      <c r="JVH633" s="5"/>
      <c r="JVI633" s="5"/>
      <c r="JVJ633" s="5"/>
      <c r="JVK633" s="5"/>
      <c r="JVL633" s="5"/>
      <c r="JVM633" s="5"/>
      <c r="JVN633" s="5"/>
      <c r="JVO633" s="5"/>
      <c r="JVP633" s="5"/>
      <c r="JVQ633" s="5"/>
      <c r="JVR633" s="5"/>
      <c r="JVS633" s="5"/>
      <c r="JVT633" s="5"/>
      <c r="JVU633" s="5"/>
      <c r="JVV633" s="5"/>
      <c r="JVW633" s="5"/>
      <c r="JVX633" s="5"/>
      <c r="JVY633" s="5"/>
      <c r="JVZ633" s="5"/>
      <c r="JWA633" s="5"/>
      <c r="JWB633" s="5"/>
      <c r="JWC633" s="5"/>
      <c r="JWD633" s="5"/>
      <c r="JWE633" s="5"/>
      <c r="JWF633" s="5"/>
      <c r="JWG633" s="5"/>
      <c r="JWH633" s="5"/>
      <c r="JWI633" s="5"/>
      <c r="JWJ633" s="5"/>
      <c r="JWK633" s="5"/>
      <c r="JWL633" s="5"/>
      <c r="JWM633" s="5"/>
      <c r="JWN633" s="5"/>
      <c r="JWO633" s="5"/>
      <c r="JWP633" s="5"/>
      <c r="JWQ633" s="5"/>
      <c r="JWR633" s="5"/>
      <c r="JWS633" s="5"/>
      <c r="JWT633" s="5"/>
      <c r="JWU633" s="5"/>
      <c r="JWV633" s="5"/>
      <c r="JWW633" s="5"/>
      <c r="JWX633" s="5"/>
      <c r="JWY633" s="5"/>
      <c r="JWZ633" s="5"/>
      <c r="JXA633" s="5"/>
      <c r="JXB633" s="5"/>
      <c r="JXC633" s="5"/>
      <c r="JXD633" s="5"/>
      <c r="JXE633" s="5"/>
      <c r="JXF633" s="5"/>
      <c r="JXG633" s="5"/>
      <c r="JXH633" s="5"/>
      <c r="JXI633" s="5"/>
      <c r="JXJ633" s="5"/>
      <c r="JXK633" s="5"/>
      <c r="JXL633" s="5"/>
      <c r="JXM633" s="5"/>
      <c r="JXN633" s="5"/>
      <c r="JXO633" s="5"/>
      <c r="JXP633" s="5"/>
      <c r="JXQ633" s="5"/>
      <c r="JXR633" s="5"/>
      <c r="JXS633" s="5"/>
      <c r="JXT633" s="5"/>
      <c r="JXU633" s="5"/>
      <c r="JXV633" s="5"/>
      <c r="JXW633" s="5"/>
      <c r="JXX633" s="5"/>
      <c r="JXY633" s="5"/>
      <c r="JXZ633" s="5"/>
      <c r="JYA633" s="5"/>
      <c r="JYB633" s="5"/>
      <c r="JYC633" s="5"/>
      <c r="JYD633" s="5"/>
      <c r="JYE633" s="5"/>
      <c r="JYF633" s="5"/>
      <c r="JYG633" s="5"/>
      <c r="JYH633" s="5"/>
      <c r="JYI633" s="5"/>
      <c r="JYJ633" s="5"/>
      <c r="JYK633" s="5"/>
      <c r="JYL633" s="5"/>
      <c r="JYM633" s="5"/>
      <c r="JYN633" s="5"/>
      <c r="JYO633" s="5"/>
      <c r="JYP633" s="5"/>
      <c r="JYQ633" s="5"/>
      <c r="JYR633" s="5"/>
      <c r="JYS633" s="5"/>
      <c r="JYT633" s="5"/>
      <c r="JYU633" s="5"/>
      <c r="JYV633" s="5"/>
      <c r="JYW633" s="5"/>
      <c r="JYX633" s="5"/>
      <c r="JYY633" s="5"/>
      <c r="JYZ633" s="5"/>
      <c r="JZA633" s="5"/>
      <c r="JZB633" s="5"/>
      <c r="JZC633" s="5"/>
      <c r="JZD633" s="5"/>
      <c r="JZE633" s="5"/>
      <c r="JZF633" s="5"/>
      <c r="JZG633" s="5"/>
      <c r="JZH633" s="5"/>
      <c r="JZI633" s="5"/>
      <c r="JZJ633" s="5"/>
      <c r="JZK633" s="5"/>
      <c r="JZL633" s="5"/>
      <c r="JZM633" s="5"/>
      <c r="JZN633" s="5"/>
      <c r="JZO633" s="5"/>
      <c r="JZP633" s="5"/>
      <c r="JZQ633" s="5"/>
      <c r="JZR633" s="5"/>
      <c r="JZS633" s="5"/>
      <c r="JZT633" s="5"/>
      <c r="JZU633" s="5"/>
      <c r="JZV633" s="5"/>
      <c r="JZW633" s="5"/>
      <c r="JZX633" s="5"/>
      <c r="JZY633" s="5"/>
      <c r="JZZ633" s="5"/>
      <c r="KAA633" s="5"/>
      <c r="KAB633" s="5"/>
      <c r="KAC633" s="5"/>
      <c r="KAD633" s="5"/>
      <c r="KAE633" s="5"/>
      <c r="KAF633" s="5"/>
      <c r="KAG633" s="5"/>
      <c r="KAH633" s="5"/>
      <c r="KAI633" s="5"/>
      <c r="KAJ633" s="5"/>
      <c r="KAK633" s="5"/>
      <c r="KAL633" s="5"/>
      <c r="KAM633" s="5"/>
      <c r="KAN633" s="5"/>
      <c r="KAO633" s="5"/>
      <c r="KAP633" s="5"/>
      <c r="KAQ633" s="5"/>
      <c r="KAR633" s="5"/>
      <c r="KAS633" s="5"/>
      <c r="KAT633" s="5"/>
      <c r="KAU633" s="5"/>
      <c r="KAV633" s="5"/>
      <c r="KAW633" s="5"/>
      <c r="KAX633" s="5"/>
      <c r="KAY633" s="5"/>
      <c r="KAZ633" s="5"/>
      <c r="KBA633" s="5"/>
      <c r="KBB633" s="5"/>
      <c r="KBC633" s="5"/>
      <c r="KBD633" s="5"/>
      <c r="KBE633" s="5"/>
      <c r="KBF633" s="5"/>
      <c r="KBG633" s="5"/>
      <c r="KBH633" s="5"/>
      <c r="KBI633" s="5"/>
      <c r="KBJ633" s="5"/>
      <c r="KBK633" s="5"/>
      <c r="KBL633" s="5"/>
      <c r="KBM633" s="5"/>
      <c r="KBN633" s="5"/>
      <c r="KBO633" s="5"/>
      <c r="KBP633" s="5"/>
      <c r="KBQ633" s="5"/>
      <c r="KBR633" s="5"/>
      <c r="KBS633" s="5"/>
      <c r="KBT633" s="5"/>
      <c r="KBU633" s="5"/>
      <c r="KBV633" s="5"/>
      <c r="KBW633" s="5"/>
      <c r="KBX633" s="5"/>
      <c r="KBY633" s="5"/>
      <c r="KBZ633" s="5"/>
      <c r="KCA633" s="5"/>
      <c r="KCB633" s="5"/>
      <c r="KCC633" s="5"/>
      <c r="KCD633" s="5"/>
      <c r="KCE633" s="5"/>
      <c r="KCF633" s="5"/>
      <c r="KCG633" s="5"/>
      <c r="KCH633" s="5"/>
      <c r="KCI633" s="5"/>
      <c r="KCJ633" s="5"/>
      <c r="KCK633" s="5"/>
      <c r="KCL633" s="5"/>
      <c r="KCM633" s="5"/>
      <c r="KCN633" s="5"/>
      <c r="KCO633" s="5"/>
      <c r="KCP633" s="5"/>
      <c r="KCQ633" s="5"/>
      <c r="KCR633" s="5"/>
      <c r="KCS633" s="5"/>
      <c r="KCT633" s="5"/>
      <c r="KCU633" s="5"/>
      <c r="KCV633" s="5"/>
      <c r="KCW633" s="5"/>
      <c r="KCX633" s="5"/>
      <c r="KCY633" s="5"/>
      <c r="KCZ633" s="5"/>
      <c r="KDA633" s="5"/>
      <c r="KDB633" s="5"/>
      <c r="KDC633" s="5"/>
      <c r="KDD633" s="5"/>
      <c r="KDE633" s="5"/>
      <c r="KDF633" s="5"/>
      <c r="KDG633" s="5"/>
      <c r="KDH633" s="5"/>
      <c r="KDI633" s="5"/>
      <c r="KDJ633" s="5"/>
      <c r="KDK633" s="5"/>
      <c r="KDL633" s="5"/>
      <c r="KDM633" s="5"/>
      <c r="KDN633" s="5"/>
      <c r="KDO633" s="5"/>
      <c r="KDP633" s="5"/>
      <c r="KDQ633" s="5"/>
      <c r="KDR633" s="5"/>
      <c r="KDS633" s="5"/>
      <c r="KDT633" s="5"/>
      <c r="KDU633" s="5"/>
      <c r="KDV633" s="5"/>
      <c r="KDW633" s="5"/>
      <c r="KDX633" s="5"/>
      <c r="KDY633" s="5"/>
      <c r="KDZ633" s="5"/>
      <c r="KEA633" s="5"/>
      <c r="KEB633" s="5"/>
      <c r="KEC633" s="5"/>
      <c r="KED633" s="5"/>
      <c r="KEE633" s="5"/>
      <c r="KEF633" s="5"/>
      <c r="KEG633" s="5"/>
      <c r="KEH633" s="5"/>
      <c r="KEI633" s="5"/>
      <c r="KEJ633" s="5"/>
      <c r="KEK633" s="5"/>
      <c r="KEL633" s="5"/>
      <c r="KEM633" s="5"/>
      <c r="KEN633" s="5"/>
      <c r="KEO633" s="5"/>
      <c r="KEP633" s="5"/>
      <c r="KEQ633" s="5"/>
      <c r="KER633" s="5"/>
      <c r="KES633" s="5"/>
      <c r="KET633" s="5"/>
      <c r="KEU633" s="5"/>
      <c r="KEV633" s="5"/>
      <c r="KEW633" s="5"/>
      <c r="KEX633" s="5"/>
      <c r="KEY633" s="5"/>
      <c r="KEZ633" s="5"/>
      <c r="KFA633" s="5"/>
      <c r="KFB633" s="5"/>
      <c r="KFC633" s="5"/>
      <c r="KFD633" s="5"/>
      <c r="KFE633" s="5"/>
      <c r="KFF633" s="5"/>
      <c r="KFG633" s="5"/>
      <c r="KFH633" s="5"/>
      <c r="KFI633" s="5"/>
      <c r="KFJ633" s="5"/>
      <c r="KFK633" s="5"/>
      <c r="KFL633" s="5"/>
      <c r="KFM633" s="5"/>
      <c r="KFN633" s="5"/>
      <c r="KFO633" s="5"/>
      <c r="KFP633" s="5"/>
      <c r="KFQ633" s="5"/>
      <c r="KFR633" s="5"/>
      <c r="KFS633" s="5"/>
      <c r="KFT633" s="5"/>
      <c r="KFU633" s="5"/>
      <c r="KFV633" s="5"/>
      <c r="KFW633" s="5"/>
      <c r="KFX633" s="5"/>
      <c r="KFY633" s="5"/>
      <c r="KFZ633" s="5"/>
      <c r="KGA633" s="5"/>
      <c r="KGB633" s="5"/>
      <c r="KGC633" s="5"/>
      <c r="KGD633" s="5"/>
      <c r="KGE633" s="5"/>
      <c r="KGF633" s="5"/>
      <c r="KGG633" s="5"/>
      <c r="KGH633" s="5"/>
      <c r="KGI633" s="5"/>
      <c r="KGJ633" s="5"/>
      <c r="KGK633" s="5"/>
      <c r="KGL633" s="5"/>
      <c r="KGM633" s="5"/>
      <c r="KGN633" s="5"/>
      <c r="KGO633" s="5"/>
      <c r="KGP633" s="5"/>
      <c r="KGQ633" s="5"/>
      <c r="KGR633" s="5"/>
      <c r="KGS633" s="5"/>
      <c r="KGT633" s="5"/>
      <c r="KGU633" s="5"/>
      <c r="KGV633" s="5"/>
      <c r="KGW633" s="5"/>
      <c r="KGX633" s="5"/>
      <c r="KGY633" s="5"/>
      <c r="KGZ633" s="5"/>
      <c r="KHA633" s="5"/>
      <c r="KHB633" s="5"/>
      <c r="KHC633" s="5"/>
      <c r="KHD633" s="5"/>
      <c r="KHE633" s="5"/>
      <c r="KHF633" s="5"/>
      <c r="KHG633" s="5"/>
      <c r="KHH633" s="5"/>
      <c r="KHI633" s="5"/>
      <c r="KHJ633" s="5"/>
      <c r="KHK633" s="5"/>
      <c r="KHL633" s="5"/>
      <c r="KHM633" s="5"/>
      <c r="KHN633" s="5"/>
      <c r="KHO633" s="5"/>
      <c r="KHP633" s="5"/>
      <c r="KHQ633" s="5"/>
      <c r="KHR633" s="5"/>
      <c r="KHS633" s="5"/>
      <c r="KHT633" s="5"/>
      <c r="KHU633" s="5"/>
      <c r="KHV633" s="5"/>
      <c r="KHW633" s="5"/>
      <c r="KHX633" s="5"/>
      <c r="KHY633" s="5"/>
      <c r="KHZ633" s="5"/>
      <c r="KIA633" s="5"/>
      <c r="KIB633" s="5"/>
      <c r="KIC633" s="5"/>
      <c r="KID633" s="5"/>
      <c r="KIE633" s="5"/>
      <c r="KIF633" s="5"/>
      <c r="KIG633" s="5"/>
      <c r="KIH633" s="5"/>
      <c r="KII633" s="5"/>
      <c r="KIJ633" s="5"/>
      <c r="KIK633" s="5"/>
      <c r="KIL633" s="5"/>
      <c r="KIM633" s="5"/>
      <c r="KIN633" s="5"/>
      <c r="KIO633" s="5"/>
      <c r="KIP633" s="5"/>
      <c r="KIQ633" s="5"/>
      <c r="KIR633" s="5"/>
      <c r="KIS633" s="5"/>
      <c r="KIT633" s="5"/>
      <c r="KIU633" s="5"/>
      <c r="KIV633" s="5"/>
      <c r="KIW633" s="5"/>
      <c r="KIX633" s="5"/>
      <c r="KIY633" s="5"/>
      <c r="KIZ633" s="5"/>
      <c r="KJA633" s="5"/>
      <c r="KJB633" s="5"/>
      <c r="KJC633" s="5"/>
      <c r="KJD633" s="5"/>
      <c r="KJE633" s="5"/>
      <c r="KJF633" s="5"/>
      <c r="KJG633" s="5"/>
      <c r="KJH633" s="5"/>
      <c r="KJI633" s="5"/>
      <c r="KJJ633" s="5"/>
      <c r="KJK633" s="5"/>
      <c r="KJL633" s="5"/>
      <c r="KJM633" s="5"/>
      <c r="KJN633" s="5"/>
      <c r="KJO633" s="5"/>
      <c r="KJP633" s="5"/>
      <c r="KJQ633" s="5"/>
      <c r="KJR633" s="5"/>
      <c r="KJS633" s="5"/>
      <c r="KJT633" s="5"/>
      <c r="KJU633" s="5"/>
      <c r="KJV633" s="5"/>
      <c r="KJW633" s="5"/>
      <c r="KJX633" s="5"/>
      <c r="KJY633" s="5"/>
      <c r="KJZ633" s="5"/>
      <c r="KKA633" s="5"/>
      <c r="KKB633" s="5"/>
      <c r="KKC633" s="5"/>
      <c r="KKD633" s="5"/>
      <c r="KKE633" s="5"/>
      <c r="KKF633" s="5"/>
      <c r="KKG633" s="5"/>
      <c r="KKH633" s="5"/>
      <c r="KKI633" s="5"/>
      <c r="KKJ633" s="5"/>
      <c r="KKK633" s="5"/>
      <c r="KKL633" s="5"/>
      <c r="KKM633" s="5"/>
      <c r="KKN633" s="5"/>
      <c r="KKO633" s="5"/>
      <c r="KKP633" s="5"/>
      <c r="KKQ633" s="5"/>
      <c r="KKR633" s="5"/>
      <c r="KKS633" s="5"/>
      <c r="KKT633" s="5"/>
      <c r="KKU633" s="5"/>
      <c r="KKV633" s="5"/>
      <c r="KKW633" s="5"/>
      <c r="KKX633" s="5"/>
      <c r="KKY633" s="5"/>
      <c r="KKZ633" s="5"/>
      <c r="KLA633" s="5"/>
      <c r="KLB633" s="5"/>
      <c r="KLC633" s="5"/>
      <c r="KLD633" s="5"/>
      <c r="KLE633" s="5"/>
      <c r="KLF633" s="5"/>
      <c r="KLG633" s="5"/>
      <c r="KLH633" s="5"/>
      <c r="KLI633" s="5"/>
      <c r="KLJ633" s="5"/>
      <c r="KLK633" s="5"/>
      <c r="KLL633" s="5"/>
      <c r="KLM633" s="5"/>
      <c r="KLN633" s="5"/>
      <c r="KLO633" s="5"/>
      <c r="KLP633" s="5"/>
      <c r="KLQ633" s="5"/>
      <c r="KLR633" s="5"/>
      <c r="KLS633" s="5"/>
      <c r="KLT633" s="5"/>
      <c r="KLU633" s="5"/>
      <c r="KLV633" s="5"/>
      <c r="KLW633" s="5"/>
      <c r="KLX633" s="5"/>
      <c r="KLY633" s="5"/>
      <c r="KLZ633" s="5"/>
      <c r="KMA633" s="5"/>
      <c r="KMB633" s="5"/>
      <c r="KMC633" s="5"/>
      <c r="KMD633" s="5"/>
      <c r="KME633" s="5"/>
      <c r="KMF633" s="5"/>
      <c r="KMG633" s="5"/>
      <c r="KMH633" s="5"/>
      <c r="KMI633" s="5"/>
      <c r="KMJ633" s="5"/>
      <c r="KMK633" s="5"/>
      <c r="KML633" s="5"/>
      <c r="KMM633" s="5"/>
      <c r="KMN633" s="5"/>
      <c r="KMO633" s="5"/>
      <c r="KMP633" s="5"/>
      <c r="KMQ633" s="5"/>
      <c r="KMR633" s="5"/>
      <c r="KMS633" s="5"/>
      <c r="KMT633" s="5"/>
      <c r="KMU633" s="5"/>
      <c r="KMV633" s="5"/>
      <c r="KMW633" s="5"/>
      <c r="KMX633" s="5"/>
      <c r="KMY633" s="5"/>
      <c r="KMZ633" s="5"/>
      <c r="KNA633" s="5"/>
      <c r="KNB633" s="5"/>
      <c r="KNC633" s="5"/>
      <c r="KND633" s="5"/>
      <c r="KNE633" s="5"/>
      <c r="KNF633" s="5"/>
      <c r="KNG633" s="5"/>
      <c r="KNH633" s="5"/>
      <c r="KNI633" s="5"/>
      <c r="KNJ633" s="5"/>
      <c r="KNK633" s="5"/>
      <c r="KNL633" s="5"/>
      <c r="KNM633" s="5"/>
      <c r="KNN633" s="5"/>
      <c r="KNO633" s="5"/>
      <c r="KNP633" s="5"/>
      <c r="KNQ633" s="5"/>
      <c r="KNR633" s="5"/>
      <c r="KNS633" s="5"/>
      <c r="KNT633" s="5"/>
      <c r="KNU633" s="5"/>
      <c r="KNV633" s="5"/>
      <c r="KNW633" s="5"/>
      <c r="KNX633" s="5"/>
      <c r="KNY633" s="5"/>
      <c r="KNZ633" s="5"/>
      <c r="KOA633" s="5"/>
      <c r="KOB633" s="5"/>
      <c r="KOC633" s="5"/>
      <c r="KOD633" s="5"/>
      <c r="KOE633" s="5"/>
      <c r="KOF633" s="5"/>
      <c r="KOG633" s="5"/>
      <c r="KOH633" s="5"/>
      <c r="KOI633" s="5"/>
      <c r="KOJ633" s="5"/>
      <c r="KOK633" s="5"/>
      <c r="KOL633" s="5"/>
      <c r="KOM633" s="5"/>
      <c r="KON633" s="5"/>
      <c r="KOO633" s="5"/>
      <c r="KOP633" s="5"/>
      <c r="KOQ633" s="5"/>
      <c r="KOR633" s="5"/>
      <c r="KOS633" s="5"/>
      <c r="KOT633" s="5"/>
      <c r="KOU633" s="5"/>
      <c r="KOV633" s="5"/>
      <c r="KOW633" s="5"/>
      <c r="KOX633" s="5"/>
      <c r="KOY633" s="5"/>
      <c r="KOZ633" s="5"/>
      <c r="KPA633" s="5"/>
      <c r="KPB633" s="5"/>
      <c r="KPC633" s="5"/>
      <c r="KPD633" s="5"/>
      <c r="KPE633" s="5"/>
      <c r="KPF633" s="5"/>
      <c r="KPG633" s="5"/>
      <c r="KPH633" s="5"/>
      <c r="KPI633" s="5"/>
      <c r="KPJ633" s="5"/>
      <c r="KPK633" s="5"/>
      <c r="KPL633" s="5"/>
      <c r="KPM633" s="5"/>
      <c r="KPN633" s="5"/>
      <c r="KPO633" s="5"/>
      <c r="KPP633" s="5"/>
      <c r="KPQ633" s="5"/>
      <c r="KPR633" s="5"/>
      <c r="KPS633" s="5"/>
      <c r="KPT633" s="5"/>
      <c r="KPU633" s="5"/>
      <c r="KPV633" s="5"/>
      <c r="KPW633" s="5"/>
      <c r="KPX633" s="5"/>
      <c r="KPY633" s="5"/>
      <c r="KPZ633" s="5"/>
      <c r="KQA633" s="5"/>
      <c r="KQB633" s="5"/>
      <c r="KQC633" s="5"/>
      <c r="KQD633" s="5"/>
      <c r="KQE633" s="5"/>
      <c r="KQF633" s="5"/>
      <c r="KQG633" s="5"/>
      <c r="KQH633" s="5"/>
      <c r="KQI633" s="5"/>
      <c r="KQJ633" s="5"/>
      <c r="KQK633" s="5"/>
      <c r="KQL633" s="5"/>
      <c r="KQM633" s="5"/>
      <c r="KQN633" s="5"/>
      <c r="KQO633" s="5"/>
      <c r="KQP633" s="5"/>
      <c r="KQQ633" s="5"/>
      <c r="KQR633" s="5"/>
      <c r="KQS633" s="5"/>
      <c r="KQT633" s="5"/>
      <c r="KQU633" s="5"/>
      <c r="KQV633" s="5"/>
      <c r="KQW633" s="5"/>
      <c r="KQX633" s="5"/>
      <c r="KQY633" s="5"/>
      <c r="KQZ633" s="5"/>
      <c r="KRA633" s="5"/>
      <c r="KRB633" s="5"/>
      <c r="KRC633" s="5"/>
      <c r="KRD633" s="5"/>
      <c r="KRE633" s="5"/>
      <c r="KRF633" s="5"/>
      <c r="KRG633" s="5"/>
      <c r="KRH633" s="5"/>
      <c r="KRI633" s="5"/>
      <c r="KRJ633" s="5"/>
      <c r="KRK633" s="5"/>
      <c r="KRL633" s="5"/>
      <c r="KRM633" s="5"/>
      <c r="KRN633" s="5"/>
      <c r="KRO633" s="5"/>
      <c r="KRP633" s="5"/>
      <c r="KRQ633" s="5"/>
      <c r="KRR633" s="5"/>
      <c r="KRS633" s="5"/>
      <c r="KRT633" s="5"/>
      <c r="KRU633" s="5"/>
      <c r="KRV633" s="5"/>
      <c r="KRW633" s="5"/>
      <c r="KRX633" s="5"/>
      <c r="KRY633" s="5"/>
      <c r="KRZ633" s="5"/>
      <c r="KSA633" s="5"/>
      <c r="KSB633" s="5"/>
      <c r="KSC633" s="5"/>
      <c r="KSD633" s="5"/>
      <c r="KSE633" s="5"/>
      <c r="KSF633" s="5"/>
      <c r="KSG633" s="5"/>
      <c r="KSH633" s="5"/>
      <c r="KSI633" s="5"/>
      <c r="KSJ633" s="5"/>
      <c r="KSK633" s="5"/>
      <c r="KSL633" s="5"/>
      <c r="KSM633" s="5"/>
      <c r="KSN633" s="5"/>
      <c r="KSO633" s="5"/>
      <c r="KSP633" s="5"/>
      <c r="KSQ633" s="5"/>
      <c r="KSR633" s="5"/>
      <c r="KSS633" s="5"/>
      <c r="KST633" s="5"/>
      <c r="KSU633" s="5"/>
      <c r="KSV633" s="5"/>
      <c r="KSW633" s="5"/>
      <c r="KSX633" s="5"/>
      <c r="KSY633" s="5"/>
      <c r="KSZ633" s="5"/>
      <c r="KTA633" s="5"/>
      <c r="KTB633" s="5"/>
      <c r="KTC633" s="5"/>
      <c r="KTD633" s="5"/>
      <c r="KTE633" s="5"/>
      <c r="KTF633" s="5"/>
      <c r="KTG633" s="5"/>
      <c r="KTH633" s="5"/>
      <c r="KTI633" s="5"/>
      <c r="KTJ633" s="5"/>
      <c r="KTK633" s="5"/>
      <c r="KTL633" s="5"/>
      <c r="KTM633" s="5"/>
      <c r="KTN633" s="5"/>
      <c r="KTO633" s="5"/>
      <c r="KTP633" s="5"/>
      <c r="KTQ633" s="5"/>
      <c r="KTR633" s="5"/>
      <c r="KTS633" s="5"/>
      <c r="KTT633" s="5"/>
      <c r="KTU633" s="5"/>
      <c r="KTV633" s="5"/>
      <c r="KTW633" s="5"/>
      <c r="KTX633" s="5"/>
      <c r="KTY633" s="5"/>
      <c r="KTZ633" s="5"/>
      <c r="KUA633" s="5"/>
      <c r="KUB633" s="5"/>
      <c r="KUC633" s="5"/>
      <c r="KUD633" s="5"/>
      <c r="KUE633" s="5"/>
      <c r="KUF633" s="5"/>
      <c r="KUG633" s="5"/>
      <c r="KUH633" s="5"/>
      <c r="KUI633" s="5"/>
      <c r="KUJ633" s="5"/>
      <c r="KUK633" s="5"/>
      <c r="KUL633" s="5"/>
      <c r="KUM633" s="5"/>
      <c r="KUN633" s="5"/>
      <c r="KUO633" s="5"/>
      <c r="KUP633" s="5"/>
      <c r="KUQ633" s="5"/>
      <c r="KUR633" s="5"/>
      <c r="KUS633" s="5"/>
      <c r="KUT633" s="5"/>
      <c r="KUU633" s="5"/>
      <c r="KUV633" s="5"/>
      <c r="KUW633" s="5"/>
      <c r="KUX633" s="5"/>
      <c r="KUY633" s="5"/>
      <c r="KUZ633" s="5"/>
      <c r="KVA633" s="5"/>
      <c r="KVB633" s="5"/>
      <c r="KVC633" s="5"/>
      <c r="KVD633" s="5"/>
      <c r="KVE633" s="5"/>
      <c r="KVF633" s="5"/>
      <c r="KVG633" s="5"/>
      <c r="KVH633" s="5"/>
      <c r="KVI633" s="5"/>
      <c r="KVJ633" s="5"/>
      <c r="KVK633" s="5"/>
      <c r="KVL633" s="5"/>
      <c r="KVM633" s="5"/>
      <c r="KVN633" s="5"/>
      <c r="KVO633" s="5"/>
      <c r="KVP633" s="5"/>
      <c r="KVQ633" s="5"/>
      <c r="KVR633" s="5"/>
      <c r="KVS633" s="5"/>
      <c r="KVT633" s="5"/>
      <c r="KVU633" s="5"/>
      <c r="KVV633" s="5"/>
      <c r="KVW633" s="5"/>
      <c r="KVX633" s="5"/>
      <c r="KVY633" s="5"/>
      <c r="KVZ633" s="5"/>
      <c r="KWA633" s="5"/>
      <c r="KWB633" s="5"/>
      <c r="KWC633" s="5"/>
      <c r="KWD633" s="5"/>
      <c r="KWE633" s="5"/>
      <c r="KWF633" s="5"/>
      <c r="KWG633" s="5"/>
      <c r="KWH633" s="5"/>
      <c r="KWI633" s="5"/>
      <c r="KWJ633" s="5"/>
      <c r="KWK633" s="5"/>
      <c r="KWL633" s="5"/>
      <c r="KWM633" s="5"/>
      <c r="KWN633" s="5"/>
      <c r="KWO633" s="5"/>
      <c r="KWP633" s="5"/>
      <c r="KWQ633" s="5"/>
      <c r="KWR633" s="5"/>
      <c r="KWS633" s="5"/>
      <c r="KWT633" s="5"/>
      <c r="KWU633" s="5"/>
      <c r="KWV633" s="5"/>
      <c r="KWW633" s="5"/>
      <c r="KWX633" s="5"/>
      <c r="KWY633" s="5"/>
      <c r="KWZ633" s="5"/>
      <c r="KXA633" s="5"/>
      <c r="KXB633" s="5"/>
      <c r="KXC633" s="5"/>
      <c r="KXD633" s="5"/>
      <c r="KXE633" s="5"/>
      <c r="KXF633" s="5"/>
      <c r="KXG633" s="5"/>
      <c r="KXH633" s="5"/>
      <c r="KXI633" s="5"/>
      <c r="KXJ633" s="5"/>
      <c r="KXK633" s="5"/>
      <c r="KXL633" s="5"/>
      <c r="KXM633" s="5"/>
      <c r="KXN633" s="5"/>
      <c r="KXO633" s="5"/>
      <c r="KXP633" s="5"/>
      <c r="KXQ633" s="5"/>
      <c r="KXR633" s="5"/>
      <c r="KXS633" s="5"/>
      <c r="KXT633" s="5"/>
      <c r="KXU633" s="5"/>
      <c r="KXV633" s="5"/>
      <c r="KXW633" s="5"/>
      <c r="KXX633" s="5"/>
      <c r="KXY633" s="5"/>
      <c r="KXZ633" s="5"/>
      <c r="KYA633" s="5"/>
      <c r="KYB633" s="5"/>
      <c r="KYC633" s="5"/>
      <c r="KYD633" s="5"/>
      <c r="KYE633" s="5"/>
      <c r="KYF633" s="5"/>
      <c r="KYG633" s="5"/>
      <c r="KYH633" s="5"/>
      <c r="KYI633" s="5"/>
      <c r="KYJ633" s="5"/>
      <c r="KYK633" s="5"/>
      <c r="KYL633" s="5"/>
      <c r="KYM633" s="5"/>
      <c r="KYN633" s="5"/>
      <c r="KYO633" s="5"/>
      <c r="KYP633" s="5"/>
      <c r="KYQ633" s="5"/>
      <c r="KYR633" s="5"/>
      <c r="KYS633" s="5"/>
      <c r="KYT633" s="5"/>
      <c r="KYU633" s="5"/>
      <c r="KYV633" s="5"/>
      <c r="KYW633" s="5"/>
      <c r="KYX633" s="5"/>
      <c r="KYY633" s="5"/>
      <c r="KYZ633" s="5"/>
      <c r="KZA633" s="5"/>
      <c r="KZB633" s="5"/>
      <c r="KZC633" s="5"/>
      <c r="KZD633" s="5"/>
      <c r="KZE633" s="5"/>
      <c r="KZF633" s="5"/>
      <c r="KZG633" s="5"/>
      <c r="KZH633" s="5"/>
      <c r="KZI633" s="5"/>
      <c r="KZJ633" s="5"/>
      <c r="KZK633" s="5"/>
      <c r="KZL633" s="5"/>
      <c r="KZM633" s="5"/>
      <c r="KZN633" s="5"/>
      <c r="KZO633" s="5"/>
      <c r="KZP633" s="5"/>
      <c r="KZQ633" s="5"/>
      <c r="KZR633" s="5"/>
      <c r="KZS633" s="5"/>
      <c r="KZT633" s="5"/>
      <c r="KZU633" s="5"/>
      <c r="KZV633" s="5"/>
      <c r="KZW633" s="5"/>
      <c r="KZX633" s="5"/>
      <c r="KZY633" s="5"/>
      <c r="KZZ633" s="5"/>
      <c r="LAA633" s="5"/>
      <c r="LAB633" s="5"/>
      <c r="LAC633" s="5"/>
      <c r="LAD633" s="5"/>
      <c r="LAE633" s="5"/>
      <c r="LAF633" s="5"/>
      <c r="LAG633" s="5"/>
      <c r="LAH633" s="5"/>
      <c r="LAI633" s="5"/>
      <c r="LAJ633" s="5"/>
      <c r="LAK633" s="5"/>
      <c r="LAL633" s="5"/>
      <c r="LAM633" s="5"/>
      <c r="LAN633" s="5"/>
      <c r="LAO633" s="5"/>
      <c r="LAP633" s="5"/>
      <c r="LAQ633" s="5"/>
      <c r="LAR633" s="5"/>
      <c r="LAS633" s="5"/>
      <c r="LAT633" s="5"/>
      <c r="LAU633" s="5"/>
      <c r="LAV633" s="5"/>
      <c r="LAW633" s="5"/>
      <c r="LAX633" s="5"/>
      <c r="LAY633" s="5"/>
      <c r="LAZ633" s="5"/>
      <c r="LBA633" s="5"/>
      <c r="LBB633" s="5"/>
      <c r="LBC633" s="5"/>
      <c r="LBD633" s="5"/>
      <c r="LBE633" s="5"/>
      <c r="LBF633" s="5"/>
      <c r="LBG633" s="5"/>
      <c r="LBH633" s="5"/>
      <c r="LBI633" s="5"/>
      <c r="LBJ633" s="5"/>
      <c r="LBK633" s="5"/>
      <c r="LBL633" s="5"/>
      <c r="LBM633" s="5"/>
      <c r="LBN633" s="5"/>
      <c r="LBO633" s="5"/>
      <c r="LBP633" s="5"/>
      <c r="LBQ633" s="5"/>
      <c r="LBR633" s="5"/>
      <c r="LBS633" s="5"/>
      <c r="LBT633" s="5"/>
      <c r="LBU633" s="5"/>
      <c r="LBV633" s="5"/>
      <c r="LBW633" s="5"/>
      <c r="LBX633" s="5"/>
      <c r="LBY633" s="5"/>
      <c r="LBZ633" s="5"/>
      <c r="LCA633" s="5"/>
      <c r="LCB633" s="5"/>
      <c r="LCC633" s="5"/>
      <c r="LCD633" s="5"/>
      <c r="LCE633" s="5"/>
      <c r="LCF633" s="5"/>
      <c r="LCG633" s="5"/>
      <c r="LCH633" s="5"/>
      <c r="LCI633" s="5"/>
      <c r="LCJ633" s="5"/>
      <c r="LCK633" s="5"/>
      <c r="LCL633" s="5"/>
      <c r="LCM633" s="5"/>
      <c r="LCN633" s="5"/>
      <c r="LCO633" s="5"/>
      <c r="LCP633" s="5"/>
      <c r="LCQ633" s="5"/>
      <c r="LCR633" s="5"/>
      <c r="LCS633" s="5"/>
      <c r="LCT633" s="5"/>
      <c r="LCU633" s="5"/>
      <c r="LCV633" s="5"/>
      <c r="LCW633" s="5"/>
      <c r="LCX633" s="5"/>
      <c r="LCY633" s="5"/>
      <c r="LCZ633" s="5"/>
      <c r="LDA633" s="5"/>
      <c r="LDB633" s="5"/>
      <c r="LDC633" s="5"/>
      <c r="LDD633" s="5"/>
      <c r="LDE633" s="5"/>
      <c r="LDF633" s="5"/>
      <c r="LDG633" s="5"/>
      <c r="LDH633" s="5"/>
      <c r="LDI633" s="5"/>
      <c r="LDJ633" s="5"/>
      <c r="LDK633" s="5"/>
      <c r="LDL633" s="5"/>
      <c r="LDM633" s="5"/>
      <c r="LDN633" s="5"/>
      <c r="LDO633" s="5"/>
      <c r="LDP633" s="5"/>
      <c r="LDQ633" s="5"/>
      <c r="LDR633" s="5"/>
      <c r="LDS633" s="5"/>
      <c r="LDT633" s="5"/>
      <c r="LDU633" s="5"/>
      <c r="LDV633" s="5"/>
      <c r="LDW633" s="5"/>
      <c r="LDX633" s="5"/>
      <c r="LDY633" s="5"/>
      <c r="LDZ633" s="5"/>
      <c r="LEA633" s="5"/>
      <c r="LEB633" s="5"/>
      <c r="LEC633" s="5"/>
      <c r="LED633" s="5"/>
      <c r="LEE633" s="5"/>
      <c r="LEF633" s="5"/>
      <c r="LEG633" s="5"/>
      <c r="LEH633" s="5"/>
      <c r="LEI633" s="5"/>
      <c r="LEJ633" s="5"/>
      <c r="LEK633" s="5"/>
      <c r="LEL633" s="5"/>
      <c r="LEM633" s="5"/>
      <c r="LEN633" s="5"/>
      <c r="LEO633" s="5"/>
      <c r="LEP633" s="5"/>
      <c r="LEQ633" s="5"/>
      <c r="LER633" s="5"/>
      <c r="LES633" s="5"/>
      <c r="LET633" s="5"/>
      <c r="LEU633" s="5"/>
      <c r="LEV633" s="5"/>
      <c r="LEW633" s="5"/>
      <c r="LEX633" s="5"/>
      <c r="LEY633" s="5"/>
      <c r="LEZ633" s="5"/>
      <c r="LFA633" s="5"/>
      <c r="LFB633" s="5"/>
      <c r="LFC633" s="5"/>
      <c r="LFD633" s="5"/>
      <c r="LFE633" s="5"/>
      <c r="LFF633" s="5"/>
      <c r="LFG633" s="5"/>
      <c r="LFH633" s="5"/>
      <c r="LFI633" s="5"/>
      <c r="LFJ633" s="5"/>
      <c r="LFK633" s="5"/>
      <c r="LFL633" s="5"/>
      <c r="LFM633" s="5"/>
      <c r="LFN633" s="5"/>
      <c r="LFO633" s="5"/>
      <c r="LFP633" s="5"/>
      <c r="LFQ633" s="5"/>
      <c r="LFR633" s="5"/>
      <c r="LFS633" s="5"/>
      <c r="LFT633" s="5"/>
      <c r="LFU633" s="5"/>
      <c r="LFV633" s="5"/>
      <c r="LFW633" s="5"/>
      <c r="LFX633" s="5"/>
      <c r="LFY633" s="5"/>
      <c r="LFZ633" s="5"/>
      <c r="LGA633" s="5"/>
      <c r="LGB633" s="5"/>
      <c r="LGC633" s="5"/>
      <c r="LGD633" s="5"/>
      <c r="LGE633" s="5"/>
      <c r="LGF633" s="5"/>
      <c r="LGG633" s="5"/>
      <c r="LGH633" s="5"/>
      <c r="LGI633" s="5"/>
      <c r="LGJ633" s="5"/>
      <c r="LGK633" s="5"/>
      <c r="LGL633" s="5"/>
      <c r="LGM633" s="5"/>
      <c r="LGN633" s="5"/>
      <c r="LGO633" s="5"/>
      <c r="LGP633" s="5"/>
      <c r="LGQ633" s="5"/>
      <c r="LGR633" s="5"/>
      <c r="LGS633" s="5"/>
      <c r="LGT633" s="5"/>
      <c r="LGU633" s="5"/>
      <c r="LGV633" s="5"/>
      <c r="LGW633" s="5"/>
      <c r="LGX633" s="5"/>
      <c r="LGY633" s="5"/>
      <c r="LGZ633" s="5"/>
      <c r="LHA633" s="5"/>
      <c r="LHB633" s="5"/>
      <c r="LHC633" s="5"/>
      <c r="LHD633" s="5"/>
      <c r="LHE633" s="5"/>
      <c r="LHF633" s="5"/>
      <c r="LHG633" s="5"/>
      <c r="LHH633" s="5"/>
      <c r="LHI633" s="5"/>
      <c r="LHJ633" s="5"/>
      <c r="LHK633" s="5"/>
      <c r="LHL633" s="5"/>
      <c r="LHM633" s="5"/>
      <c r="LHN633" s="5"/>
      <c r="LHO633" s="5"/>
      <c r="LHP633" s="5"/>
      <c r="LHQ633" s="5"/>
      <c r="LHR633" s="5"/>
      <c r="LHS633" s="5"/>
      <c r="LHT633" s="5"/>
      <c r="LHU633" s="5"/>
      <c r="LHV633" s="5"/>
      <c r="LHW633" s="5"/>
      <c r="LHX633" s="5"/>
      <c r="LHY633" s="5"/>
      <c r="LHZ633" s="5"/>
      <c r="LIA633" s="5"/>
      <c r="LIB633" s="5"/>
      <c r="LIC633" s="5"/>
      <c r="LID633" s="5"/>
      <c r="LIE633" s="5"/>
      <c r="LIF633" s="5"/>
      <c r="LIG633" s="5"/>
      <c r="LIH633" s="5"/>
      <c r="LII633" s="5"/>
      <c r="LIJ633" s="5"/>
      <c r="LIK633" s="5"/>
      <c r="LIL633" s="5"/>
      <c r="LIM633" s="5"/>
      <c r="LIN633" s="5"/>
      <c r="LIO633" s="5"/>
      <c r="LIP633" s="5"/>
      <c r="LIQ633" s="5"/>
      <c r="LIR633" s="5"/>
      <c r="LIS633" s="5"/>
      <c r="LIT633" s="5"/>
      <c r="LIU633" s="5"/>
      <c r="LIV633" s="5"/>
      <c r="LIW633" s="5"/>
      <c r="LIX633" s="5"/>
      <c r="LIY633" s="5"/>
      <c r="LIZ633" s="5"/>
      <c r="LJA633" s="5"/>
      <c r="LJB633" s="5"/>
      <c r="LJC633" s="5"/>
      <c r="LJD633" s="5"/>
      <c r="LJE633" s="5"/>
      <c r="LJF633" s="5"/>
      <c r="LJG633" s="5"/>
      <c r="LJH633" s="5"/>
      <c r="LJI633" s="5"/>
      <c r="LJJ633" s="5"/>
      <c r="LJK633" s="5"/>
      <c r="LJL633" s="5"/>
      <c r="LJM633" s="5"/>
      <c r="LJN633" s="5"/>
      <c r="LJO633" s="5"/>
      <c r="LJP633" s="5"/>
      <c r="LJQ633" s="5"/>
      <c r="LJR633" s="5"/>
      <c r="LJS633" s="5"/>
      <c r="LJT633" s="5"/>
      <c r="LJU633" s="5"/>
      <c r="LJV633" s="5"/>
      <c r="LJW633" s="5"/>
      <c r="LJX633" s="5"/>
      <c r="LJY633" s="5"/>
      <c r="LJZ633" s="5"/>
      <c r="LKA633" s="5"/>
      <c r="LKB633" s="5"/>
      <c r="LKC633" s="5"/>
      <c r="LKD633" s="5"/>
      <c r="LKE633" s="5"/>
      <c r="LKF633" s="5"/>
      <c r="LKG633" s="5"/>
      <c r="LKH633" s="5"/>
      <c r="LKI633" s="5"/>
      <c r="LKJ633" s="5"/>
      <c r="LKK633" s="5"/>
      <c r="LKL633" s="5"/>
      <c r="LKM633" s="5"/>
      <c r="LKN633" s="5"/>
      <c r="LKO633" s="5"/>
      <c r="LKP633" s="5"/>
      <c r="LKQ633" s="5"/>
      <c r="LKR633" s="5"/>
      <c r="LKS633" s="5"/>
      <c r="LKT633" s="5"/>
      <c r="LKU633" s="5"/>
      <c r="LKV633" s="5"/>
      <c r="LKW633" s="5"/>
      <c r="LKX633" s="5"/>
      <c r="LKY633" s="5"/>
      <c r="LKZ633" s="5"/>
      <c r="LLA633" s="5"/>
      <c r="LLB633" s="5"/>
      <c r="LLC633" s="5"/>
      <c r="LLD633" s="5"/>
      <c r="LLE633" s="5"/>
      <c r="LLF633" s="5"/>
      <c r="LLG633" s="5"/>
      <c r="LLH633" s="5"/>
      <c r="LLI633" s="5"/>
      <c r="LLJ633" s="5"/>
      <c r="LLK633" s="5"/>
      <c r="LLL633" s="5"/>
      <c r="LLM633" s="5"/>
      <c r="LLN633" s="5"/>
      <c r="LLO633" s="5"/>
      <c r="LLP633" s="5"/>
      <c r="LLQ633" s="5"/>
      <c r="LLR633" s="5"/>
      <c r="LLS633" s="5"/>
      <c r="LLT633" s="5"/>
      <c r="LLU633" s="5"/>
      <c r="LLV633" s="5"/>
      <c r="LLW633" s="5"/>
      <c r="LLX633" s="5"/>
      <c r="LLY633" s="5"/>
      <c r="LLZ633" s="5"/>
      <c r="LMA633" s="5"/>
      <c r="LMB633" s="5"/>
      <c r="LMC633" s="5"/>
      <c r="LMD633" s="5"/>
      <c r="LME633" s="5"/>
      <c r="LMF633" s="5"/>
      <c r="LMG633" s="5"/>
      <c r="LMH633" s="5"/>
      <c r="LMI633" s="5"/>
      <c r="LMJ633" s="5"/>
      <c r="LMK633" s="5"/>
      <c r="LML633" s="5"/>
      <c r="LMM633" s="5"/>
      <c r="LMN633" s="5"/>
      <c r="LMO633" s="5"/>
      <c r="LMP633" s="5"/>
      <c r="LMQ633" s="5"/>
      <c r="LMR633" s="5"/>
      <c r="LMS633" s="5"/>
      <c r="LMT633" s="5"/>
      <c r="LMU633" s="5"/>
      <c r="LMV633" s="5"/>
      <c r="LMW633" s="5"/>
      <c r="LMX633" s="5"/>
      <c r="LMY633" s="5"/>
      <c r="LMZ633" s="5"/>
      <c r="LNA633" s="5"/>
      <c r="LNB633" s="5"/>
      <c r="LNC633" s="5"/>
      <c r="LND633" s="5"/>
      <c r="LNE633" s="5"/>
      <c r="LNF633" s="5"/>
      <c r="LNG633" s="5"/>
      <c r="LNH633" s="5"/>
      <c r="LNI633" s="5"/>
      <c r="LNJ633" s="5"/>
      <c r="LNK633" s="5"/>
      <c r="LNL633" s="5"/>
      <c r="LNM633" s="5"/>
      <c r="LNN633" s="5"/>
      <c r="LNO633" s="5"/>
      <c r="LNP633" s="5"/>
      <c r="LNQ633" s="5"/>
      <c r="LNR633" s="5"/>
      <c r="LNS633" s="5"/>
      <c r="LNT633" s="5"/>
      <c r="LNU633" s="5"/>
      <c r="LNV633" s="5"/>
      <c r="LNW633" s="5"/>
      <c r="LNX633" s="5"/>
      <c r="LNY633" s="5"/>
      <c r="LNZ633" s="5"/>
      <c r="LOA633" s="5"/>
      <c r="LOB633" s="5"/>
      <c r="LOC633" s="5"/>
      <c r="LOD633" s="5"/>
      <c r="LOE633" s="5"/>
      <c r="LOF633" s="5"/>
      <c r="LOG633" s="5"/>
      <c r="LOH633" s="5"/>
      <c r="LOI633" s="5"/>
      <c r="LOJ633" s="5"/>
      <c r="LOK633" s="5"/>
      <c r="LOL633" s="5"/>
      <c r="LOM633" s="5"/>
      <c r="LON633" s="5"/>
      <c r="LOO633" s="5"/>
      <c r="LOP633" s="5"/>
      <c r="LOQ633" s="5"/>
      <c r="LOR633" s="5"/>
      <c r="LOS633" s="5"/>
      <c r="LOT633" s="5"/>
      <c r="LOU633" s="5"/>
      <c r="LOV633" s="5"/>
      <c r="LOW633" s="5"/>
      <c r="LOX633" s="5"/>
      <c r="LOY633" s="5"/>
      <c r="LOZ633" s="5"/>
      <c r="LPA633" s="5"/>
      <c r="LPB633" s="5"/>
      <c r="LPC633" s="5"/>
      <c r="LPD633" s="5"/>
      <c r="LPE633" s="5"/>
      <c r="LPF633" s="5"/>
      <c r="LPG633" s="5"/>
      <c r="LPH633" s="5"/>
      <c r="LPI633" s="5"/>
      <c r="LPJ633" s="5"/>
      <c r="LPK633" s="5"/>
      <c r="LPL633" s="5"/>
      <c r="LPM633" s="5"/>
      <c r="LPN633" s="5"/>
      <c r="LPO633" s="5"/>
      <c r="LPP633" s="5"/>
      <c r="LPQ633" s="5"/>
      <c r="LPR633" s="5"/>
      <c r="LPS633" s="5"/>
      <c r="LPT633" s="5"/>
      <c r="LPU633" s="5"/>
      <c r="LPV633" s="5"/>
      <c r="LPW633" s="5"/>
      <c r="LPX633" s="5"/>
      <c r="LPY633" s="5"/>
      <c r="LPZ633" s="5"/>
      <c r="LQA633" s="5"/>
      <c r="LQB633" s="5"/>
      <c r="LQC633" s="5"/>
      <c r="LQD633" s="5"/>
      <c r="LQE633" s="5"/>
      <c r="LQF633" s="5"/>
      <c r="LQG633" s="5"/>
      <c r="LQH633" s="5"/>
      <c r="LQI633" s="5"/>
      <c r="LQJ633" s="5"/>
      <c r="LQK633" s="5"/>
      <c r="LQL633" s="5"/>
      <c r="LQM633" s="5"/>
      <c r="LQN633" s="5"/>
      <c r="LQO633" s="5"/>
      <c r="LQP633" s="5"/>
      <c r="LQQ633" s="5"/>
      <c r="LQR633" s="5"/>
      <c r="LQS633" s="5"/>
      <c r="LQT633" s="5"/>
      <c r="LQU633" s="5"/>
      <c r="LQV633" s="5"/>
      <c r="LQW633" s="5"/>
      <c r="LQX633" s="5"/>
      <c r="LQY633" s="5"/>
      <c r="LQZ633" s="5"/>
      <c r="LRA633" s="5"/>
      <c r="LRB633" s="5"/>
      <c r="LRC633" s="5"/>
      <c r="LRD633" s="5"/>
      <c r="LRE633" s="5"/>
      <c r="LRF633" s="5"/>
      <c r="LRG633" s="5"/>
      <c r="LRH633" s="5"/>
      <c r="LRI633" s="5"/>
      <c r="LRJ633" s="5"/>
      <c r="LRK633" s="5"/>
      <c r="LRL633" s="5"/>
      <c r="LRM633" s="5"/>
      <c r="LRN633" s="5"/>
      <c r="LRO633" s="5"/>
      <c r="LRP633" s="5"/>
      <c r="LRQ633" s="5"/>
      <c r="LRR633" s="5"/>
      <c r="LRS633" s="5"/>
      <c r="LRT633" s="5"/>
      <c r="LRU633" s="5"/>
      <c r="LRV633" s="5"/>
      <c r="LRW633" s="5"/>
      <c r="LRX633" s="5"/>
      <c r="LRY633" s="5"/>
      <c r="LRZ633" s="5"/>
      <c r="LSA633" s="5"/>
      <c r="LSB633" s="5"/>
      <c r="LSC633" s="5"/>
      <c r="LSD633" s="5"/>
      <c r="LSE633" s="5"/>
      <c r="LSF633" s="5"/>
      <c r="LSG633" s="5"/>
      <c r="LSH633" s="5"/>
      <c r="LSI633" s="5"/>
      <c r="LSJ633" s="5"/>
      <c r="LSK633" s="5"/>
      <c r="LSL633" s="5"/>
      <c r="LSM633" s="5"/>
      <c r="LSN633" s="5"/>
      <c r="LSO633" s="5"/>
      <c r="LSP633" s="5"/>
      <c r="LSQ633" s="5"/>
      <c r="LSR633" s="5"/>
      <c r="LSS633" s="5"/>
      <c r="LST633" s="5"/>
      <c r="LSU633" s="5"/>
      <c r="LSV633" s="5"/>
      <c r="LSW633" s="5"/>
      <c r="LSX633" s="5"/>
      <c r="LSY633" s="5"/>
      <c r="LSZ633" s="5"/>
      <c r="LTA633" s="5"/>
      <c r="LTB633" s="5"/>
      <c r="LTC633" s="5"/>
      <c r="LTD633" s="5"/>
      <c r="LTE633" s="5"/>
      <c r="LTF633" s="5"/>
      <c r="LTG633" s="5"/>
      <c r="LTH633" s="5"/>
      <c r="LTI633" s="5"/>
      <c r="LTJ633" s="5"/>
      <c r="LTK633" s="5"/>
      <c r="LTL633" s="5"/>
      <c r="LTM633" s="5"/>
      <c r="LTN633" s="5"/>
      <c r="LTO633" s="5"/>
      <c r="LTP633" s="5"/>
      <c r="LTQ633" s="5"/>
      <c r="LTR633" s="5"/>
      <c r="LTS633" s="5"/>
      <c r="LTT633" s="5"/>
      <c r="LTU633" s="5"/>
      <c r="LTV633" s="5"/>
      <c r="LTW633" s="5"/>
      <c r="LTX633" s="5"/>
      <c r="LTY633" s="5"/>
      <c r="LTZ633" s="5"/>
      <c r="LUA633" s="5"/>
      <c r="LUB633" s="5"/>
      <c r="LUC633" s="5"/>
      <c r="LUD633" s="5"/>
      <c r="LUE633" s="5"/>
      <c r="LUF633" s="5"/>
      <c r="LUG633" s="5"/>
      <c r="LUH633" s="5"/>
      <c r="LUI633" s="5"/>
      <c r="LUJ633" s="5"/>
      <c r="LUK633" s="5"/>
      <c r="LUL633" s="5"/>
      <c r="LUM633" s="5"/>
      <c r="LUN633" s="5"/>
      <c r="LUO633" s="5"/>
      <c r="LUP633" s="5"/>
      <c r="LUQ633" s="5"/>
      <c r="LUR633" s="5"/>
      <c r="LUS633" s="5"/>
      <c r="LUT633" s="5"/>
      <c r="LUU633" s="5"/>
      <c r="LUV633" s="5"/>
      <c r="LUW633" s="5"/>
      <c r="LUX633" s="5"/>
      <c r="LUY633" s="5"/>
      <c r="LUZ633" s="5"/>
      <c r="LVA633" s="5"/>
      <c r="LVB633" s="5"/>
      <c r="LVC633" s="5"/>
      <c r="LVD633" s="5"/>
      <c r="LVE633" s="5"/>
      <c r="LVF633" s="5"/>
      <c r="LVG633" s="5"/>
      <c r="LVH633" s="5"/>
      <c r="LVI633" s="5"/>
      <c r="LVJ633" s="5"/>
      <c r="LVK633" s="5"/>
      <c r="LVL633" s="5"/>
      <c r="LVM633" s="5"/>
      <c r="LVN633" s="5"/>
      <c r="LVO633" s="5"/>
      <c r="LVP633" s="5"/>
      <c r="LVQ633" s="5"/>
      <c r="LVR633" s="5"/>
      <c r="LVS633" s="5"/>
      <c r="LVT633" s="5"/>
      <c r="LVU633" s="5"/>
      <c r="LVV633" s="5"/>
      <c r="LVW633" s="5"/>
      <c r="LVX633" s="5"/>
      <c r="LVY633" s="5"/>
      <c r="LVZ633" s="5"/>
      <c r="LWA633" s="5"/>
      <c r="LWB633" s="5"/>
      <c r="LWC633" s="5"/>
      <c r="LWD633" s="5"/>
      <c r="LWE633" s="5"/>
      <c r="LWF633" s="5"/>
      <c r="LWG633" s="5"/>
      <c r="LWH633" s="5"/>
      <c r="LWI633" s="5"/>
      <c r="LWJ633" s="5"/>
      <c r="LWK633" s="5"/>
      <c r="LWL633" s="5"/>
      <c r="LWM633" s="5"/>
      <c r="LWN633" s="5"/>
      <c r="LWO633" s="5"/>
      <c r="LWP633" s="5"/>
      <c r="LWQ633" s="5"/>
      <c r="LWR633" s="5"/>
      <c r="LWS633" s="5"/>
      <c r="LWT633" s="5"/>
      <c r="LWU633" s="5"/>
      <c r="LWV633" s="5"/>
      <c r="LWW633" s="5"/>
      <c r="LWX633" s="5"/>
      <c r="LWY633" s="5"/>
      <c r="LWZ633" s="5"/>
      <c r="LXA633" s="5"/>
      <c r="LXB633" s="5"/>
      <c r="LXC633" s="5"/>
      <c r="LXD633" s="5"/>
      <c r="LXE633" s="5"/>
      <c r="LXF633" s="5"/>
      <c r="LXG633" s="5"/>
      <c r="LXH633" s="5"/>
      <c r="LXI633" s="5"/>
      <c r="LXJ633" s="5"/>
      <c r="LXK633" s="5"/>
      <c r="LXL633" s="5"/>
      <c r="LXM633" s="5"/>
      <c r="LXN633" s="5"/>
      <c r="LXO633" s="5"/>
      <c r="LXP633" s="5"/>
      <c r="LXQ633" s="5"/>
      <c r="LXR633" s="5"/>
      <c r="LXS633" s="5"/>
      <c r="LXT633" s="5"/>
      <c r="LXU633" s="5"/>
      <c r="LXV633" s="5"/>
      <c r="LXW633" s="5"/>
      <c r="LXX633" s="5"/>
      <c r="LXY633" s="5"/>
      <c r="LXZ633" s="5"/>
      <c r="LYA633" s="5"/>
      <c r="LYB633" s="5"/>
      <c r="LYC633" s="5"/>
      <c r="LYD633" s="5"/>
      <c r="LYE633" s="5"/>
      <c r="LYF633" s="5"/>
      <c r="LYG633" s="5"/>
      <c r="LYH633" s="5"/>
      <c r="LYI633" s="5"/>
      <c r="LYJ633" s="5"/>
      <c r="LYK633" s="5"/>
      <c r="LYL633" s="5"/>
      <c r="LYM633" s="5"/>
      <c r="LYN633" s="5"/>
      <c r="LYO633" s="5"/>
      <c r="LYP633" s="5"/>
      <c r="LYQ633" s="5"/>
      <c r="LYR633" s="5"/>
      <c r="LYS633" s="5"/>
      <c r="LYT633" s="5"/>
      <c r="LYU633" s="5"/>
      <c r="LYV633" s="5"/>
      <c r="LYW633" s="5"/>
      <c r="LYX633" s="5"/>
      <c r="LYY633" s="5"/>
      <c r="LYZ633" s="5"/>
      <c r="LZA633" s="5"/>
      <c r="LZB633" s="5"/>
      <c r="LZC633" s="5"/>
      <c r="LZD633" s="5"/>
      <c r="LZE633" s="5"/>
      <c r="LZF633" s="5"/>
      <c r="LZG633" s="5"/>
      <c r="LZH633" s="5"/>
      <c r="LZI633" s="5"/>
      <c r="LZJ633" s="5"/>
      <c r="LZK633" s="5"/>
      <c r="LZL633" s="5"/>
      <c r="LZM633" s="5"/>
      <c r="LZN633" s="5"/>
      <c r="LZO633" s="5"/>
      <c r="LZP633" s="5"/>
      <c r="LZQ633" s="5"/>
      <c r="LZR633" s="5"/>
      <c r="LZS633" s="5"/>
      <c r="LZT633" s="5"/>
      <c r="LZU633" s="5"/>
      <c r="LZV633" s="5"/>
      <c r="LZW633" s="5"/>
      <c r="LZX633" s="5"/>
      <c r="LZY633" s="5"/>
      <c r="LZZ633" s="5"/>
      <c r="MAA633" s="5"/>
      <c r="MAB633" s="5"/>
      <c r="MAC633" s="5"/>
      <c r="MAD633" s="5"/>
      <c r="MAE633" s="5"/>
      <c r="MAF633" s="5"/>
      <c r="MAG633" s="5"/>
      <c r="MAH633" s="5"/>
      <c r="MAI633" s="5"/>
      <c r="MAJ633" s="5"/>
      <c r="MAK633" s="5"/>
      <c r="MAL633" s="5"/>
      <c r="MAM633" s="5"/>
      <c r="MAN633" s="5"/>
      <c r="MAO633" s="5"/>
      <c r="MAP633" s="5"/>
      <c r="MAQ633" s="5"/>
      <c r="MAR633" s="5"/>
      <c r="MAS633" s="5"/>
      <c r="MAT633" s="5"/>
      <c r="MAU633" s="5"/>
      <c r="MAV633" s="5"/>
      <c r="MAW633" s="5"/>
      <c r="MAX633" s="5"/>
      <c r="MAY633" s="5"/>
      <c r="MAZ633" s="5"/>
      <c r="MBA633" s="5"/>
      <c r="MBB633" s="5"/>
      <c r="MBC633" s="5"/>
      <c r="MBD633" s="5"/>
      <c r="MBE633" s="5"/>
      <c r="MBF633" s="5"/>
      <c r="MBG633" s="5"/>
      <c r="MBH633" s="5"/>
      <c r="MBI633" s="5"/>
      <c r="MBJ633" s="5"/>
      <c r="MBK633" s="5"/>
      <c r="MBL633" s="5"/>
      <c r="MBM633" s="5"/>
      <c r="MBN633" s="5"/>
      <c r="MBO633" s="5"/>
      <c r="MBP633" s="5"/>
      <c r="MBQ633" s="5"/>
      <c r="MBR633" s="5"/>
      <c r="MBS633" s="5"/>
      <c r="MBT633" s="5"/>
      <c r="MBU633" s="5"/>
      <c r="MBV633" s="5"/>
      <c r="MBW633" s="5"/>
      <c r="MBX633" s="5"/>
      <c r="MBY633" s="5"/>
      <c r="MBZ633" s="5"/>
      <c r="MCA633" s="5"/>
      <c r="MCB633" s="5"/>
      <c r="MCC633" s="5"/>
      <c r="MCD633" s="5"/>
      <c r="MCE633" s="5"/>
      <c r="MCF633" s="5"/>
      <c r="MCG633" s="5"/>
      <c r="MCH633" s="5"/>
      <c r="MCI633" s="5"/>
      <c r="MCJ633" s="5"/>
      <c r="MCK633" s="5"/>
      <c r="MCL633" s="5"/>
      <c r="MCM633" s="5"/>
      <c r="MCN633" s="5"/>
      <c r="MCO633" s="5"/>
      <c r="MCP633" s="5"/>
      <c r="MCQ633" s="5"/>
      <c r="MCR633" s="5"/>
      <c r="MCS633" s="5"/>
      <c r="MCT633" s="5"/>
      <c r="MCU633" s="5"/>
      <c r="MCV633" s="5"/>
      <c r="MCW633" s="5"/>
      <c r="MCX633" s="5"/>
      <c r="MCY633" s="5"/>
      <c r="MCZ633" s="5"/>
      <c r="MDA633" s="5"/>
      <c r="MDB633" s="5"/>
      <c r="MDC633" s="5"/>
      <c r="MDD633" s="5"/>
      <c r="MDE633" s="5"/>
      <c r="MDF633" s="5"/>
      <c r="MDG633" s="5"/>
      <c r="MDH633" s="5"/>
      <c r="MDI633" s="5"/>
      <c r="MDJ633" s="5"/>
      <c r="MDK633" s="5"/>
      <c r="MDL633" s="5"/>
      <c r="MDM633" s="5"/>
      <c r="MDN633" s="5"/>
      <c r="MDO633" s="5"/>
      <c r="MDP633" s="5"/>
      <c r="MDQ633" s="5"/>
      <c r="MDR633" s="5"/>
      <c r="MDS633" s="5"/>
      <c r="MDT633" s="5"/>
      <c r="MDU633" s="5"/>
      <c r="MDV633" s="5"/>
      <c r="MDW633" s="5"/>
      <c r="MDX633" s="5"/>
      <c r="MDY633" s="5"/>
      <c r="MDZ633" s="5"/>
      <c r="MEA633" s="5"/>
      <c r="MEB633" s="5"/>
      <c r="MEC633" s="5"/>
      <c r="MED633" s="5"/>
      <c r="MEE633" s="5"/>
      <c r="MEF633" s="5"/>
      <c r="MEG633" s="5"/>
      <c r="MEH633" s="5"/>
      <c r="MEI633" s="5"/>
      <c r="MEJ633" s="5"/>
      <c r="MEK633" s="5"/>
      <c r="MEL633" s="5"/>
      <c r="MEM633" s="5"/>
      <c r="MEN633" s="5"/>
      <c r="MEO633" s="5"/>
      <c r="MEP633" s="5"/>
      <c r="MEQ633" s="5"/>
      <c r="MER633" s="5"/>
      <c r="MES633" s="5"/>
      <c r="MET633" s="5"/>
      <c r="MEU633" s="5"/>
      <c r="MEV633" s="5"/>
      <c r="MEW633" s="5"/>
      <c r="MEX633" s="5"/>
      <c r="MEY633" s="5"/>
      <c r="MEZ633" s="5"/>
      <c r="MFA633" s="5"/>
      <c r="MFB633" s="5"/>
      <c r="MFC633" s="5"/>
      <c r="MFD633" s="5"/>
      <c r="MFE633" s="5"/>
      <c r="MFF633" s="5"/>
      <c r="MFG633" s="5"/>
      <c r="MFH633" s="5"/>
      <c r="MFI633" s="5"/>
      <c r="MFJ633" s="5"/>
      <c r="MFK633" s="5"/>
      <c r="MFL633" s="5"/>
      <c r="MFM633" s="5"/>
      <c r="MFN633" s="5"/>
      <c r="MFO633" s="5"/>
      <c r="MFP633" s="5"/>
      <c r="MFQ633" s="5"/>
      <c r="MFR633" s="5"/>
      <c r="MFS633" s="5"/>
      <c r="MFT633" s="5"/>
      <c r="MFU633" s="5"/>
      <c r="MFV633" s="5"/>
      <c r="MFW633" s="5"/>
      <c r="MFX633" s="5"/>
      <c r="MFY633" s="5"/>
      <c r="MFZ633" s="5"/>
      <c r="MGA633" s="5"/>
      <c r="MGB633" s="5"/>
      <c r="MGC633" s="5"/>
      <c r="MGD633" s="5"/>
      <c r="MGE633" s="5"/>
      <c r="MGF633" s="5"/>
      <c r="MGG633" s="5"/>
      <c r="MGH633" s="5"/>
      <c r="MGI633" s="5"/>
      <c r="MGJ633" s="5"/>
      <c r="MGK633" s="5"/>
      <c r="MGL633" s="5"/>
      <c r="MGM633" s="5"/>
      <c r="MGN633" s="5"/>
      <c r="MGO633" s="5"/>
      <c r="MGP633" s="5"/>
      <c r="MGQ633" s="5"/>
      <c r="MGR633" s="5"/>
      <c r="MGS633" s="5"/>
      <c r="MGT633" s="5"/>
      <c r="MGU633" s="5"/>
      <c r="MGV633" s="5"/>
      <c r="MGW633" s="5"/>
      <c r="MGX633" s="5"/>
      <c r="MGY633" s="5"/>
      <c r="MGZ633" s="5"/>
      <c r="MHA633" s="5"/>
      <c r="MHB633" s="5"/>
      <c r="MHC633" s="5"/>
      <c r="MHD633" s="5"/>
      <c r="MHE633" s="5"/>
      <c r="MHF633" s="5"/>
      <c r="MHG633" s="5"/>
      <c r="MHH633" s="5"/>
      <c r="MHI633" s="5"/>
      <c r="MHJ633" s="5"/>
      <c r="MHK633" s="5"/>
      <c r="MHL633" s="5"/>
      <c r="MHM633" s="5"/>
      <c r="MHN633" s="5"/>
      <c r="MHO633" s="5"/>
      <c r="MHP633" s="5"/>
      <c r="MHQ633" s="5"/>
      <c r="MHR633" s="5"/>
      <c r="MHS633" s="5"/>
      <c r="MHT633" s="5"/>
      <c r="MHU633" s="5"/>
      <c r="MHV633" s="5"/>
      <c r="MHW633" s="5"/>
      <c r="MHX633" s="5"/>
      <c r="MHY633" s="5"/>
      <c r="MHZ633" s="5"/>
      <c r="MIA633" s="5"/>
      <c r="MIB633" s="5"/>
      <c r="MIC633" s="5"/>
      <c r="MID633" s="5"/>
      <c r="MIE633" s="5"/>
      <c r="MIF633" s="5"/>
      <c r="MIG633" s="5"/>
      <c r="MIH633" s="5"/>
      <c r="MII633" s="5"/>
      <c r="MIJ633" s="5"/>
      <c r="MIK633" s="5"/>
      <c r="MIL633" s="5"/>
      <c r="MIM633" s="5"/>
      <c r="MIN633" s="5"/>
      <c r="MIO633" s="5"/>
      <c r="MIP633" s="5"/>
      <c r="MIQ633" s="5"/>
      <c r="MIR633" s="5"/>
      <c r="MIS633" s="5"/>
      <c r="MIT633" s="5"/>
      <c r="MIU633" s="5"/>
      <c r="MIV633" s="5"/>
      <c r="MIW633" s="5"/>
      <c r="MIX633" s="5"/>
      <c r="MIY633" s="5"/>
      <c r="MIZ633" s="5"/>
      <c r="MJA633" s="5"/>
      <c r="MJB633" s="5"/>
      <c r="MJC633" s="5"/>
      <c r="MJD633" s="5"/>
      <c r="MJE633" s="5"/>
      <c r="MJF633" s="5"/>
      <c r="MJG633" s="5"/>
      <c r="MJH633" s="5"/>
      <c r="MJI633" s="5"/>
      <c r="MJJ633" s="5"/>
      <c r="MJK633" s="5"/>
      <c r="MJL633" s="5"/>
      <c r="MJM633" s="5"/>
      <c r="MJN633" s="5"/>
      <c r="MJO633" s="5"/>
      <c r="MJP633" s="5"/>
      <c r="MJQ633" s="5"/>
      <c r="MJR633" s="5"/>
      <c r="MJS633" s="5"/>
      <c r="MJT633" s="5"/>
      <c r="MJU633" s="5"/>
      <c r="MJV633" s="5"/>
      <c r="MJW633" s="5"/>
      <c r="MJX633" s="5"/>
      <c r="MJY633" s="5"/>
      <c r="MJZ633" s="5"/>
      <c r="MKA633" s="5"/>
      <c r="MKB633" s="5"/>
      <c r="MKC633" s="5"/>
      <c r="MKD633" s="5"/>
      <c r="MKE633" s="5"/>
      <c r="MKF633" s="5"/>
      <c r="MKG633" s="5"/>
      <c r="MKH633" s="5"/>
      <c r="MKI633" s="5"/>
      <c r="MKJ633" s="5"/>
      <c r="MKK633" s="5"/>
      <c r="MKL633" s="5"/>
      <c r="MKM633" s="5"/>
      <c r="MKN633" s="5"/>
      <c r="MKO633" s="5"/>
      <c r="MKP633" s="5"/>
      <c r="MKQ633" s="5"/>
      <c r="MKR633" s="5"/>
      <c r="MKS633" s="5"/>
      <c r="MKT633" s="5"/>
      <c r="MKU633" s="5"/>
      <c r="MKV633" s="5"/>
      <c r="MKW633" s="5"/>
      <c r="MKX633" s="5"/>
      <c r="MKY633" s="5"/>
      <c r="MKZ633" s="5"/>
      <c r="MLA633" s="5"/>
      <c r="MLB633" s="5"/>
      <c r="MLC633" s="5"/>
      <c r="MLD633" s="5"/>
      <c r="MLE633" s="5"/>
      <c r="MLF633" s="5"/>
      <c r="MLG633" s="5"/>
      <c r="MLH633" s="5"/>
      <c r="MLI633" s="5"/>
      <c r="MLJ633" s="5"/>
      <c r="MLK633" s="5"/>
      <c r="MLL633" s="5"/>
      <c r="MLM633" s="5"/>
      <c r="MLN633" s="5"/>
      <c r="MLO633" s="5"/>
      <c r="MLP633" s="5"/>
      <c r="MLQ633" s="5"/>
      <c r="MLR633" s="5"/>
      <c r="MLS633" s="5"/>
      <c r="MLT633" s="5"/>
      <c r="MLU633" s="5"/>
      <c r="MLV633" s="5"/>
      <c r="MLW633" s="5"/>
      <c r="MLX633" s="5"/>
      <c r="MLY633" s="5"/>
      <c r="MLZ633" s="5"/>
      <c r="MMA633" s="5"/>
      <c r="MMB633" s="5"/>
      <c r="MMC633" s="5"/>
      <c r="MMD633" s="5"/>
      <c r="MME633" s="5"/>
      <c r="MMF633" s="5"/>
      <c r="MMG633" s="5"/>
      <c r="MMH633" s="5"/>
      <c r="MMI633" s="5"/>
      <c r="MMJ633" s="5"/>
      <c r="MMK633" s="5"/>
      <c r="MML633" s="5"/>
      <c r="MMM633" s="5"/>
      <c r="MMN633" s="5"/>
      <c r="MMO633" s="5"/>
      <c r="MMP633" s="5"/>
      <c r="MMQ633" s="5"/>
      <c r="MMR633" s="5"/>
      <c r="MMS633" s="5"/>
      <c r="MMT633" s="5"/>
      <c r="MMU633" s="5"/>
      <c r="MMV633" s="5"/>
      <c r="MMW633" s="5"/>
      <c r="MMX633" s="5"/>
      <c r="MMY633" s="5"/>
      <c r="MMZ633" s="5"/>
      <c r="MNA633" s="5"/>
      <c r="MNB633" s="5"/>
      <c r="MNC633" s="5"/>
      <c r="MND633" s="5"/>
      <c r="MNE633" s="5"/>
      <c r="MNF633" s="5"/>
      <c r="MNG633" s="5"/>
      <c r="MNH633" s="5"/>
      <c r="MNI633" s="5"/>
      <c r="MNJ633" s="5"/>
      <c r="MNK633" s="5"/>
      <c r="MNL633" s="5"/>
      <c r="MNM633" s="5"/>
      <c r="MNN633" s="5"/>
      <c r="MNO633" s="5"/>
      <c r="MNP633" s="5"/>
      <c r="MNQ633" s="5"/>
      <c r="MNR633" s="5"/>
      <c r="MNS633" s="5"/>
      <c r="MNT633" s="5"/>
      <c r="MNU633" s="5"/>
      <c r="MNV633" s="5"/>
      <c r="MNW633" s="5"/>
      <c r="MNX633" s="5"/>
      <c r="MNY633" s="5"/>
      <c r="MNZ633" s="5"/>
      <c r="MOA633" s="5"/>
      <c r="MOB633" s="5"/>
      <c r="MOC633" s="5"/>
      <c r="MOD633" s="5"/>
      <c r="MOE633" s="5"/>
      <c r="MOF633" s="5"/>
      <c r="MOG633" s="5"/>
      <c r="MOH633" s="5"/>
      <c r="MOI633" s="5"/>
      <c r="MOJ633" s="5"/>
      <c r="MOK633" s="5"/>
      <c r="MOL633" s="5"/>
      <c r="MOM633" s="5"/>
      <c r="MON633" s="5"/>
      <c r="MOO633" s="5"/>
      <c r="MOP633" s="5"/>
      <c r="MOQ633" s="5"/>
      <c r="MOR633" s="5"/>
      <c r="MOS633" s="5"/>
      <c r="MOT633" s="5"/>
      <c r="MOU633" s="5"/>
      <c r="MOV633" s="5"/>
      <c r="MOW633" s="5"/>
      <c r="MOX633" s="5"/>
      <c r="MOY633" s="5"/>
      <c r="MOZ633" s="5"/>
      <c r="MPA633" s="5"/>
      <c r="MPB633" s="5"/>
      <c r="MPC633" s="5"/>
      <c r="MPD633" s="5"/>
      <c r="MPE633" s="5"/>
      <c r="MPF633" s="5"/>
      <c r="MPG633" s="5"/>
      <c r="MPH633" s="5"/>
      <c r="MPI633" s="5"/>
      <c r="MPJ633" s="5"/>
      <c r="MPK633" s="5"/>
      <c r="MPL633" s="5"/>
      <c r="MPM633" s="5"/>
      <c r="MPN633" s="5"/>
      <c r="MPO633" s="5"/>
      <c r="MPP633" s="5"/>
      <c r="MPQ633" s="5"/>
      <c r="MPR633" s="5"/>
      <c r="MPS633" s="5"/>
      <c r="MPT633" s="5"/>
      <c r="MPU633" s="5"/>
      <c r="MPV633" s="5"/>
      <c r="MPW633" s="5"/>
      <c r="MPX633" s="5"/>
      <c r="MPY633" s="5"/>
      <c r="MPZ633" s="5"/>
      <c r="MQA633" s="5"/>
      <c r="MQB633" s="5"/>
      <c r="MQC633" s="5"/>
      <c r="MQD633" s="5"/>
      <c r="MQE633" s="5"/>
      <c r="MQF633" s="5"/>
      <c r="MQG633" s="5"/>
      <c r="MQH633" s="5"/>
      <c r="MQI633" s="5"/>
      <c r="MQJ633" s="5"/>
      <c r="MQK633" s="5"/>
      <c r="MQL633" s="5"/>
      <c r="MQM633" s="5"/>
      <c r="MQN633" s="5"/>
      <c r="MQO633" s="5"/>
      <c r="MQP633" s="5"/>
      <c r="MQQ633" s="5"/>
      <c r="MQR633" s="5"/>
      <c r="MQS633" s="5"/>
      <c r="MQT633" s="5"/>
      <c r="MQU633" s="5"/>
      <c r="MQV633" s="5"/>
      <c r="MQW633" s="5"/>
      <c r="MQX633" s="5"/>
      <c r="MQY633" s="5"/>
      <c r="MQZ633" s="5"/>
      <c r="MRA633" s="5"/>
      <c r="MRB633" s="5"/>
      <c r="MRC633" s="5"/>
      <c r="MRD633" s="5"/>
      <c r="MRE633" s="5"/>
      <c r="MRF633" s="5"/>
      <c r="MRG633" s="5"/>
      <c r="MRH633" s="5"/>
      <c r="MRI633" s="5"/>
      <c r="MRJ633" s="5"/>
      <c r="MRK633" s="5"/>
      <c r="MRL633" s="5"/>
      <c r="MRM633" s="5"/>
      <c r="MRN633" s="5"/>
      <c r="MRO633" s="5"/>
      <c r="MRP633" s="5"/>
      <c r="MRQ633" s="5"/>
      <c r="MRR633" s="5"/>
      <c r="MRS633" s="5"/>
      <c r="MRT633" s="5"/>
      <c r="MRU633" s="5"/>
      <c r="MRV633" s="5"/>
      <c r="MRW633" s="5"/>
      <c r="MRX633" s="5"/>
      <c r="MRY633" s="5"/>
      <c r="MRZ633" s="5"/>
      <c r="MSA633" s="5"/>
      <c r="MSB633" s="5"/>
      <c r="MSC633" s="5"/>
      <c r="MSD633" s="5"/>
      <c r="MSE633" s="5"/>
      <c r="MSF633" s="5"/>
      <c r="MSG633" s="5"/>
      <c r="MSH633" s="5"/>
      <c r="MSI633" s="5"/>
      <c r="MSJ633" s="5"/>
      <c r="MSK633" s="5"/>
      <c r="MSL633" s="5"/>
      <c r="MSM633" s="5"/>
      <c r="MSN633" s="5"/>
      <c r="MSO633" s="5"/>
      <c r="MSP633" s="5"/>
      <c r="MSQ633" s="5"/>
      <c r="MSR633" s="5"/>
      <c r="MSS633" s="5"/>
      <c r="MST633" s="5"/>
      <c r="MSU633" s="5"/>
      <c r="MSV633" s="5"/>
      <c r="MSW633" s="5"/>
      <c r="MSX633" s="5"/>
      <c r="MSY633" s="5"/>
      <c r="MSZ633" s="5"/>
      <c r="MTA633" s="5"/>
      <c r="MTB633" s="5"/>
      <c r="MTC633" s="5"/>
      <c r="MTD633" s="5"/>
      <c r="MTE633" s="5"/>
      <c r="MTF633" s="5"/>
      <c r="MTG633" s="5"/>
      <c r="MTH633" s="5"/>
      <c r="MTI633" s="5"/>
      <c r="MTJ633" s="5"/>
      <c r="MTK633" s="5"/>
      <c r="MTL633" s="5"/>
      <c r="MTM633" s="5"/>
      <c r="MTN633" s="5"/>
      <c r="MTO633" s="5"/>
      <c r="MTP633" s="5"/>
      <c r="MTQ633" s="5"/>
      <c r="MTR633" s="5"/>
      <c r="MTS633" s="5"/>
      <c r="MTT633" s="5"/>
      <c r="MTU633" s="5"/>
      <c r="MTV633" s="5"/>
      <c r="MTW633" s="5"/>
      <c r="MTX633" s="5"/>
      <c r="MTY633" s="5"/>
      <c r="MTZ633" s="5"/>
      <c r="MUA633" s="5"/>
      <c r="MUB633" s="5"/>
      <c r="MUC633" s="5"/>
      <c r="MUD633" s="5"/>
      <c r="MUE633" s="5"/>
      <c r="MUF633" s="5"/>
      <c r="MUG633" s="5"/>
      <c r="MUH633" s="5"/>
      <c r="MUI633" s="5"/>
      <c r="MUJ633" s="5"/>
      <c r="MUK633" s="5"/>
      <c r="MUL633" s="5"/>
      <c r="MUM633" s="5"/>
      <c r="MUN633" s="5"/>
      <c r="MUO633" s="5"/>
      <c r="MUP633" s="5"/>
      <c r="MUQ633" s="5"/>
      <c r="MUR633" s="5"/>
      <c r="MUS633" s="5"/>
      <c r="MUT633" s="5"/>
      <c r="MUU633" s="5"/>
      <c r="MUV633" s="5"/>
      <c r="MUW633" s="5"/>
      <c r="MUX633" s="5"/>
      <c r="MUY633" s="5"/>
      <c r="MUZ633" s="5"/>
      <c r="MVA633" s="5"/>
      <c r="MVB633" s="5"/>
      <c r="MVC633" s="5"/>
      <c r="MVD633" s="5"/>
      <c r="MVE633" s="5"/>
      <c r="MVF633" s="5"/>
      <c r="MVG633" s="5"/>
      <c r="MVH633" s="5"/>
      <c r="MVI633" s="5"/>
      <c r="MVJ633" s="5"/>
      <c r="MVK633" s="5"/>
      <c r="MVL633" s="5"/>
      <c r="MVM633" s="5"/>
      <c r="MVN633" s="5"/>
      <c r="MVO633" s="5"/>
      <c r="MVP633" s="5"/>
      <c r="MVQ633" s="5"/>
      <c r="MVR633" s="5"/>
      <c r="MVS633" s="5"/>
      <c r="MVT633" s="5"/>
      <c r="MVU633" s="5"/>
      <c r="MVV633" s="5"/>
      <c r="MVW633" s="5"/>
      <c r="MVX633" s="5"/>
      <c r="MVY633" s="5"/>
      <c r="MVZ633" s="5"/>
      <c r="MWA633" s="5"/>
      <c r="MWB633" s="5"/>
      <c r="MWC633" s="5"/>
      <c r="MWD633" s="5"/>
      <c r="MWE633" s="5"/>
      <c r="MWF633" s="5"/>
      <c r="MWG633" s="5"/>
      <c r="MWH633" s="5"/>
      <c r="MWI633" s="5"/>
      <c r="MWJ633" s="5"/>
      <c r="MWK633" s="5"/>
      <c r="MWL633" s="5"/>
      <c r="MWM633" s="5"/>
      <c r="MWN633" s="5"/>
      <c r="MWO633" s="5"/>
      <c r="MWP633" s="5"/>
      <c r="MWQ633" s="5"/>
      <c r="MWR633" s="5"/>
      <c r="MWS633" s="5"/>
      <c r="MWT633" s="5"/>
      <c r="MWU633" s="5"/>
      <c r="MWV633" s="5"/>
      <c r="MWW633" s="5"/>
      <c r="MWX633" s="5"/>
      <c r="MWY633" s="5"/>
      <c r="MWZ633" s="5"/>
      <c r="MXA633" s="5"/>
      <c r="MXB633" s="5"/>
      <c r="MXC633" s="5"/>
      <c r="MXD633" s="5"/>
      <c r="MXE633" s="5"/>
      <c r="MXF633" s="5"/>
      <c r="MXG633" s="5"/>
      <c r="MXH633" s="5"/>
      <c r="MXI633" s="5"/>
      <c r="MXJ633" s="5"/>
      <c r="MXK633" s="5"/>
      <c r="MXL633" s="5"/>
      <c r="MXM633" s="5"/>
      <c r="MXN633" s="5"/>
      <c r="MXO633" s="5"/>
      <c r="MXP633" s="5"/>
      <c r="MXQ633" s="5"/>
      <c r="MXR633" s="5"/>
      <c r="MXS633" s="5"/>
      <c r="MXT633" s="5"/>
      <c r="MXU633" s="5"/>
      <c r="MXV633" s="5"/>
      <c r="MXW633" s="5"/>
      <c r="MXX633" s="5"/>
      <c r="MXY633" s="5"/>
      <c r="MXZ633" s="5"/>
      <c r="MYA633" s="5"/>
      <c r="MYB633" s="5"/>
      <c r="MYC633" s="5"/>
      <c r="MYD633" s="5"/>
      <c r="MYE633" s="5"/>
      <c r="MYF633" s="5"/>
      <c r="MYG633" s="5"/>
      <c r="MYH633" s="5"/>
      <c r="MYI633" s="5"/>
      <c r="MYJ633" s="5"/>
      <c r="MYK633" s="5"/>
      <c r="MYL633" s="5"/>
      <c r="MYM633" s="5"/>
      <c r="MYN633" s="5"/>
      <c r="MYO633" s="5"/>
      <c r="MYP633" s="5"/>
      <c r="MYQ633" s="5"/>
      <c r="MYR633" s="5"/>
      <c r="MYS633" s="5"/>
      <c r="MYT633" s="5"/>
      <c r="MYU633" s="5"/>
      <c r="MYV633" s="5"/>
      <c r="MYW633" s="5"/>
      <c r="MYX633" s="5"/>
      <c r="MYY633" s="5"/>
      <c r="MYZ633" s="5"/>
      <c r="MZA633" s="5"/>
      <c r="MZB633" s="5"/>
      <c r="MZC633" s="5"/>
      <c r="MZD633" s="5"/>
      <c r="MZE633" s="5"/>
      <c r="MZF633" s="5"/>
      <c r="MZG633" s="5"/>
      <c r="MZH633" s="5"/>
      <c r="MZI633" s="5"/>
      <c r="MZJ633" s="5"/>
      <c r="MZK633" s="5"/>
      <c r="MZL633" s="5"/>
      <c r="MZM633" s="5"/>
      <c r="MZN633" s="5"/>
      <c r="MZO633" s="5"/>
      <c r="MZP633" s="5"/>
      <c r="MZQ633" s="5"/>
      <c r="MZR633" s="5"/>
      <c r="MZS633" s="5"/>
      <c r="MZT633" s="5"/>
      <c r="MZU633" s="5"/>
      <c r="MZV633" s="5"/>
      <c r="MZW633" s="5"/>
      <c r="MZX633" s="5"/>
      <c r="MZY633" s="5"/>
      <c r="MZZ633" s="5"/>
      <c r="NAA633" s="5"/>
      <c r="NAB633" s="5"/>
      <c r="NAC633" s="5"/>
      <c r="NAD633" s="5"/>
      <c r="NAE633" s="5"/>
      <c r="NAF633" s="5"/>
      <c r="NAG633" s="5"/>
      <c r="NAH633" s="5"/>
      <c r="NAI633" s="5"/>
      <c r="NAJ633" s="5"/>
      <c r="NAK633" s="5"/>
      <c r="NAL633" s="5"/>
      <c r="NAM633" s="5"/>
      <c r="NAN633" s="5"/>
      <c r="NAO633" s="5"/>
      <c r="NAP633" s="5"/>
      <c r="NAQ633" s="5"/>
      <c r="NAR633" s="5"/>
      <c r="NAS633" s="5"/>
      <c r="NAT633" s="5"/>
      <c r="NAU633" s="5"/>
      <c r="NAV633" s="5"/>
      <c r="NAW633" s="5"/>
      <c r="NAX633" s="5"/>
      <c r="NAY633" s="5"/>
      <c r="NAZ633" s="5"/>
      <c r="NBA633" s="5"/>
      <c r="NBB633" s="5"/>
      <c r="NBC633" s="5"/>
      <c r="NBD633" s="5"/>
      <c r="NBE633" s="5"/>
      <c r="NBF633" s="5"/>
      <c r="NBG633" s="5"/>
      <c r="NBH633" s="5"/>
      <c r="NBI633" s="5"/>
      <c r="NBJ633" s="5"/>
      <c r="NBK633" s="5"/>
      <c r="NBL633" s="5"/>
      <c r="NBM633" s="5"/>
      <c r="NBN633" s="5"/>
      <c r="NBO633" s="5"/>
      <c r="NBP633" s="5"/>
      <c r="NBQ633" s="5"/>
      <c r="NBR633" s="5"/>
      <c r="NBS633" s="5"/>
      <c r="NBT633" s="5"/>
      <c r="NBU633" s="5"/>
      <c r="NBV633" s="5"/>
      <c r="NBW633" s="5"/>
      <c r="NBX633" s="5"/>
      <c r="NBY633" s="5"/>
      <c r="NBZ633" s="5"/>
      <c r="NCA633" s="5"/>
      <c r="NCB633" s="5"/>
      <c r="NCC633" s="5"/>
      <c r="NCD633" s="5"/>
      <c r="NCE633" s="5"/>
      <c r="NCF633" s="5"/>
      <c r="NCG633" s="5"/>
      <c r="NCH633" s="5"/>
      <c r="NCI633" s="5"/>
      <c r="NCJ633" s="5"/>
      <c r="NCK633" s="5"/>
      <c r="NCL633" s="5"/>
      <c r="NCM633" s="5"/>
      <c r="NCN633" s="5"/>
      <c r="NCO633" s="5"/>
      <c r="NCP633" s="5"/>
      <c r="NCQ633" s="5"/>
      <c r="NCR633" s="5"/>
      <c r="NCS633" s="5"/>
      <c r="NCT633" s="5"/>
      <c r="NCU633" s="5"/>
      <c r="NCV633" s="5"/>
      <c r="NCW633" s="5"/>
      <c r="NCX633" s="5"/>
      <c r="NCY633" s="5"/>
      <c r="NCZ633" s="5"/>
      <c r="NDA633" s="5"/>
      <c r="NDB633" s="5"/>
      <c r="NDC633" s="5"/>
      <c r="NDD633" s="5"/>
      <c r="NDE633" s="5"/>
      <c r="NDF633" s="5"/>
      <c r="NDG633" s="5"/>
      <c r="NDH633" s="5"/>
      <c r="NDI633" s="5"/>
      <c r="NDJ633" s="5"/>
      <c r="NDK633" s="5"/>
      <c r="NDL633" s="5"/>
      <c r="NDM633" s="5"/>
      <c r="NDN633" s="5"/>
      <c r="NDO633" s="5"/>
      <c r="NDP633" s="5"/>
      <c r="NDQ633" s="5"/>
      <c r="NDR633" s="5"/>
      <c r="NDS633" s="5"/>
      <c r="NDT633" s="5"/>
      <c r="NDU633" s="5"/>
      <c r="NDV633" s="5"/>
      <c r="NDW633" s="5"/>
      <c r="NDX633" s="5"/>
      <c r="NDY633" s="5"/>
      <c r="NDZ633" s="5"/>
      <c r="NEA633" s="5"/>
      <c r="NEB633" s="5"/>
      <c r="NEC633" s="5"/>
      <c r="NED633" s="5"/>
      <c r="NEE633" s="5"/>
      <c r="NEF633" s="5"/>
      <c r="NEG633" s="5"/>
      <c r="NEH633" s="5"/>
      <c r="NEI633" s="5"/>
      <c r="NEJ633" s="5"/>
      <c r="NEK633" s="5"/>
      <c r="NEL633" s="5"/>
      <c r="NEM633" s="5"/>
      <c r="NEN633" s="5"/>
      <c r="NEO633" s="5"/>
      <c r="NEP633" s="5"/>
      <c r="NEQ633" s="5"/>
      <c r="NER633" s="5"/>
      <c r="NES633" s="5"/>
      <c r="NET633" s="5"/>
      <c r="NEU633" s="5"/>
      <c r="NEV633" s="5"/>
      <c r="NEW633" s="5"/>
      <c r="NEX633" s="5"/>
      <c r="NEY633" s="5"/>
      <c r="NEZ633" s="5"/>
      <c r="NFA633" s="5"/>
      <c r="NFB633" s="5"/>
      <c r="NFC633" s="5"/>
      <c r="NFD633" s="5"/>
      <c r="NFE633" s="5"/>
      <c r="NFF633" s="5"/>
      <c r="NFG633" s="5"/>
      <c r="NFH633" s="5"/>
      <c r="NFI633" s="5"/>
      <c r="NFJ633" s="5"/>
      <c r="NFK633" s="5"/>
      <c r="NFL633" s="5"/>
      <c r="NFM633" s="5"/>
      <c r="NFN633" s="5"/>
      <c r="NFO633" s="5"/>
      <c r="NFP633" s="5"/>
      <c r="NFQ633" s="5"/>
      <c r="NFR633" s="5"/>
      <c r="NFS633" s="5"/>
      <c r="NFT633" s="5"/>
      <c r="NFU633" s="5"/>
      <c r="NFV633" s="5"/>
      <c r="NFW633" s="5"/>
      <c r="NFX633" s="5"/>
      <c r="NFY633" s="5"/>
      <c r="NFZ633" s="5"/>
      <c r="NGA633" s="5"/>
      <c r="NGB633" s="5"/>
      <c r="NGC633" s="5"/>
      <c r="NGD633" s="5"/>
      <c r="NGE633" s="5"/>
      <c r="NGF633" s="5"/>
      <c r="NGG633" s="5"/>
      <c r="NGH633" s="5"/>
      <c r="NGI633" s="5"/>
      <c r="NGJ633" s="5"/>
      <c r="NGK633" s="5"/>
      <c r="NGL633" s="5"/>
      <c r="NGM633" s="5"/>
      <c r="NGN633" s="5"/>
      <c r="NGO633" s="5"/>
      <c r="NGP633" s="5"/>
      <c r="NGQ633" s="5"/>
      <c r="NGR633" s="5"/>
      <c r="NGS633" s="5"/>
      <c r="NGT633" s="5"/>
      <c r="NGU633" s="5"/>
      <c r="NGV633" s="5"/>
      <c r="NGW633" s="5"/>
      <c r="NGX633" s="5"/>
      <c r="NGY633" s="5"/>
      <c r="NGZ633" s="5"/>
      <c r="NHA633" s="5"/>
      <c r="NHB633" s="5"/>
      <c r="NHC633" s="5"/>
      <c r="NHD633" s="5"/>
      <c r="NHE633" s="5"/>
      <c r="NHF633" s="5"/>
      <c r="NHG633" s="5"/>
      <c r="NHH633" s="5"/>
      <c r="NHI633" s="5"/>
      <c r="NHJ633" s="5"/>
      <c r="NHK633" s="5"/>
      <c r="NHL633" s="5"/>
      <c r="NHM633" s="5"/>
      <c r="NHN633" s="5"/>
      <c r="NHO633" s="5"/>
      <c r="NHP633" s="5"/>
      <c r="NHQ633" s="5"/>
      <c r="NHR633" s="5"/>
      <c r="NHS633" s="5"/>
      <c r="NHT633" s="5"/>
      <c r="NHU633" s="5"/>
      <c r="NHV633" s="5"/>
      <c r="NHW633" s="5"/>
      <c r="NHX633" s="5"/>
      <c r="NHY633" s="5"/>
      <c r="NHZ633" s="5"/>
      <c r="NIA633" s="5"/>
      <c r="NIB633" s="5"/>
      <c r="NIC633" s="5"/>
      <c r="NID633" s="5"/>
      <c r="NIE633" s="5"/>
      <c r="NIF633" s="5"/>
      <c r="NIG633" s="5"/>
      <c r="NIH633" s="5"/>
      <c r="NII633" s="5"/>
      <c r="NIJ633" s="5"/>
      <c r="NIK633" s="5"/>
      <c r="NIL633" s="5"/>
      <c r="NIM633" s="5"/>
      <c r="NIN633" s="5"/>
      <c r="NIO633" s="5"/>
      <c r="NIP633" s="5"/>
      <c r="NIQ633" s="5"/>
      <c r="NIR633" s="5"/>
      <c r="NIS633" s="5"/>
      <c r="NIT633" s="5"/>
      <c r="NIU633" s="5"/>
      <c r="NIV633" s="5"/>
      <c r="NIW633" s="5"/>
      <c r="NIX633" s="5"/>
      <c r="NIY633" s="5"/>
      <c r="NIZ633" s="5"/>
      <c r="NJA633" s="5"/>
      <c r="NJB633" s="5"/>
      <c r="NJC633" s="5"/>
      <c r="NJD633" s="5"/>
      <c r="NJE633" s="5"/>
      <c r="NJF633" s="5"/>
      <c r="NJG633" s="5"/>
      <c r="NJH633" s="5"/>
      <c r="NJI633" s="5"/>
      <c r="NJJ633" s="5"/>
      <c r="NJK633" s="5"/>
      <c r="NJL633" s="5"/>
      <c r="NJM633" s="5"/>
      <c r="NJN633" s="5"/>
      <c r="NJO633" s="5"/>
      <c r="NJP633" s="5"/>
      <c r="NJQ633" s="5"/>
      <c r="NJR633" s="5"/>
      <c r="NJS633" s="5"/>
      <c r="NJT633" s="5"/>
      <c r="NJU633" s="5"/>
      <c r="NJV633" s="5"/>
      <c r="NJW633" s="5"/>
      <c r="NJX633" s="5"/>
      <c r="NJY633" s="5"/>
      <c r="NJZ633" s="5"/>
      <c r="NKA633" s="5"/>
      <c r="NKB633" s="5"/>
      <c r="NKC633" s="5"/>
      <c r="NKD633" s="5"/>
      <c r="NKE633" s="5"/>
      <c r="NKF633" s="5"/>
      <c r="NKG633" s="5"/>
      <c r="NKH633" s="5"/>
      <c r="NKI633" s="5"/>
      <c r="NKJ633" s="5"/>
      <c r="NKK633" s="5"/>
      <c r="NKL633" s="5"/>
      <c r="NKM633" s="5"/>
      <c r="NKN633" s="5"/>
      <c r="NKO633" s="5"/>
      <c r="NKP633" s="5"/>
      <c r="NKQ633" s="5"/>
      <c r="NKR633" s="5"/>
      <c r="NKS633" s="5"/>
      <c r="NKT633" s="5"/>
      <c r="NKU633" s="5"/>
      <c r="NKV633" s="5"/>
      <c r="NKW633" s="5"/>
      <c r="NKX633" s="5"/>
      <c r="NKY633" s="5"/>
      <c r="NKZ633" s="5"/>
      <c r="NLA633" s="5"/>
      <c r="NLB633" s="5"/>
      <c r="NLC633" s="5"/>
      <c r="NLD633" s="5"/>
      <c r="NLE633" s="5"/>
      <c r="NLF633" s="5"/>
      <c r="NLG633" s="5"/>
      <c r="NLH633" s="5"/>
      <c r="NLI633" s="5"/>
      <c r="NLJ633" s="5"/>
      <c r="NLK633" s="5"/>
      <c r="NLL633" s="5"/>
      <c r="NLM633" s="5"/>
      <c r="NLN633" s="5"/>
      <c r="NLO633" s="5"/>
      <c r="NLP633" s="5"/>
      <c r="NLQ633" s="5"/>
      <c r="NLR633" s="5"/>
      <c r="NLS633" s="5"/>
      <c r="NLT633" s="5"/>
      <c r="NLU633" s="5"/>
      <c r="NLV633" s="5"/>
      <c r="NLW633" s="5"/>
      <c r="NLX633" s="5"/>
      <c r="NLY633" s="5"/>
      <c r="NLZ633" s="5"/>
      <c r="NMA633" s="5"/>
      <c r="NMB633" s="5"/>
      <c r="NMC633" s="5"/>
      <c r="NMD633" s="5"/>
      <c r="NME633" s="5"/>
      <c r="NMF633" s="5"/>
      <c r="NMG633" s="5"/>
      <c r="NMH633" s="5"/>
      <c r="NMI633" s="5"/>
      <c r="NMJ633" s="5"/>
      <c r="NMK633" s="5"/>
      <c r="NML633" s="5"/>
      <c r="NMM633" s="5"/>
      <c r="NMN633" s="5"/>
      <c r="NMO633" s="5"/>
      <c r="NMP633" s="5"/>
      <c r="NMQ633" s="5"/>
      <c r="NMR633" s="5"/>
      <c r="NMS633" s="5"/>
      <c r="NMT633" s="5"/>
      <c r="NMU633" s="5"/>
      <c r="NMV633" s="5"/>
      <c r="NMW633" s="5"/>
      <c r="NMX633" s="5"/>
      <c r="NMY633" s="5"/>
      <c r="NMZ633" s="5"/>
      <c r="NNA633" s="5"/>
      <c r="NNB633" s="5"/>
      <c r="NNC633" s="5"/>
      <c r="NND633" s="5"/>
      <c r="NNE633" s="5"/>
      <c r="NNF633" s="5"/>
      <c r="NNG633" s="5"/>
      <c r="NNH633" s="5"/>
      <c r="NNI633" s="5"/>
      <c r="NNJ633" s="5"/>
      <c r="NNK633" s="5"/>
      <c r="NNL633" s="5"/>
      <c r="NNM633" s="5"/>
      <c r="NNN633" s="5"/>
      <c r="NNO633" s="5"/>
      <c r="NNP633" s="5"/>
      <c r="NNQ633" s="5"/>
      <c r="NNR633" s="5"/>
      <c r="NNS633" s="5"/>
      <c r="NNT633" s="5"/>
      <c r="NNU633" s="5"/>
      <c r="NNV633" s="5"/>
      <c r="NNW633" s="5"/>
      <c r="NNX633" s="5"/>
      <c r="NNY633" s="5"/>
      <c r="NNZ633" s="5"/>
      <c r="NOA633" s="5"/>
      <c r="NOB633" s="5"/>
      <c r="NOC633" s="5"/>
      <c r="NOD633" s="5"/>
      <c r="NOE633" s="5"/>
      <c r="NOF633" s="5"/>
      <c r="NOG633" s="5"/>
      <c r="NOH633" s="5"/>
      <c r="NOI633" s="5"/>
      <c r="NOJ633" s="5"/>
      <c r="NOK633" s="5"/>
      <c r="NOL633" s="5"/>
      <c r="NOM633" s="5"/>
      <c r="NON633" s="5"/>
      <c r="NOO633" s="5"/>
      <c r="NOP633" s="5"/>
      <c r="NOQ633" s="5"/>
      <c r="NOR633" s="5"/>
      <c r="NOS633" s="5"/>
      <c r="NOT633" s="5"/>
      <c r="NOU633" s="5"/>
      <c r="NOV633" s="5"/>
      <c r="NOW633" s="5"/>
      <c r="NOX633" s="5"/>
      <c r="NOY633" s="5"/>
      <c r="NOZ633" s="5"/>
      <c r="NPA633" s="5"/>
      <c r="NPB633" s="5"/>
      <c r="NPC633" s="5"/>
      <c r="NPD633" s="5"/>
      <c r="NPE633" s="5"/>
      <c r="NPF633" s="5"/>
      <c r="NPG633" s="5"/>
      <c r="NPH633" s="5"/>
      <c r="NPI633" s="5"/>
      <c r="NPJ633" s="5"/>
      <c r="NPK633" s="5"/>
      <c r="NPL633" s="5"/>
      <c r="NPM633" s="5"/>
      <c r="NPN633" s="5"/>
      <c r="NPO633" s="5"/>
      <c r="NPP633" s="5"/>
      <c r="NPQ633" s="5"/>
      <c r="NPR633" s="5"/>
      <c r="NPS633" s="5"/>
      <c r="NPT633" s="5"/>
      <c r="NPU633" s="5"/>
      <c r="NPV633" s="5"/>
      <c r="NPW633" s="5"/>
      <c r="NPX633" s="5"/>
      <c r="NPY633" s="5"/>
      <c r="NPZ633" s="5"/>
      <c r="NQA633" s="5"/>
      <c r="NQB633" s="5"/>
      <c r="NQC633" s="5"/>
      <c r="NQD633" s="5"/>
      <c r="NQE633" s="5"/>
      <c r="NQF633" s="5"/>
      <c r="NQG633" s="5"/>
      <c r="NQH633" s="5"/>
      <c r="NQI633" s="5"/>
      <c r="NQJ633" s="5"/>
      <c r="NQK633" s="5"/>
      <c r="NQL633" s="5"/>
      <c r="NQM633" s="5"/>
      <c r="NQN633" s="5"/>
      <c r="NQO633" s="5"/>
      <c r="NQP633" s="5"/>
      <c r="NQQ633" s="5"/>
      <c r="NQR633" s="5"/>
      <c r="NQS633" s="5"/>
      <c r="NQT633" s="5"/>
      <c r="NQU633" s="5"/>
      <c r="NQV633" s="5"/>
      <c r="NQW633" s="5"/>
      <c r="NQX633" s="5"/>
      <c r="NQY633" s="5"/>
      <c r="NQZ633" s="5"/>
      <c r="NRA633" s="5"/>
      <c r="NRB633" s="5"/>
      <c r="NRC633" s="5"/>
      <c r="NRD633" s="5"/>
      <c r="NRE633" s="5"/>
      <c r="NRF633" s="5"/>
      <c r="NRG633" s="5"/>
      <c r="NRH633" s="5"/>
      <c r="NRI633" s="5"/>
      <c r="NRJ633" s="5"/>
      <c r="NRK633" s="5"/>
      <c r="NRL633" s="5"/>
      <c r="NRM633" s="5"/>
      <c r="NRN633" s="5"/>
      <c r="NRO633" s="5"/>
      <c r="NRP633" s="5"/>
      <c r="NRQ633" s="5"/>
      <c r="NRR633" s="5"/>
      <c r="NRS633" s="5"/>
      <c r="NRT633" s="5"/>
      <c r="NRU633" s="5"/>
      <c r="NRV633" s="5"/>
      <c r="NRW633" s="5"/>
      <c r="NRX633" s="5"/>
      <c r="NRY633" s="5"/>
      <c r="NRZ633" s="5"/>
      <c r="NSA633" s="5"/>
      <c r="NSB633" s="5"/>
      <c r="NSC633" s="5"/>
      <c r="NSD633" s="5"/>
      <c r="NSE633" s="5"/>
      <c r="NSF633" s="5"/>
      <c r="NSG633" s="5"/>
      <c r="NSH633" s="5"/>
      <c r="NSI633" s="5"/>
      <c r="NSJ633" s="5"/>
      <c r="NSK633" s="5"/>
      <c r="NSL633" s="5"/>
      <c r="NSM633" s="5"/>
      <c r="NSN633" s="5"/>
      <c r="NSO633" s="5"/>
      <c r="NSP633" s="5"/>
      <c r="NSQ633" s="5"/>
      <c r="NSR633" s="5"/>
      <c r="NSS633" s="5"/>
      <c r="NST633" s="5"/>
      <c r="NSU633" s="5"/>
      <c r="NSV633" s="5"/>
      <c r="NSW633" s="5"/>
      <c r="NSX633" s="5"/>
      <c r="NSY633" s="5"/>
      <c r="NSZ633" s="5"/>
      <c r="NTA633" s="5"/>
      <c r="NTB633" s="5"/>
      <c r="NTC633" s="5"/>
      <c r="NTD633" s="5"/>
      <c r="NTE633" s="5"/>
      <c r="NTF633" s="5"/>
      <c r="NTG633" s="5"/>
      <c r="NTH633" s="5"/>
      <c r="NTI633" s="5"/>
      <c r="NTJ633" s="5"/>
      <c r="NTK633" s="5"/>
      <c r="NTL633" s="5"/>
      <c r="NTM633" s="5"/>
      <c r="NTN633" s="5"/>
      <c r="NTO633" s="5"/>
      <c r="NTP633" s="5"/>
      <c r="NTQ633" s="5"/>
      <c r="NTR633" s="5"/>
      <c r="NTS633" s="5"/>
      <c r="NTT633" s="5"/>
      <c r="NTU633" s="5"/>
      <c r="NTV633" s="5"/>
      <c r="NTW633" s="5"/>
      <c r="NTX633" s="5"/>
      <c r="NTY633" s="5"/>
      <c r="NTZ633" s="5"/>
      <c r="NUA633" s="5"/>
      <c r="NUB633" s="5"/>
      <c r="NUC633" s="5"/>
      <c r="NUD633" s="5"/>
      <c r="NUE633" s="5"/>
      <c r="NUF633" s="5"/>
      <c r="NUG633" s="5"/>
      <c r="NUH633" s="5"/>
      <c r="NUI633" s="5"/>
      <c r="NUJ633" s="5"/>
      <c r="NUK633" s="5"/>
      <c r="NUL633" s="5"/>
      <c r="NUM633" s="5"/>
      <c r="NUN633" s="5"/>
      <c r="NUO633" s="5"/>
      <c r="NUP633" s="5"/>
      <c r="NUQ633" s="5"/>
      <c r="NUR633" s="5"/>
      <c r="NUS633" s="5"/>
      <c r="NUT633" s="5"/>
      <c r="NUU633" s="5"/>
      <c r="NUV633" s="5"/>
      <c r="NUW633" s="5"/>
      <c r="NUX633" s="5"/>
      <c r="NUY633" s="5"/>
      <c r="NUZ633" s="5"/>
      <c r="NVA633" s="5"/>
      <c r="NVB633" s="5"/>
      <c r="NVC633" s="5"/>
      <c r="NVD633" s="5"/>
      <c r="NVE633" s="5"/>
      <c r="NVF633" s="5"/>
      <c r="NVG633" s="5"/>
      <c r="NVH633" s="5"/>
      <c r="NVI633" s="5"/>
      <c r="NVJ633" s="5"/>
      <c r="NVK633" s="5"/>
      <c r="NVL633" s="5"/>
      <c r="NVM633" s="5"/>
      <c r="NVN633" s="5"/>
      <c r="NVO633" s="5"/>
      <c r="NVP633" s="5"/>
      <c r="NVQ633" s="5"/>
      <c r="NVR633" s="5"/>
      <c r="NVS633" s="5"/>
      <c r="NVT633" s="5"/>
      <c r="NVU633" s="5"/>
      <c r="NVV633" s="5"/>
      <c r="NVW633" s="5"/>
      <c r="NVX633" s="5"/>
      <c r="NVY633" s="5"/>
      <c r="NVZ633" s="5"/>
      <c r="NWA633" s="5"/>
      <c r="NWB633" s="5"/>
      <c r="NWC633" s="5"/>
      <c r="NWD633" s="5"/>
      <c r="NWE633" s="5"/>
      <c r="NWF633" s="5"/>
      <c r="NWG633" s="5"/>
      <c r="NWH633" s="5"/>
      <c r="NWI633" s="5"/>
      <c r="NWJ633" s="5"/>
      <c r="NWK633" s="5"/>
      <c r="NWL633" s="5"/>
      <c r="NWM633" s="5"/>
      <c r="NWN633" s="5"/>
      <c r="NWO633" s="5"/>
      <c r="NWP633" s="5"/>
      <c r="NWQ633" s="5"/>
      <c r="NWR633" s="5"/>
      <c r="NWS633" s="5"/>
      <c r="NWT633" s="5"/>
      <c r="NWU633" s="5"/>
      <c r="NWV633" s="5"/>
      <c r="NWW633" s="5"/>
      <c r="NWX633" s="5"/>
      <c r="NWY633" s="5"/>
      <c r="NWZ633" s="5"/>
      <c r="NXA633" s="5"/>
      <c r="NXB633" s="5"/>
      <c r="NXC633" s="5"/>
      <c r="NXD633" s="5"/>
      <c r="NXE633" s="5"/>
      <c r="NXF633" s="5"/>
      <c r="NXG633" s="5"/>
      <c r="NXH633" s="5"/>
      <c r="NXI633" s="5"/>
      <c r="NXJ633" s="5"/>
      <c r="NXK633" s="5"/>
      <c r="NXL633" s="5"/>
      <c r="NXM633" s="5"/>
      <c r="NXN633" s="5"/>
      <c r="NXO633" s="5"/>
      <c r="NXP633" s="5"/>
      <c r="NXQ633" s="5"/>
      <c r="NXR633" s="5"/>
      <c r="NXS633" s="5"/>
      <c r="NXT633" s="5"/>
      <c r="NXU633" s="5"/>
      <c r="NXV633" s="5"/>
      <c r="NXW633" s="5"/>
      <c r="NXX633" s="5"/>
      <c r="NXY633" s="5"/>
      <c r="NXZ633" s="5"/>
      <c r="NYA633" s="5"/>
      <c r="NYB633" s="5"/>
      <c r="NYC633" s="5"/>
      <c r="NYD633" s="5"/>
      <c r="NYE633" s="5"/>
      <c r="NYF633" s="5"/>
      <c r="NYG633" s="5"/>
      <c r="NYH633" s="5"/>
      <c r="NYI633" s="5"/>
      <c r="NYJ633" s="5"/>
      <c r="NYK633" s="5"/>
      <c r="NYL633" s="5"/>
      <c r="NYM633" s="5"/>
      <c r="NYN633" s="5"/>
      <c r="NYO633" s="5"/>
      <c r="NYP633" s="5"/>
      <c r="NYQ633" s="5"/>
      <c r="NYR633" s="5"/>
      <c r="NYS633" s="5"/>
      <c r="NYT633" s="5"/>
      <c r="NYU633" s="5"/>
      <c r="NYV633" s="5"/>
      <c r="NYW633" s="5"/>
      <c r="NYX633" s="5"/>
      <c r="NYY633" s="5"/>
      <c r="NYZ633" s="5"/>
      <c r="NZA633" s="5"/>
      <c r="NZB633" s="5"/>
      <c r="NZC633" s="5"/>
      <c r="NZD633" s="5"/>
      <c r="NZE633" s="5"/>
      <c r="NZF633" s="5"/>
      <c r="NZG633" s="5"/>
      <c r="NZH633" s="5"/>
      <c r="NZI633" s="5"/>
      <c r="NZJ633" s="5"/>
      <c r="NZK633" s="5"/>
      <c r="NZL633" s="5"/>
      <c r="NZM633" s="5"/>
      <c r="NZN633" s="5"/>
      <c r="NZO633" s="5"/>
      <c r="NZP633" s="5"/>
      <c r="NZQ633" s="5"/>
      <c r="NZR633" s="5"/>
      <c r="NZS633" s="5"/>
      <c r="NZT633" s="5"/>
      <c r="NZU633" s="5"/>
      <c r="NZV633" s="5"/>
      <c r="NZW633" s="5"/>
      <c r="NZX633" s="5"/>
      <c r="NZY633" s="5"/>
      <c r="NZZ633" s="5"/>
      <c r="OAA633" s="5"/>
      <c r="OAB633" s="5"/>
      <c r="OAC633" s="5"/>
      <c r="OAD633" s="5"/>
      <c r="OAE633" s="5"/>
      <c r="OAF633" s="5"/>
      <c r="OAG633" s="5"/>
      <c r="OAH633" s="5"/>
      <c r="OAI633" s="5"/>
      <c r="OAJ633" s="5"/>
      <c r="OAK633" s="5"/>
      <c r="OAL633" s="5"/>
      <c r="OAM633" s="5"/>
      <c r="OAN633" s="5"/>
      <c r="OAO633" s="5"/>
      <c r="OAP633" s="5"/>
      <c r="OAQ633" s="5"/>
      <c r="OAR633" s="5"/>
      <c r="OAS633" s="5"/>
      <c r="OAT633" s="5"/>
      <c r="OAU633" s="5"/>
      <c r="OAV633" s="5"/>
      <c r="OAW633" s="5"/>
      <c r="OAX633" s="5"/>
      <c r="OAY633" s="5"/>
      <c r="OAZ633" s="5"/>
      <c r="OBA633" s="5"/>
      <c r="OBB633" s="5"/>
      <c r="OBC633" s="5"/>
      <c r="OBD633" s="5"/>
      <c r="OBE633" s="5"/>
      <c r="OBF633" s="5"/>
      <c r="OBG633" s="5"/>
      <c r="OBH633" s="5"/>
      <c r="OBI633" s="5"/>
      <c r="OBJ633" s="5"/>
      <c r="OBK633" s="5"/>
      <c r="OBL633" s="5"/>
      <c r="OBM633" s="5"/>
      <c r="OBN633" s="5"/>
      <c r="OBO633" s="5"/>
      <c r="OBP633" s="5"/>
      <c r="OBQ633" s="5"/>
      <c r="OBR633" s="5"/>
      <c r="OBS633" s="5"/>
      <c r="OBT633" s="5"/>
      <c r="OBU633" s="5"/>
      <c r="OBV633" s="5"/>
      <c r="OBW633" s="5"/>
      <c r="OBX633" s="5"/>
      <c r="OBY633" s="5"/>
      <c r="OBZ633" s="5"/>
      <c r="OCA633" s="5"/>
      <c r="OCB633" s="5"/>
      <c r="OCC633" s="5"/>
      <c r="OCD633" s="5"/>
      <c r="OCE633" s="5"/>
      <c r="OCF633" s="5"/>
      <c r="OCG633" s="5"/>
      <c r="OCH633" s="5"/>
      <c r="OCI633" s="5"/>
      <c r="OCJ633" s="5"/>
      <c r="OCK633" s="5"/>
      <c r="OCL633" s="5"/>
      <c r="OCM633" s="5"/>
      <c r="OCN633" s="5"/>
      <c r="OCO633" s="5"/>
      <c r="OCP633" s="5"/>
      <c r="OCQ633" s="5"/>
      <c r="OCR633" s="5"/>
      <c r="OCS633" s="5"/>
      <c r="OCT633" s="5"/>
      <c r="OCU633" s="5"/>
      <c r="OCV633" s="5"/>
      <c r="OCW633" s="5"/>
      <c r="OCX633" s="5"/>
      <c r="OCY633" s="5"/>
      <c r="OCZ633" s="5"/>
      <c r="ODA633" s="5"/>
      <c r="ODB633" s="5"/>
      <c r="ODC633" s="5"/>
      <c r="ODD633" s="5"/>
      <c r="ODE633" s="5"/>
      <c r="ODF633" s="5"/>
      <c r="ODG633" s="5"/>
      <c r="ODH633" s="5"/>
      <c r="ODI633" s="5"/>
      <c r="ODJ633" s="5"/>
      <c r="ODK633" s="5"/>
      <c r="ODL633" s="5"/>
      <c r="ODM633" s="5"/>
      <c r="ODN633" s="5"/>
      <c r="ODO633" s="5"/>
      <c r="ODP633" s="5"/>
      <c r="ODQ633" s="5"/>
      <c r="ODR633" s="5"/>
      <c r="ODS633" s="5"/>
      <c r="ODT633" s="5"/>
      <c r="ODU633" s="5"/>
      <c r="ODV633" s="5"/>
      <c r="ODW633" s="5"/>
      <c r="ODX633" s="5"/>
      <c r="ODY633" s="5"/>
      <c r="ODZ633" s="5"/>
      <c r="OEA633" s="5"/>
      <c r="OEB633" s="5"/>
      <c r="OEC633" s="5"/>
      <c r="OED633" s="5"/>
      <c r="OEE633" s="5"/>
      <c r="OEF633" s="5"/>
      <c r="OEG633" s="5"/>
      <c r="OEH633" s="5"/>
      <c r="OEI633" s="5"/>
      <c r="OEJ633" s="5"/>
      <c r="OEK633" s="5"/>
      <c r="OEL633" s="5"/>
      <c r="OEM633" s="5"/>
      <c r="OEN633" s="5"/>
      <c r="OEO633" s="5"/>
      <c r="OEP633" s="5"/>
      <c r="OEQ633" s="5"/>
      <c r="OER633" s="5"/>
      <c r="OES633" s="5"/>
      <c r="OET633" s="5"/>
      <c r="OEU633" s="5"/>
      <c r="OEV633" s="5"/>
      <c r="OEW633" s="5"/>
      <c r="OEX633" s="5"/>
      <c r="OEY633" s="5"/>
      <c r="OEZ633" s="5"/>
      <c r="OFA633" s="5"/>
      <c r="OFB633" s="5"/>
      <c r="OFC633" s="5"/>
      <c r="OFD633" s="5"/>
      <c r="OFE633" s="5"/>
      <c r="OFF633" s="5"/>
      <c r="OFG633" s="5"/>
      <c r="OFH633" s="5"/>
      <c r="OFI633" s="5"/>
      <c r="OFJ633" s="5"/>
      <c r="OFK633" s="5"/>
      <c r="OFL633" s="5"/>
      <c r="OFM633" s="5"/>
      <c r="OFN633" s="5"/>
      <c r="OFO633" s="5"/>
      <c r="OFP633" s="5"/>
      <c r="OFQ633" s="5"/>
      <c r="OFR633" s="5"/>
      <c r="OFS633" s="5"/>
      <c r="OFT633" s="5"/>
      <c r="OFU633" s="5"/>
      <c r="OFV633" s="5"/>
      <c r="OFW633" s="5"/>
      <c r="OFX633" s="5"/>
      <c r="OFY633" s="5"/>
      <c r="OFZ633" s="5"/>
      <c r="OGA633" s="5"/>
      <c r="OGB633" s="5"/>
      <c r="OGC633" s="5"/>
      <c r="OGD633" s="5"/>
      <c r="OGE633" s="5"/>
      <c r="OGF633" s="5"/>
      <c r="OGG633" s="5"/>
      <c r="OGH633" s="5"/>
      <c r="OGI633" s="5"/>
      <c r="OGJ633" s="5"/>
      <c r="OGK633" s="5"/>
      <c r="OGL633" s="5"/>
      <c r="OGM633" s="5"/>
      <c r="OGN633" s="5"/>
      <c r="OGO633" s="5"/>
      <c r="OGP633" s="5"/>
      <c r="OGQ633" s="5"/>
      <c r="OGR633" s="5"/>
      <c r="OGS633" s="5"/>
      <c r="OGT633" s="5"/>
      <c r="OGU633" s="5"/>
      <c r="OGV633" s="5"/>
      <c r="OGW633" s="5"/>
      <c r="OGX633" s="5"/>
      <c r="OGY633" s="5"/>
      <c r="OGZ633" s="5"/>
      <c r="OHA633" s="5"/>
      <c r="OHB633" s="5"/>
      <c r="OHC633" s="5"/>
      <c r="OHD633" s="5"/>
      <c r="OHE633" s="5"/>
      <c r="OHF633" s="5"/>
      <c r="OHG633" s="5"/>
      <c r="OHH633" s="5"/>
      <c r="OHI633" s="5"/>
      <c r="OHJ633" s="5"/>
      <c r="OHK633" s="5"/>
      <c r="OHL633" s="5"/>
      <c r="OHM633" s="5"/>
      <c r="OHN633" s="5"/>
      <c r="OHO633" s="5"/>
      <c r="OHP633" s="5"/>
      <c r="OHQ633" s="5"/>
      <c r="OHR633" s="5"/>
      <c r="OHS633" s="5"/>
      <c r="OHT633" s="5"/>
      <c r="OHU633" s="5"/>
      <c r="OHV633" s="5"/>
      <c r="OHW633" s="5"/>
      <c r="OHX633" s="5"/>
      <c r="OHY633" s="5"/>
      <c r="OHZ633" s="5"/>
      <c r="OIA633" s="5"/>
      <c r="OIB633" s="5"/>
      <c r="OIC633" s="5"/>
      <c r="OID633" s="5"/>
      <c r="OIE633" s="5"/>
      <c r="OIF633" s="5"/>
      <c r="OIG633" s="5"/>
      <c r="OIH633" s="5"/>
      <c r="OII633" s="5"/>
      <c r="OIJ633" s="5"/>
      <c r="OIK633" s="5"/>
      <c r="OIL633" s="5"/>
      <c r="OIM633" s="5"/>
      <c r="OIN633" s="5"/>
      <c r="OIO633" s="5"/>
      <c r="OIP633" s="5"/>
      <c r="OIQ633" s="5"/>
      <c r="OIR633" s="5"/>
      <c r="OIS633" s="5"/>
      <c r="OIT633" s="5"/>
      <c r="OIU633" s="5"/>
      <c r="OIV633" s="5"/>
      <c r="OIW633" s="5"/>
      <c r="OIX633" s="5"/>
      <c r="OIY633" s="5"/>
      <c r="OIZ633" s="5"/>
      <c r="OJA633" s="5"/>
      <c r="OJB633" s="5"/>
      <c r="OJC633" s="5"/>
      <c r="OJD633" s="5"/>
      <c r="OJE633" s="5"/>
      <c r="OJF633" s="5"/>
      <c r="OJG633" s="5"/>
      <c r="OJH633" s="5"/>
      <c r="OJI633" s="5"/>
      <c r="OJJ633" s="5"/>
      <c r="OJK633" s="5"/>
      <c r="OJL633" s="5"/>
      <c r="OJM633" s="5"/>
      <c r="OJN633" s="5"/>
      <c r="OJO633" s="5"/>
      <c r="OJP633" s="5"/>
      <c r="OJQ633" s="5"/>
      <c r="OJR633" s="5"/>
      <c r="OJS633" s="5"/>
      <c r="OJT633" s="5"/>
      <c r="OJU633" s="5"/>
      <c r="OJV633" s="5"/>
      <c r="OJW633" s="5"/>
      <c r="OJX633" s="5"/>
      <c r="OJY633" s="5"/>
      <c r="OJZ633" s="5"/>
      <c r="OKA633" s="5"/>
      <c r="OKB633" s="5"/>
      <c r="OKC633" s="5"/>
      <c r="OKD633" s="5"/>
      <c r="OKE633" s="5"/>
      <c r="OKF633" s="5"/>
      <c r="OKG633" s="5"/>
      <c r="OKH633" s="5"/>
      <c r="OKI633" s="5"/>
      <c r="OKJ633" s="5"/>
      <c r="OKK633" s="5"/>
      <c r="OKL633" s="5"/>
      <c r="OKM633" s="5"/>
      <c r="OKN633" s="5"/>
      <c r="OKO633" s="5"/>
      <c r="OKP633" s="5"/>
      <c r="OKQ633" s="5"/>
      <c r="OKR633" s="5"/>
      <c r="OKS633" s="5"/>
      <c r="OKT633" s="5"/>
      <c r="OKU633" s="5"/>
      <c r="OKV633" s="5"/>
      <c r="OKW633" s="5"/>
      <c r="OKX633" s="5"/>
      <c r="OKY633" s="5"/>
      <c r="OKZ633" s="5"/>
      <c r="OLA633" s="5"/>
      <c r="OLB633" s="5"/>
      <c r="OLC633" s="5"/>
      <c r="OLD633" s="5"/>
      <c r="OLE633" s="5"/>
      <c r="OLF633" s="5"/>
      <c r="OLG633" s="5"/>
      <c r="OLH633" s="5"/>
      <c r="OLI633" s="5"/>
      <c r="OLJ633" s="5"/>
      <c r="OLK633" s="5"/>
      <c r="OLL633" s="5"/>
      <c r="OLM633" s="5"/>
      <c r="OLN633" s="5"/>
      <c r="OLO633" s="5"/>
      <c r="OLP633" s="5"/>
      <c r="OLQ633" s="5"/>
      <c r="OLR633" s="5"/>
      <c r="OLS633" s="5"/>
      <c r="OLT633" s="5"/>
      <c r="OLU633" s="5"/>
      <c r="OLV633" s="5"/>
      <c r="OLW633" s="5"/>
      <c r="OLX633" s="5"/>
      <c r="OLY633" s="5"/>
      <c r="OLZ633" s="5"/>
      <c r="OMA633" s="5"/>
      <c r="OMB633" s="5"/>
      <c r="OMC633" s="5"/>
      <c r="OMD633" s="5"/>
      <c r="OME633" s="5"/>
      <c r="OMF633" s="5"/>
      <c r="OMG633" s="5"/>
      <c r="OMH633" s="5"/>
      <c r="OMI633" s="5"/>
      <c r="OMJ633" s="5"/>
      <c r="OMK633" s="5"/>
      <c r="OML633" s="5"/>
      <c r="OMM633" s="5"/>
      <c r="OMN633" s="5"/>
      <c r="OMO633" s="5"/>
      <c r="OMP633" s="5"/>
      <c r="OMQ633" s="5"/>
      <c r="OMR633" s="5"/>
      <c r="OMS633" s="5"/>
      <c r="OMT633" s="5"/>
      <c r="OMU633" s="5"/>
      <c r="OMV633" s="5"/>
      <c r="OMW633" s="5"/>
      <c r="OMX633" s="5"/>
      <c r="OMY633" s="5"/>
      <c r="OMZ633" s="5"/>
      <c r="ONA633" s="5"/>
      <c r="ONB633" s="5"/>
      <c r="ONC633" s="5"/>
      <c r="OND633" s="5"/>
      <c r="ONE633" s="5"/>
      <c r="ONF633" s="5"/>
      <c r="ONG633" s="5"/>
      <c r="ONH633" s="5"/>
      <c r="ONI633" s="5"/>
      <c r="ONJ633" s="5"/>
      <c r="ONK633" s="5"/>
      <c r="ONL633" s="5"/>
      <c r="ONM633" s="5"/>
      <c r="ONN633" s="5"/>
      <c r="ONO633" s="5"/>
      <c r="ONP633" s="5"/>
      <c r="ONQ633" s="5"/>
      <c r="ONR633" s="5"/>
      <c r="ONS633" s="5"/>
      <c r="ONT633" s="5"/>
      <c r="ONU633" s="5"/>
      <c r="ONV633" s="5"/>
      <c r="ONW633" s="5"/>
      <c r="ONX633" s="5"/>
      <c r="ONY633" s="5"/>
      <c r="ONZ633" s="5"/>
      <c r="OOA633" s="5"/>
      <c r="OOB633" s="5"/>
      <c r="OOC633" s="5"/>
      <c r="OOD633" s="5"/>
      <c r="OOE633" s="5"/>
      <c r="OOF633" s="5"/>
      <c r="OOG633" s="5"/>
      <c r="OOH633" s="5"/>
      <c r="OOI633" s="5"/>
      <c r="OOJ633" s="5"/>
      <c r="OOK633" s="5"/>
      <c r="OOL633" s="5"/>
      <c r="OOM633" s="5"/>
      <c r="OON633" s="5"/>
      <c r="OOO633" s="5"/>
      <c r="OOP633" s="5"/>
      <c r="OOQ633" s="5"/>
      <c r="OOR633" s="5"/>
      <c r="OOS633" s="5"/>
      <c r="OOT633" s="5"/>
      <c r="OOU633" s="5"/>
      <c r="OOV633" s="5"/>
      <c r="OOW633" s="5"/>
      <c r="OOX633" s="5"/>
      <c r="OOY633" s="5"/>
      <c r="OOZ633" s="5"/>
      <c r="OPA633" s="5"/>
      <c r="OPB633" s="5"/>
      <c r="OPC633" s="5"/>
      <c r="OPD633" s="5"/>
      <c r="OPE633" s="5"/>
      <c r="OPF633" s="5"/>
      <c r="OPG633" s="5"/>
      <c r="OPH633" s="5"/>
      <c r="OPI633" s="5"/>
      <c r="OPJ633" s="5"/>
      <c r="OPK633" s="5"/>
      <c r="OPL633" s="5"/>
      <c r="OPM633" s="5"/>
      <c r="OPN633" s="5"/>
      <c r="OPO633" s="5"/>
      <c r="OPP633" s="5"/>
      <c r="OPQ633" s="5"/>
      <c r="OPR633" s="5"/>
      <c r="OPS633" s="5"/>
      <c r="OPT633" s="5"/>
      <c r="OPU633" s="5"/>
      <c r="OPV633" s="5"/>
      <c r="OPW633" s="5"/>
      <c r="OPX633" s="5"/>
      <c r="OPY633" s="5"/>
      <c r="OPZ633" s="5"/>
      <c r="OQA633" s="5"/>
      <c r="OQB633" s="5"/>
      <c r="OQC633" s="5"/>
      <c r="OQD633" s="5"/>
      <c r="OQE633" s="5"/>
      <c r="OQF633" s="5"/>
      <c r="OQG633" s="5"/>
      <c r="OQH633" s="5"/>
      <c r="OQI633" s="5"/>
      <c r="OQJ633" s="5"/>
      <c r="OQK633" s="5"/>
      <c r="OQL633" s="5"/>
      <c r="OQM633" s="5"/>
      <c r="OQN633" s="5"/>
      <c r="OQO633" s="5"/>
      <c r="OQP633" s="5"/>
      <c r="OQQ633" s="5"/>
      <c r="OQR633" s="5"/>
      <c r="OQS633" s="5"/>
      <c r="OQT633" s="5"/>
      <c r="OQU633" s="5"/>
      <c r="OQV633" s="5"/>
      <c r="OQW633" s="5"/>
      <c r="OQX633" s="5"/>
      <c r="OQY633" s="5"/>
      <c r="OQZ633" s="5"/>
      <c r="ORA633" s="5"/>
      <c r="ORB633" s="5"/>
      <c r="ORC633" s="5"/>
      <c r="ORD633" s="5"/>
      <c r="ORE633" s="5"/>
      <c r="ORF633" s="5"/>
      <c r="ORG633" s="5"/>
      <c r="ORH633" s="5"/>
      <c r="ORI633" s="5"/>
      <c r="ORJ633" s="5"/>
      <c r="ORK633" s="5"/>
      <c r="ORL633" s="5"/>
      <c r="ORM633" s="5"/>
      <c r="ORN633" s="5"/>
      <c r="ORO633" s="5"/>
      <c r="ORP633" s="5"/>
      <c r="ORQ633" s="5"/>
      <c r="ORR633" s="5"/>
      <c r="ORS633" s="5"/>
      <c r="ORT633" s="5"/>
      <c r="ORU633" s="5"/>
      <c r="ORV633" s="5"/>
      <c r="ORW633" s="5"/>
      <c r="ORX633" s="5"/>
      <c r="ORY633" s="5"/>
      <c r="ORZ633" s="5"/>
      <c r="OSA633" s="5"/>
      <c r="OSB633" s="5"/>
      <c r="OSC633" s="5"/>
      <c r="OSD633" s="5"/>
      <c r="OSE633" s="5"/>
      <c r="OSF633" s="5"/>
      <c r="OSG633" s="5"/>
      <c r="OSH633" s="5"/>
      <c r="OSI633" s="5"/>
      <c r="OSJ633" s="5"/>
      <c r="OSK633" s="5"/>
      <c r="OSL633" s="5"/>
      <c r="OSM633" s="5"/>
      <c r="OSN633" s="5"/>
      <c r="OSO633" s="5"/>
      <c r="OSP633" s="5"/>
      <c r="OSQ633" s="5"/>
      <c r="OSR633" s="5"/>
      <c r="OSS633" s="5"/>
      <c r="OST633" s="5"/>
      <c r="OSU633" s="5"/>
      <c r="OSV633" s="5"/>
      <c r="OSW633" s="5"/>
      <c r="OSX633" s="5"/>
      <c r="OSY633" s="5"/>
      <c r="OSZ633" s="5"/>
      <c r="OTA633" s="5"/>
      <c r="OTB633" s="5"/>
      <c r="OTC633" s="5"/>
      <c r="OTD633" s="5"/>
      <c r="OTE633" s="5"/>
      <c r="OTF633" s="5"/>
      <c r="OTG633" s="5"/>
      <c r="OTH633" s="5"/>
      <c r="OTI633" s="5"/>
      <c r="OTJ633" s="5"/>
      <c r="OTK633" s="5"/>
      <c r="OTL633" s="5"/>
      <c r="OTM633" s="5"/>
      <c r="OTN633" s="5"/>
      <c r="OTO633" s="5"/>
      <c r="OTP633" s="5"/>
      <c r="OTQ633" s="5"/>
      <c r="OTR633" s="5"/>
      <c r="OTS633" s="5"/>
      <c r="OTT633" s="5"/>
      <c r="OTU633" s="5"/>
      <c r="OTV633" s="5"/>
      <c r="OTW633" s="5"/>
      <c r="OTX633" s="5"/>
      <c r="OTY633" s="5"/>
      <c r="OTZ633" s="5"/>
      <c r="OUA633" s="5"/>
      <c r="OUB633" s="5"/>
      <c r="OUC633" s="5"/>
      <c r="OUD633" s="5"/>
      <c r="OUE633" s="5"/>
      <c r="OUF633" s="5"/>
      <c r="OUG633" s="5"/>
      <c r="OUH633" s="5"/>
      <c r="OUI633" s="5"/>
      <c r="OUJ633" s="5"/>
      <c r="OUK633" s="5"/>
      <c r="OUL633" s="5"/>
      <c r="OUM633" s="5"/>
      <c r="OUN633" s="5"/>
      <c r="OUO633" s="5"/>
      <c r="OUP633" s="5"/>
      <c r="OUQ633" s="5"/>
      <c r="OUR633" s="5"/>
      <c r="OUS633" s="5"/>
      <c r="OUT633" s="5"/>
      <c r="OUU633" s="5"/>
      <c r="OUV633" s="5"/>
      <c r="OUW633" s="5"/>
      <c r="OUX633" s="5"/>
      <c r="OUY633" s="5"/>
      <c r="OUZ633" s="5"/>
      <c r="OVA633" s="5"/>
      <c r="OVB633" s="5"/>
      <c r="OVC633" s="5"/>
      <c r="OVD633" s="5"/>
      <c r="OVE633" s="5"/>
      <c r="OVF633" s="5"/>
      <c r="OVG633" s="5"/>
      <c r="OVH633" s="5"/>
      <c r="OVI633" s="5"/>
      <c r="OVJ633" s="5"/>
      <c r="OVK633" s="5"/>
      <c r="OVL633" s="5"/>
      <c r="OVM633" s="5"/>
      <c r="OVN633" s="5"/>
      <c r="OVO633" s="5"/>
      <c r="OVP633" s="5"/>
      <c r="OVQ633" s="5"/>
      <c r="OVR633" s="5"/>
      <c r="OVS633" s="5"/>
      <c r="OVT633" s="5"/>
      <c r="OVU633" s="5"/>
      <c r="OVV633" s="5"/>
      <c r="OVW633" s="5"/>
      <c r="OVX633" s="5"/>
      <c r="OVY633" s="5"/>
      <c r="OVZ633" s="5"/>
      <c r="OWA633" s="5"/>
      <c r="OWB633" s="5"/>
      <c r="OWC633" s="5"/>
      <c r="OWD633" s="5"/>
      <c r="OWE633" s="5"/>
      <c r="OWF633" s="5"/>
      <c r="OWG633" s="5"/>
      <c r="OWH633" s="5"/>
      <c r="OWI633" s="5"/>
      <c r="OWJ633" s="5"/>
      <c r="OWK633" s="5"/>
      <c r="OWL633" s="5"/>
      <c r="OWM633" s="5"/>
      <c r="OWN633" s="5"/>
      <c r="OWO633" s="5"/>
      <c r="OWP633" s="5"/>
      <c r="OWQ633" s="5"/>
      <c r="OWR633" s="5"/>
      <c r="OWS633" s="5"/>
      <c r="OWT633" s="5"/>
      <c r="OWU633" s="5"/>
      <c r="OWV633" s="5"/>
      <c r="OWW633" s="5"/>
      <c r="OWX633" s="5"/>
      <c r="OWY633" s="5"/>
      <c r="OWZ633" s="5"/>
      <c r="OXA633" s="5"/>
      <c r="OXB633" s="5"/>
      <c r="OXC633" s="5"/>
      <c r="OXD633" s="5"/>
      <c r="OXE633" s="5"/>
      <c r="OXF633" s="5"/>
      <c r="OXG633" s="5"/>
      <c r="OXH633" s="5"/>
      <c r="OXI633" s="5"/>
      <c r="OXJ633" s="5"/>
      <c r="OXK633" s="5"/>
      <c r="OXL633" s="5"/>
      <c r="OXM633" s="5"/>
      <c r="OXN633" s="5"/>
      <c r="OXO633" s="5"/>
      <c r="OXP633" s="5"/>
      <c r="OXQ633" s="5"/>
      <c r="OXR633" s="5"/>
      <c r="OXS633" s="5"/>
      <c r="OXT633" s="5"/>
      <c r="OXU633" s="5"/>
      <c r="OXV633" s="5"/>
      <c r="OXW633" s="5"/>
      <c r="OXX633" s="5"/>
      <c r="OXY633" s="5"/>
      <c r="OXZ633" s="5"/>
      <c r="OYA633" s="5"/>
      <c r="OYB633" s="5"/>
      <c r="OYC633" s="5"/>
      <c r="OYD633" s="5"/>
      <c r="OYE633" s="5"/>
      <c r="OYF633" s="5"/>
      <c r="OYG633" s="5"/>
      <c r="OYH633" s="5"/>
      <c r="OYI633" s="5"/>
      <c r="OYJ633" s="5"/>
      <c r="OYK633" s="5"/>
      <c r="OYL633" s="5"/>
      <c r="OYM633" s="5"/>
      <c r="OYN633" s="5"/>
      <c r="OYO633" s="5"/>
      <c r="OYP633" s="5"/>
      <c r="OYQ633" s="5"/>
      <c r="OYR633" s="5"/>
      <c r="OYS633" s="5"/>
      <c r="OYT633" s="5"/>
      <c r="OYU633" s="5"/>
      <c r="OYV633" s="5"/>
      <c r="OYW633" s="5"/>
      <c r="OYX633" s="5"/>
      <c r="OYY633" s="5"/>
      <c r="OYZ633" s="5"/>
      <c r="OZA633" s="5"/>
      <c r="OZB633" s="5"/>
      <c r="OZC633" s="5"/>
      <c r="OZD633" s="5"/>
      <c r="OZE633" s="5"/>
      <c r="OZF633" s="5"/>
      <c r="OZG633" s="5"/>
      <c r="OZH633" s="5"/>
      <c r="OZI633" s="5"/>
      <c r="OZJ633" s="5"/>
      <c r="OZK633" s="5"/>
      <c r="OZL633" s="5"/>
      <c r="OZM633" s="5"/>
      <c r="OZN633" s="5"/>
      <c r="OZO633" s="5"/>
      <c r="OZP633" s="5"/>
      <c r="OZQ633" s="5"/>
      <c r="OZR633" s="5"/>
      <c r="OZS633" s="5"/>
      <c r="OZT633" s="5"/>
      <c r="OZU633" s="5"/>
      <c r="OZV633" s="5"/>
      <c r="OZW633" s="5"/>
      <c r="OZX633" s="5"/>
      <c r="OZY633" s="5"/>
      <c r="OZZ633" s="5"/>
      <c r="PAA633" s="5"/>
      <c r="PAB633" s="5"/>
      <c r="PAC633" s="5"/>
      <c r="PAD633" s="5"/>
      <c r="PAE633" s="5"/>
      <c r="PAF633" s="5"/>
      <c r="PAG633" s="5"/>
      <c r="PAH633" s="5"/>
      <c r="PAI633" s="5"/>
      <c r="PAJ633" s="5"/>
      <c r="PAK633" s="5"/>
      <c r="PAL633" s="5"/>
      <c r="PAM633" s="5"/>
      <c r="PAN633" s="5"/>
      <c r="PAO633" s="5"/>
      <c r="PAP633" s="5"/>
      <c r="PAQ633" s="5"/>
      <c r="PAR633" s="5"/>
      <c r="PAS633" s="5"/>
      <c r="PAT633" s="5"/>
      <c r="PAU633" s="5"/>
      <c r="PAV633" s="5"/>
      <c r="PAW633" s="5"/>
      <c r="PAX633" s="5"/>
      <c r="PAY633" s="5"/>
      <c r="PAZ633" s="5"/>
      <c r="PBA633" s="5"/>
      <c r="PBB633" s="5"/>
      <c r="PBC633" s="5"/>
      <c r="PBD633" s="5"/>
      <c r="PBE633" s="5"/>
      <c r="PBF633" s="5"/>
      <c r="PBG633" s="5"/>
      <c r="PBH633" s="5"/>
      <c r="PBI633" s="5"/>
      <c r="PBJ633" s="5"/>
      <c r="PBK633" s="5"/>
      <c r="PBL633" s="5"/>
      <c r="PBM633" s="5"/>
      <c r="PBN633" s="5"/>
      <c r="PBO633" s="5"/>
      <c r="PBP633" s="5"/>
      <c r="PBQ633" s="5"/>
      <c r="PBR633" s="5"/>
      <c r="PBS633" s="5"/>
      <c r="PBT633" s="5"/>
      <c r="PBU633" s="5"/>
      <c r="PBV633" s="5"/>
      <c r="PBW633" s="5"/>
      <c r="PBX633" s="5"/>
      <c r="PBY633" s="5"/>
      <c r="PBZ633" s="5"/>
      <c r="PCA633" s="5"/>
      <c r="PCB633" s="5"/>
      <c r="PCC633" s="5"/>
      <c r="PCD633" s="5"/>
      <c r="PCE633" s="5"/>
      <c r="PCF633" s="5"/>
      <c r="PCG633" s="5"/>
      <c r="PCH633" s="5"/>
      <c r="PCI633" s="5"/>
      <c r="PCJ633" s="5"/>
      <c r="PCK633" s="5"/>
      <c r="PCL633" s="5"/>
      <c r="PCM633" s="5"/>
      <c r="PCN633" s="5"/>
      <c r="PCO633" s="5"/>
      <c r="PCP633" s="5"/>
      <c r="PCQ633" s="5"/>
      <c r="PCR633" s="5"/>
      <c r="PCS633" s="5"/>
      <c r="PCT633" s="5"/>
      <c r="PCU633" s="5"/>
      <c r="PCV633" s="5"/>
      <c r="PCW633" s="5"/>
      <c r="PCX633" s="5"/>
      <c r="PCY633" s="5"/>
      <c r="PCZ633" s="5"/>
      <c r="PDA633" s="5"/>
      <c r="PDB633" s="5"/>
      <c r="PDC633" s="5"/>
      <c r="PDD633" s="5"/>
      <c r="PDE633" s="5"/>
      <c r="PDF633" s="5"/>
      <c r="PDG633" s="5"/>
      <c r="PDH633" s="5"/>
      <c r="PDI633" s="5"/>
      <c r="PDJ633" s="5"/>
      <c r="PDK633" s="5"/>
      <c r="PDL633" s="5"/>
      <c r="PDM633" s="5"/>
      <c r="PDN633" s="5"/>
      <c r="PDO633" s="5"/>
      <c r="PDP633" s="5"/>
      <c r="PDQ633" s="5"/>
      <c r="PDR633" s="5"/>
      <c r="PDS633" s="5"/>
      <c r="PDT633" s="5"/>
      <c r="PDU633" s="5"/>
      <c r="PDV633" s="5"/>
      <c r="PDW633" s="5"/>
      <c r="PDX633" s="5"/>
      <c r="PDY633" s="5"/>
      <c r="PDZ633" s="5"/>
      <c r="PEA633" s="5"/>
      <c r="PEB633" s="5"/>
      <c r="PEC633" s="5"/>
      <c r="PED633" s="5"/>
      <c r="PEE633" s="5"/>
      <c r="PEF633" s="5"/>
      <c r="PEG633" s="5"/>
      <c r="PEH633" s="5"/>
      <c r="PEI633" s="5"/>
      <c r="PEJ633" s="5"/>
      <c r="PEK633" s="5"/>
      <c r="PEL633" s="5"/>
      <c r="PEM633" s="5"/>
      <c r="PEN633" s="5"/>
      <c r="PEO633" s="5"/>
      <c r="PEP633" s="5"/>
      <c r="PEQ633" s="5"/>
      <c r="PER633" s="5"/>
      <c r="PES633" s="5"/>
      <c r="PET633" s="5"/>
      <c r="PEU633" s="5"/>
      <c r="PEV633" s="5"/>
      <c r="PEW633" s="5"/>
      <c r="PEX633" s="5"/>
      <c r="PEY633" s="5"/>
      <c r="PEZ633" s="5"/>
      <c r="PFA633" s="5"/>
      <c r="PFB633" s="5"/>
      <c r="PFC633" s="5"/>
      <c r="PFD633" s="5"/>
      <c r="PFE633" s="5"/>
      <c r="PFF633" s="5"/>
      <c r="PFG633" s="5"/>
      <c r="PFH633" s="5"/>
      <c r="PFI633" s="5"/>
      <c r="PFJ633" s="5"/>
      <c r="PFK633" s="5"/>
      <c r="PFL633" s="5"/>
      <c r="PFM633" s="5"/>
      <c r="PFN633" s="5"/>
      <c r="PFO633" s="5"/>
      <c r="PFP633" s="5"/>
      <c r="PFQ633" s="5"/>
      <c r="PFR633" s="5"/>
      <c r="PFS633" s="5"/>
      <c r="PFT633" s="5"/>
      <c r="PFU633" s="5"/>
      <c r="PFV633" s="5"/>
      <c r="PFW633" s="5"/>
      <c r="PFX633" s="5"/>
      <c r="PFY633" s="5"/>
      <c r="PFZ633" s="5"/>
      <c r="PGA633" s="5"/>
      <c r="PGB633" s="5"/>
      <c r="PGC633" s="5"/>
      <c r="PGD633" s="5"/>
      <c r="PGE633" s="5"/>
      <c r="PGF633" s="5"/>
      <c r="PGG633" s="5"/>
      <c r="PGH633" s="5"/>
      <c r="PGI633" s="5"/>
      <c r="PGJ633" s="5"/>
      <c r="PGK633" s="5"/>
      <c r="PGL633" s="5"/>
      <c r="PGM633" s="5"/>
      <c r="PGN633" s="5"/>
      <c r="PGO633" s="5"/>
      <c r="PGP633" s="5"/>
      <c r="PGQ633" s="5"/>
      <c r="PGR633" s="5"/>
      <c r="PGS633" s="5"/>
      <c r="PGT633" s="5"/>
      <c r="PGU633" s="5"/>
      <c r="PGV633" s="5"/>
      <c r="PGW633" s="5"/>
      <c r="PGX633" s="5"/>
      <c r="PGY633" s="5"/>
      <c r="PGZ633" s="5"/>
      <c r="PHA633" s="5"/>
      <c r="PHB633" s="5"/>
      <c r="PHC633" s="5"/>
      <c r="PHD633" s="5"/>
      <c r="PHE633" s="5"/>
      <c r="PHF633" s="5"/>
      <c r="PHG633" s="5"/>
      <c r="PHH633" s="5"/>
      <c r="PHI633" s="5"/>
      <c r="PHJ633" s="5"/>
      <c r="PHK633" s="5"/>
      <c r="PHL633" s="5"/>
      <c r="PHM633" s="5"/>
      <c r="PHN633" s="5"/>
      <c r="PHO633" s="5"/>
      <c r="PHP633" s="5"/>
      <c r="PHQ633" s="5"/>
      <c r="PHR633" s="5"/>
      <c r="PHS633" s="5"/>
      <c r="PHT633" s="5"/>
      <c r="PHU633" s="5"/>
      <c r="PHV633" s="5"/>
      <c r="PHW633" s="5"/>
      <c r="PHX633" s="5"/>
      <c r="PHY633" s="5"/>
      <c r="PHZ633" s="5"/>
      <c r="PIA633" s="5"/>
      <c r="PIB633" s="5"/>
      <c r="PIC633" s="5"/>
      <c r="PID633" s="5"/>
      <c r="PIE633" s="5"/>
      <c r="PIF633" s="5"/>
      <c r="PIG633" s="5"/>
      <c r="PIH633" s="5"/>
      <c r="PII633" s="5"/>
      <c r="PIJ633" s="5"/>
      <c r="PIK633" s="5"/>
      <c r="PIL633" s="5"/>
      <c r="PIM633" s="5"/>
      <c r="PIN633" s="5"/>
      <c r="PIO633" s="5"/>
      <c r="PIP633" s="5"/>
      <c r="PIQ633" s="5"/>
      <c r="PIR633" s="5"/>
      <c r="PIS633" s="5"/>
      <c r="PIT633" s="5"/>
      <c r="PIU633" s="5"/>
      <c r="PIV633" s="5"/>
      <c r="PIW633" s="5"/>
      <c r="PIX633" s="5"/>
      <c r="PIY633" s="5"/>
      <c r="PIZ633" s="5"/>
      <c r="PJA633" s="5"/>
      <c r="PJB633" s="5"/>
      <c r="PJC633" s="5"/>
      <c r="PJD633" s="5"/>
      <c r="PJE633" s="5"/>
      <c r="PJF633" s="5"/>
      <c r="PJG633" s="5"/>
      <c r="PJH633" s="5"/>
      <c r="PJI633" s="5"/>
      <c r="PJJ633" s="5"/>
      <c r="PJK633" s="5"/>
      <c r="PJL633" s="5"/>
      <c r="PJM633" s="5"/>
      <c r="PJN633" s="5"/>
      <c r="PJO633" s="5"/>
      <c r="PJP633" s="5"/>
      <c r="PJQ633" s="5"/>
      <c r="PJR633" s="5"/>
      <c r="PJS633" s="5"/>
      <c r="PJT633" s="5"/>
      <c r="PJU633" s="5"/>
      <c r="PJV633" s="5"/>
      <c r="PJW633" s="5"/>
      <c r="PJX633" s="5"/>
      <c r="PJY633" s="5"/>
      <c r="PJZ633" s="5"/>
      <c r="PKA633" s="5"/>
      <c r="PKB633" s="5"/>
      <c r="PKC633" s="5"/>
      <c r="PKD633" s="5"/>
      <c r="PKE633" s="5"/>
      <c r="PKF633" s="5"/>
      <c r="PKG633" s="5"/>
      <c r="PKH633" s="5"/>
      <c r="PKI633" s="5"/>
      <c r="PKJ633" s="5"/>
      <c r="PKK633" s="5"/>
      <c r="PKL633" s="5"/>
      <c r="PKM633" s="5"/>
      <c r="PKN633" s="5"/>
      <c r="PKO633" s="5"/>
      <c r="PKP633" s="5"/>
      <c r="PKQ633" s="5"/>
      <c r="PKR633" s="5"/>
      <c r="PKS633" s="5"/>
      <c r="PKT633" s="5"/>
      <c r="PKU633" s="5"/>
      <c r="PKV633" s="5"/>
      <c r="PKW633" s="5"/>
      <c r="PKX633" s="5"/>
      <c r="PKY633" s="5"/>
      <c r="PKZ633" s="5"/>
      <c r="PLA633" s="5"/>
      <c r="PLB633" s="5"/>
      <c r="PLC633" s="5"/>
      <c r="PLD633" s="5"/>
      <c r="PLE633" s="5"/>
      <c r="PLF633" s="5"/>
      <c r="PLG633" s="5"/>
      <c r="PLH633" s="5"/>
      <c r="PLI633" s="5"/>
      <c r="PLJ633" s="5"/>
      <c r="PLK633" s="5"/>
      <c r="PLL633" s="5"/>
      <c r="PLM633" s="5"/>
      <c r="PLN633" s="5"/>
      <c r="PLO633" s="5"/>
      <c r="PLP633" s="5"/>
      <c r="PLQ633" s="5"/>
      <c r="PLR633" s="5"/>
      <c r="PLS633" s="5"/>
      <c r="PLT633" s="5"/>
      <c r="PLU633" s="5"/>
      <c r="PLV633" s="5"/>
      <c r="PLW633" s="5"/>
      <c r="PLX633" s="5"/>
      <c r="PLY633" s="5"/>
      <c r="PLZ633" s="5"/>
      <c r="PMA633" s="5"/>
      <c r="PMB633" s="5"/>
      <c r="PMC633" s="5"/>
      <c r="PMD633" s="5"/>
      <c r="PME633" s="5"/>
      <c r="PMF633" s="5"/>
      <c r="PMG633" s="5"/>
      <c r="PMH633" s="5"/>
      <c r="PMI633" s="5"/>
      <c r="PMJ633" s="5"/>
      <c r="PMK633" s="5"/>
      <c r="PML633" s="5"/>
      <c r="PMM633" s="5"/>
      <c r="PMN633" s="5"/>
      <c r="PMO633" s="5"/>
      <c r="PMP633" s="5"/>
      <c r="PMQ633" s="5"/>
      <c r="PMR633" s="5"/>
      <c r="PMS633" s="5"/>
      <c r="PMT633" s="5"/>
      <c r="PMU633" s="5"/>
      <c r="PMV633" s="5"/>
      <c r="PMW633" s="5"/>
      <c r="PMX633" s="5"/>
      <c r="PMY633" s="5"/>
      <c r="PMZ633" s="5"/>
      <c r="PNA633" s="5"/>
      <c r="PNB633" s="5"/>
      <c r="PNC633" s="5"/>
      <c r="PND633" s="5"/>
      <c r="PNE633" s="5"/>
      <c r="PNF633" s="5"/>
      <c r="PNG633" s="5"/>
      <c r="PNH633" s="5"/>
      <c r="PNI633" s="5"/>
      <c r="PNJ633" s="5"/>
      <c r="PNK633" s="5"/>
      <c r="PNL633" s="5"/>
      <c r="PNM633" s="5"/>
      <c r="PNN633" s="5"/>
      <c r="PNO633" s="5"/>
      <c r="PNP633" s="5"/>
      <c r="PNQ633" s="5"/>
      <c r="PNR633" s="5"/>
      <c r="PNS633" s="5"/>
      <c r="PNT633" s="5"/>
      <c r="PNU633" s="5"/>
      <c r="PNV633" s="5"/>
      <c r="PNW633" s="5"/>
      <c r="PNX633" s="5"/>
      <c r="PNY633" s="5"/>
      <c r="PNZ633" s="5"/>
      <c r="POA633" s="5"/>
      <c r="POB633" s="5"/>
      <c r="POC633" s="5"/>
      <c r="POD633" s="5"/>
      <c r="POE633" s="5"/>
      <c r="POF633" s="5"/>
      <c r="POG633" s="5"/>
      <c r="POH633" s="5"/>
      <c r="POI633" s="5"/>
      <c r="POJ633" s="5"/>
      <c r="POK633" s="5"/>
      <c r="POL633" s="5"/>
      <c r="POM633" s="5"/>
      <c r="PON633" s="5"/>
      <c r="POO633" s="5"/>
      <c r="POP633" s="5"/>
      <c r="POQ633" s="5"/>
      <c r="POR633" s="5"/>
      <c r="POS633" s="5"/>
      <c r="POT633" s="5"/>
      <c r="POU633" s="5"/>
      <c r="POV633" s="5"/>
      <c r="POW633" s="5"/>
      <c r="POX633" s="5"/>
      <c r="POY633" s="5"/>
      <c r="POZ633" s="5"/>
      <c r="PPA633" s="5"/>
      <c r="PPB633" s="5"/>
      <c r="PPC633" s="5"/>
      <c r="PPD633" s="5"/>
      <c r="PPE633" s="5"/>
      <c r="PPF633" s="5"/>
      <c r="PPG633" s="5"/>
      <c r="PPH633" s="5"/>
      <c r="PPI633" s="5"/>
      <c r="PPJ633" s="5"/>
      <c r="PPK633" s="5"/>
      <c r="PPL633" s="5"/>
      <c r="PPM633" s="5"/>
      <c r="PPN633" s="5"/>
      <c r="PPO633" s="5"/>
      <c r="PPP633" s="5"/>
      <c r="PPQ633" s="5"/>
      <c r="PPR633" s="5"/>
      <c r="PPS633" s="5"/>
      <c r="PPT633" s="5"/>
      <c r="PPU633" s="5"/>
      <c r="PPV633" s="5"/>
      <c r="PPW633" s="5"/>
      <c r="PPX633" s="5"/>
      <c r="PPY633" s="5"/>
      <c r="PPZ633" s="5"/>
      <c r="PQA633" s="5"/>
      <c r="PQB633" s="5"/>
      <c r="PQC633" s="5"/>
      <c r="PQD633" s="5"/>
      <c r="PQE633" s="5"/>
      <c r="PQF633" s="5"/>
      <c r="PQG633" s="5"/>
      <c r="PQH633" s="5"/>
      <c r="PQI633" s="5"/>
      <c r="PQJ633" s="5"/>
      <c r="PQK633" s="5"/>
      <c r="PQL633" s="5"/>
      <c r="PQM633" s="5"/>
      <c r="PQN633" s="5"/>
      <c r="PQO633" s="5"/>
      <c r="PQP633" s="5"/>
      <c r="PQQ633" s="5"/>
      <c r="PQR633" s="5"/>
      <c r="PQS633" s="5"/>
      <c r="PQT633" s="5"/>
      <c r="PQU633" s="5"/>
      <c r="PQV633" s="5"/>
      <c r="PQW633" s="5"/>
      <c r="PQX633" s="5"/>
      <c r="PQY633" s="5"/>
      <c r="PQZ633" s="5"/>
      <c r="PRA633" s="5"/>
      <c r="PRB633" s="5"/>
      <c r="PRC633" s="5"/>
      <c r="PRD633" s="5"/>
      <c r="PRE633" s="5"/>
      <c r="PRF633" s="5"/>
      <c r="PRG633" s="5"/>
      <c r="PRH633" s="5"/>
      <c r="PRI633" s="5"/>
      <c r="PRJ633" s="5"/>
      <c r="PRK633" s="5"/>
      <c r="PRL633" s="5"/>
      <c r="PRM633" s="5"/>
      <c r="PRN633" s="5"/>
      <c r="PRO633" s="5"/>
      <c r="PRP633" s="5"/>
      <c r="PRQ633" s="5"/>
      <c r="PRR633" s="5"/>
      <c r="PRS633" s="5"/>
      <c r="PRT633" s="5"/>
      <c r="PRU633" s="5"/>
      <c r="PRV633" s="5"/>
      <c r="PRW633" s="5"/>
      <c r="PRX633" s="5"/>
      <c r="PRY633" s="5"/>
      <c r="PRZ633" s="5"/>
      <c r="PSA633" s="5"/>
      <c r="PSB633" s="5"/>
      <c r="PSC633" s="5"/>
      <c r="PSD633" s="5"/>
      <c r="PSE633" s="5"/>
      <c r="PSF633" s="5"/>
      <c r="PSG633" s="5"/>
      <c r="PSH633" s="5"/>
      <c r="PSI633" s="5"/>
      <c r="PSJ633" s="5"/>
      <c r="PSK633" s="5"/>
      <c r="PSL633" s="5"/>
      <c r="PSM633" s="5"/>
      <c r="PSN633" s="5"/>
      <c r="PSO633" s="5"/>
      <c r="PSP633" s="5"/>
      <c r="PSQ633" s="5"/>
      <c r="PSR633" s="5"/>
      <c r="PSS633" s="5"/>
      <c r="PST633" s="5"/>
      <c r="PSU633" s="5"/>
      <c r="PSV633" s="5"/>
      <c r="PSW633" s="5"/>
      <c r="PSX633" s="5"/>
      <c r="PSY633" s="5"/>
      <c r="PSZ633" s="5"/>
      <c r="PTA633" s="5"/>
      <c r="PTB633" s="5"/>
      <c r="PTC633" s="5"/>
      <c r="PTD633" s="5"/>
      <c r="PTE633" s="5"/>
      <c r="PTF633" s="5"/>
      <c r="PTG633" s="5"/>
      <c r="PTH633" s="5"/>
      <c r="PTI633" s="5"/>
      <c r="PTJ633" s="5"/>
      <c r="PTK633" s="5"/>
      <c r="PTL633" s="5"/>
      <c r="PTM633" s="5"/>
      <c r="PTN633" s="5"/>
      <c r="PTO633" s="5"/>
      <c r="PTP633" s="5"/>
      <c r="PTQ633" s="5"/>
      <c r="PTR633" s="5"/>
      <c r="PTS633" s="5"/>
      <c r="PTT633" s="5"/>
      <c r="PTU633" s="5"/>
      <c r="PTV633" s="5"/>
      <c r="PTW633" s="5"/>
      <c r="PTX633" s="5"/>
      <c r="PTY633" s="5"/>
      <c r="PTZ633" s="5"/>
      <c r="PUA633" s="5"/>
      <c r="PUB633" s="5"/>
      <c r="PUC633" s="5"/>
      <c r="PUD633" s="5"/>
      <c r="PUE633" s="5"/>
      <c r="PUF633" s="5"/>
      <c r="PUG633" s="5"/>
      <c r="PUH633" s="5"/>
      <c r="PUI633" s="5"/>
      <c r="PUJ633" s="5"/>
      <c r="PUK633" s="5"/>
      <c r="PUL633" s="5"/>
      <c r="PUM633" s="5"/>
      <c r="PUN633" s="5"/>
      <c r="PUO633" s="5"/>
      <c r="PUP633" s="5"/>
      <c r="PUQ633" s="5"/>
      <c r="PUR633" s="5"/>
      <c r="PUS633" s="5"/>
      <c r="PUT633" s="5"/>
      <c r="PUU633" s="5"/>
      <c r="PUV633" s="5"/>
      <c r="PUW633" s="5"/>
      <c r="PUX633" s="5"/>
      <c r="PUY633" s="5"/>
      <c r="PUZ633" s="5"/>
      <c r="PVA633" s="5"/>
      <c r="PVB633" s="5"/>
      <c r="PVC633" s="5"/>
      <c r="PVD633" s="5"/>
      <c r="PVE633" s="5"/>
      <c r="PVF633" s="5"/>
      <c r="PVG633" s="5"/>
      <c r="PVH633" s="5"/>
      <c r="PVI633" s="5"/>
      <c r="PVJ633" s="5"/>
      <c r="PVK633" s="5"/>
      <c r="PVL633" s="5"/>
      <c r="PVM633" s="5"/>
      <c r="PVN633" s="5"/>
      <c r="PVO633" s="5"/>
      <c r="PVP633" s="5"/>
      <c r="PVQ633" s="5"/>
      <c r="PVR633" s="5"/>
      <c r="PVS633" s="5"/>
      <c r="PVT633" s="5"/>
      <c r="PVU633" s="5"/>
      <c r="PVV633" s="5"/>
      <c r="PVW633" s="5"/>
      <c r="PVX633" s="5"/>
      <c r="PVY633" s="5"/>
      <c r="PVZ633" s="5"/>
      <c r="PWA633" s="5"/>
      <c r="PWB633" s="5"/>
      <c r="PWC633" s="5"/>
      <c r="PWD633" s="5"/>
      <c r="PWE633" s="5"/>
      <c r="PWF633" s="5"/>
      <c r="PWG633" s="5"/>
      <c r="PWH633" s="5"/>
      <c r="PWI633" s="5"/>
      <c r="PWJ633" s="5"/>
      <c r="PWK633" s="5"/>
      <c r="PWL633" s="5"/>
      <c r="PWM633" s="5"/>
      <c r="PWN633" s="5"/>
      <c r="PWO633" s="5"/>
      <c r="PWP633" s="5"/>
      <c r="PWQ633" s="5"/>
      <c r="PWR633" s="5"/>
      <c r="PWS633" s="5"/>
      <c r="PWT633" s="5"/>
      <c r="PWU633" s="5"/>
      <c r="PWV633" s="5"/>
      <c r="PWW633" s="5"/>
      <c r="PWX633" s="5"/>
      <c r="PWY633" s="5"/>
      <c r="PWZ633" s="5"/>
      <c r="PXA633" s="5"/>
      <c r="PXB633" s="5"/>
      <c r="PXC633" s="5"/>
      <c r="PXD633" s="5"/>
      <c r="PXE633" s="5"/>
      <c r="PXF633" s="5"/>
      <c r="PXG633" s="5"/>
      <c r="PXH633" s="5"/>
      <c r="PXI633" s="5"/>
      <c r="PXJ633" s="5"/>
      <c r="PXK633" s="5"/>
      <c r="PXL633" s="5"/>
      <c r="PXM633" s="5"/>
      <c r="PXN633" s="5"/>
      <c r="PXO633" s="5"/>
      <c r="PXP633" s="5"/>
      <c r="PXQ633" s="5"/>
      <c r="PXR633" s="5"/>
      <c r="PXS633" s="5"/>
      <c r="PXT633" s="5"/>
      <c r="PXU633" s="5"/>
      <c r="PXV633" s="5"/>
      <c r="PXW633" s="5"/>
      <c r="PXX633" s="5"/>
      <c r="PXY633" s="5"/>
      <c r="PXZ633" s="5"/>
      <c r="PYA633" s="5"/>
      <c r="PYB633" s="5"/>
      <c r="PYC633" s="5"/>
      <c r="PYD633" s="5"/>
      <c r="PYE633" s="5"/>
      <c r="PYF633" s="5"/>
      <c r="PYG633" s="5"/>
      <c r="PYH633" s="5"/>
      <c r="PYI633" s="5"/>
      <c r="PYJ633" s="5"/>
      <c r="PYK633" s="5"/>
      <c r="PYL633" s="5"/>
      <c r="PYM633" s="5"/>
      <c r="PYN633" s="5"/>
      <c r="PYO633" s="5"/>
      <c r="PYP633" s="5"/>
      <c r="PYQ633" s="5"/>
      <c r="PYR633" s="5"/>
      <c r="PYS633" s="5"/>
      <c r="PYT633" s="5"/>
      <c r="PYU633" s="5"/>
      <c r="PYV633" s="5"/>
      <c r="PYW633" s="5"/>
      <c r="PYX633" s="5"/>
      <c r="PYY633" s="5"/>
      <c r="PYZ633" s="5"/>
      <c r="PZA633" s="5"/>
      <c r="PZB633" s="5"/>
      <c r="PZC633" s="5"/>
      <c r="PZD633" s="5"/>
      <c r="PZE633" s="5"/>
      <c r="PZF633" s="5"/>
      <c r="PZG633" s="5"/>
      <c r="PZH633" s="5"/>
      <c r="PZI633" s="5"/>
      <c r="PZJ633" s="5"/>
      <c r="PZK633" s="5"/>
      <c r="PZL633" s="5"/>
      <c r="PZM633" s="5"/>
      <c r="PZN633" s="5"/>
      <c r="PZO633" s="5"/>
      <c r="PZP633" s="5"/>
      <c r="PZQ633" s="5"/>
      <c r="PZR633" s="5"/>
      <c r="PZS633" s="5"/>
      <c r="PZT633" s="5"/>
      <c r="PZU633" s="5"/>
      <c r="PZV633" s="5"/>
      <c r="PZW633" s="5"/>
      <c r="PZX633" s="5"/>
      <c r="PZY633" s="5"/>
      <c r="PZZ633" s="5"/>
      <c r="QAA633" s="5"/>
      <c r="QAB633" s="5"/>
      <c r="QAC633" s="5"/>
      <c r="QAD633" s="5"/>
      <c r="QAE633" s="5"/>
      <c r="QAF633" s="5"/>
      <c r="QAG633" s="5"/>
      <c r="QAH633" s="5"/>
      <c r="QAI633" s="5"/>
      <c r="QAJ633" s="5"/>
      <c r="QAK633" s="5"/>
      <c r="QAL633" s="5"/>
      <c r="QAM633" s="5"/>
      <c r="QAN633" s="5"/>
      <c r="QAO633" s="5"/>
      <c r="QAP633" s="5"/>
      <c r="QAQ633" s="5"/>
      <c r="QAR633" s="5"/>
      <c r="QAS633" s="5"/>
      <c r="QAT633" s="5"/>
      <c r="QAU633" s="5"/>
      <c r="QAV633" s="5"/>
      <c r="QAW633" s="5"/>
      <c r="QAX633" s="5"/>
      <c r="QAY633" s="5"/>
      <c r="QAZ633" s="5"/>
      <c r="QBA633" s="5"/>
      <c r="QBB633" s="5"/>
      <c r="QBC633" s="5"/>
      <c r="QBD633" s="5"/>
      <c r="QBE633" s="5"/>
      <c r="QBF633" s="5"/>
      <c r="QBG633" s="5"/>
      <c r="QBH633" s="5"/>
      <c r="QBI633" s="5"/>
      <c r="QBJ633" s="5"/>
      <c r="QBK633" s="5"/>
      <c r="QBL633" s="5"/>
      <c r="QBM633" s="5"/>
      <c r="QBN633" s="5"/>
      <c r="QBO633" s="5"/>
      <c r="QBP633" s="5"/>
      <c r="QBQ633" s="5"/>
      <c r="QBR633" s="5"/>
      <c r="QBS633" s="5"/>
      <c r="QBT633" s="5"/>
      <c r="QBU633" s="5"/>
      <c r="QBV633" s="5"/>
      <c r="QBW633" s="5"/>
      <c r="QBX633" s="5"/>
      <c r="QBY633" s="5"/>
      <c r="QBZ633" s="5"/>
      <c r="QCA633" s="5"/>
      <c r="QCB633" s="5"/>
      <c r="QCC633" s="5"/>
      <c r="QCD633" s="5"/>
      <c r="QCE633" s="5"/>
      <c r="QCF633" s="5"/>
      <c r="QCG633" s="5"/>
      <c r="QCH633" s="5"/>
      <c r="QCI633" s="5"/>
      <c r="QCJ633" s="5"/>
      <c r="QCK633" s="5"/>
      <c r="QCL633" s="5"/>
      <c r="QCM633" s="5"/>
      <c r="QCN633" s="5"/>
      <c r="QCO633" s="5"/>
      <c r="QCP633" s="5"/>
      <c r="QCQ633" s="5"/>
      <c r="QCR633" s="5"/>
      <c r="QCS633" s="5"/>
      <c r="QCT633" s="5"/>
      <c r="QCU633" s="5"/>
      <c r="QCV633" s="5"/>
      <c r="QCW633" s="5"/>
      <c r="QCX633" s="5"/>
      <c r="QCY633" s="5"/>
      <c r="QCZ633" s="5"/>
      <c r="QDA633" s="5"/>
      <c r="QDB633" s="5"/>
      <c r="QDC633" s="5"/>
      <c r="QDD633" s="5"/>
      <c r="QDE633" s="5"/>
      <c r="QDF633" s="5"/>
      <c r="QDG633" s="5"/>
      <c r="QDH633" s="5"/>
      <c r="QDI633" s="5"/>
      <c r="QDJ633" s="5"/>
      <c r="QDK633" s="5"/>
      <c r="QDL633" s="5"/>
      <c r="QDM633" s="5"/>
      <c r="QDN633" s="5"/>
      <c r="QDO633" s="5"/>
      <c r="QDP633" s="5"/>
      <c r="QDQ633" s="5"/>
      <c r="QDR633" s="5"/>
      <c r="QDS633" s="5"/>
      <c r="QDT633" s="5"/>
      <c r="QDU633" s="5"/>
      <c r="QDV633" s="5"/>
      <c r="QDW633" s="5"/>
      <c r="QDX633" s="5"/>
      <c r="QDY633" s="5"/>
      <c r="QDZ633" s="5"/>
      <c r="QEA633" s="5"/>
      <c r="QEB633" s="5"/>
      <c r="QEC633" s="5"/>
      <c r="QED633" s="5"/>
      <c r="QEE633" s="5"/>
      <c r="QEF633" s="5"/>
      <c r="QEG633" s="5"/>
      <c r="QEH633" s="5"/>
      <c r="QEI633" s="5"/>
      <c r="QEJ633" s="5"/>
      <c r="QEK633" s="5"/>
      <c r="QEL633" s="5"/>
      <c r="QEM633" s="5"/>
      <c r="QEN633" s="5"/>
      <c r="QEO633" s="5"/>
      <c r="QEP633" s="5"/>
      <c r="QEQ633" s="5"/>
      <c r="QER633" s="5"/>
      <c r="QES633" s="5"/>
      <c r="QET633" s="5"/>
      <c r="QEU633" s="5"/>
      <c r="QEV633" s="5"/>
      <c r="QEW633" s="5"/>
      <c r="QEX633" s="5"/>
      <c r="QEY633" s="5"/>
      <c r="QEZ633" s="5"/>
      <c r="QFA633" s="5"/>
      <c r="QFB633" s="5"/>
      <c r="QFC633" s="5"/>
      <c r="QFD633" s="5"/>
      <c r="QFE633" s="5"/>
      <c r="QFF633" s="5"/>
      <c r="QFG633" s="5"/>
      <c r="QFH633" s="5"/>
      <c r="QFI633" s="5"/>
      <c r="QFJ633" s="5"/>
      <c r="QFK633" s="5"/>
      <c r="QFL633" s="5"/>
      <c r="QFM633" s="5"/>
      <c r="QFN633" s="5"/>
      <c r="QFO633" s="5"/>
      <c r="QFP633" s="5"/>
      <c r="QFQ633" s="5"/>
      <c r="QFR633" s="5"/>
      <c r="QFS633" s="5"/>
      <c r="QFT633" s="5"/>
      <c r="QFU633" s="5"/>
      <c r="QFV633" s="5"/>
      <c r="QFW633" s="5"/>
      <c r="QFX633" s="5"/>
      <c r="QFY633" s="5"/>
      <c r="QFZ633" s="5"/>
      <c r="QGA633" s="5"/>
      <c r="QGB633" s="5"/>
      <c r="QGC633" s="5"/>
      <c r="QGD633" s="5"/>
      <c r="QGE633" s="5"/>
      <c r="QGF633" s="5"/>
      <c r="QGG633" s="5"/>
      <c r="QGH633" s="5"/>
      <c r="QGI633" s="5"/>
      <c r="QGJ633" s="5"/>
      <c r="QGK633" s="5"/>
      <c r="QGL633" s="5"/>
      <c r="QGM633" s="5"/>
      <c r="QGN633" s="5"/>
      <c r="QGO633" s="5"/>
      <c r="QGP633" s="5"/>
      <c r="QGQ633" s="5"/>
      <c r="QGR633" s="5"/>
      <c r="QGS633" s="5"/>
      <c r="QGT633" s="5"/>
      <c r="QGU633" s="5"/>
      <c r="QGV633" s="5"/>
      <c r="QGW633" s="5"/>
      <c r="QGX633" s="5"/>
      <c r="QGY633" s="5"/>
      <c r="QGZ633" s="5"/>
      <c r="QHA633" s="5"/>
      <c r="QHB633" s="5"/>
      <c r="QHC633" s="5"/>
      <c r="QHD633" s="5"/>
      <c r="QHE633" s="5"/>
      <c r="QHF633" s="5"/>
      <c r="QHG633" s="5"/>
      <c r="QHH633" s="5"/>
      <c r="QHI633" s="5"/>
      <c r="QHJ633" s="5"/>
      <c r="QHK633" s="5"/>
      <c r="QHL633" s="5"/>
      <c r="QHM633" s="5"/>
      <c r="QHN633" s="5"/>
      <c r="QHO633" s="5"/>
      <c r="QHP633" s="5"/>
      <c r="QHQ633" s="5"/>
      <c r="QHR633" s="5"/>
      <c r="QHS633" s="5"/>
      <c r="QHT633" s="5"/>
      <c r="QHU633" s="5"/>
      <c r="QHV633" s="5"/>
      <c r="QHW633" s="5"/>
      <c r="QHX633" s="5"/>
      <c r="QHY633" s="5"/>
      <c r="QHZ633" s="5"/>
      <c r="QIA633" s="5"/>
      <c r="QIB633" s="5"/>
      <c r="QIC633" s="5"/>
      <c r="QID633" s="5"/>
      <c r="QIE633" s="5"/>
      <c r="QIF633" s="5"/>
      <c r="QIG633" s="5"/>
      <c r="QIH633" s="5"/>
      <c r="QII633" s="5"/>
      <c r="QIJ633" s="5"/>
      <c r="QIK633" s="5"/>
      <c r="QIL633" s="5"/>
      <c r="QIM633" s="5"/>
      <c r="QIN633" s="5"/>
      <c r="QIO633" s="5"/>
      <c r="QIP633" s="5"/>
      <c r="QIQ633" s="5"/>
      <c r="QIR633" s="5"/>
      <c r="QIS633" s="5"/>
      <c r="QIT633" s="5"/>
      <c r="QIU633" s="5"/>
      <c r="QIV633" s="5"/>
      <c r="QIW633" s="5"/>
      <c r="QIX633" s="5"/>
      <c r="QIY633" s="5"/>
      <c r="QIZ633" s="5"/>
      <c r="QJA633" s="5"/>
      <c r="QJB633" s="5"/>
      <c r="QJC633" s="5"/>
      <c r="QJD633" s="5"/>
      <c r="QJE633" s="5"/>
      <c r="QJF633" s="5"/>
      <c r="QJG633" s="5"/>
      <c r="QJH633" s="5"/>
      <c r="QJI633" s="5"/>
      <c r="QJJ633" s="5"/>
      <c r="QJK633" s="5"/>
      <c r="QJL633" s="5"/>
      <c r="QJM633" s="5"/>
      <c r="QJN633" s="5"/>
      <c r="QJO633" s="5"/>
      <c r="QJP633" s="5"/>
      <c r="QJQ633" s="5"/>
      <c r="QJR633" s="5"/>
      <c r="QJS633" s="5"/>
      <c r="QJT633" s="5"/>
      <c r="QJU633" s="5"/>
      <c r="QJV633" s="5"/>
      <c r="QJW633" s="5"/>
      <c r="QJX633" s="5"/>
      <c r="QJY633" s="5"/>
      <c r="QJZ633" s="5"/>
      <c r="QKA633" s="5"/>
      <c r="QKB633" s="5"/>
      <c r="QKC633" s="5"/>
      <c r="QKD633" s="5"/>
      <c r="QKE633" s="5"/>
      <c r="QKF633" s="5"/>
      <c r="QKG633" s="5"/>
      <c r="QKH633" s="5"/>
      <c r="QKI633" s="5"/>
      <c r="QKJ633" s="5"/>
      <c r="QKK633" s="5"/>
      <c r="QKL633" s="5"/>
      <c r="QKM633" s="5"/>
      <c r="QKN633" s="5"/>
      <c r="QKO633" s="5"/>
      <c r="QKP633" s="5"/>
      <c r="QKQ633" s="5"/>
      <c r="QKR633" s="5"/>
      <c r="QKS633" s="5"/>
      <c r="QKT633" s="5"/>
      <c r="QKU633" s="5"/>
      <c r="QKV633" s="5"/>
      <c r="QKW633" s="5"/>
      <c r="QKX633" s="5"/>
      <c r="QKY633" s="5"/>
      <c r="QKZ633" s="5"/>
      <c r="QLA633" s="5"/>
      <c r="QLB633" s="5"/>
      <c r="QLC633" s="5"/>
      <c r="QLD633" s="5"/>
      <c r="QLE633" s="5"/>
      <c r="QLF633" s="5"/>
      <c r="QLG633" s="5"/>
      <c r="QLH633" s="5"/>
      <c r="QLI633" s="5"/>
      <c r="QLJ633" s="5"/>
      <c r="QLK633" s="5"/>
      <c r="QLL633" s="5"/>
      <c r="QLM633" s="5"/>
      <c r="QLN633" s="5"/>
      <c r="QLO633" s="5"/>
      <c r="QLP633" s="5"/>
      <c r="QLQ633" s="5"/>
      <c r="QLR633" s="5"/>
      <c r="QLS633" s="5"/>
      <c r="QLT633" s="5"/>
      <c r="QLU633" s="5"/>
      <c r="QLV633" s="5"/>
      <c r="QLW633" s="5"/>
      <c r="QLX633" s="5"/>
      <c r="QLY633" s="5"/>
      <c r="QLZ633" s="5"/>
      <c r="QMA633" s="5"/>
      <c r="QMB633" s="5"/>
      <c r="QMC633" s="5"/>
      <c r="QMD633" s="5"/>
      <c r="QME633" s="5"/>
      <c r="QMF633" s="5"/>
      <c r="QMG633" s="5"/>
      <c r="QMH633" s="5"/>
      <c r="QMI633" s="5"/>
      <c r="QMJ633" s="5"/>
      <c r="QMK633" s="5"/>
      <c r="QML633" s="5"/>
      <c r="QMM633" s="5"/>
      <c r="QMN633" s="5"/>
      <c r="QMO633" s="5"/>
      <c r="QMP633" s="5"/>
      <c r="QMQ633" s="5"/>
      <c r="QMR633" s="5"/>
      <c r="QMS633" s="5"/>
      <c r="QMT633" s="5"/>
      <c r="QMU633" s="5"/>
      <c r="QMV633" s="5"/>
      <c r="QMW633" s="5"/>
      <c r="QMX633" s="5"/>
      <c r="QMY633" s="5"/>
      <c r="QMZ633" s="5"/>
      <c r="QNA633" s="5"/>
      <c r="QNB633" s="5"/>
      <c r="QNC633" s="5"/>
      <c r="QND633" s="5"/>
      <c r="QNE633" s="5"/>
      <c r="QNF633" s="5"/>
      <c r="QNG633" s="5"/>
      <c r="QNH633" s="5"/>
      <c r="QNI633" s="5"/>
      <c r="QNJ633" s="5"/>
      <c r="QNK633" s="5"/>
      <c r="QNL633" s="5"/>
      <c r="QNM633" s="5"/>
      <c r="QNN633" s="5"/>
      <c r="QNO633" s="5"/>
      <c r="QNP633" s="5"/>
      <c r="QNQ633" s="5"/>
      <c r="QNR633" s="5"/>
      <c r="QNS633" s="5"/>
      <c r="QNT633" s="5"/>
      <c r="QNU633" s="5"/>
      <c r="QNV633" s="5"/>
      <c r="QNW633" s="5"/>
      <c r="QNX633" s="5"/>
      <c r="QNY633" s="5"/>
      <c r="QNZ633" s="5"/>
      <c r="QOA633" s="5"/>
      <c r="QOB633" s="5"/>
      <c r="QOC633" s="5"/>
      <c r="QOD633" s="5"/>
      <c r="QOE633" s="5"/>
      <c r="QOF633" s="5"/>
      <c r="QOG633" s="5"/>
      <c r="QOH633" s="5"/>
      <c r="QOI633" s="5"/>
      <c r="QOJ633" s="5"/>
      <c r="QOK633" s="5"/>
      <c r="QOL633" s="5"/>
      <c r="QOM633" s="5"/>
      <c r="QON633" s="5"/>
      <c r="QOO633" s="5"/>
      <c r="QOP633" s="5"/>
      <c r="QOQ633" s="5"/>
      <c r="QOR633" s="5"/>
      <c r="QOS633" s="5"/>
      <c r="QOT633" s="5"/>
      <c r="QOU633" s="5"/>
      <c r="QOV633" s="5"/>
      <c r="QOW633" s="5"/>
      <c r="QOX633" s="5"/>
      <c r="QOY633" s="5"/>
      <c r="QOZ633" s="5"/>
      <c r="QPA633" s="5"/>
      <c r="QPB633" s="5"/>
      <c r="QPC633" s="5"/>
      <c r="QPD633" s="5"/>
      <c r="QPE633" s="5"/>
      <c r="QPF633" s="5"/>
      <c r="QPG633" s="5"/>
      <c r="QPH633" s="5"/>
      <c r="QPI633" s="5"/>
      <c r="QPJ633" s="5"/>
      <c r="QPK633" s="5"/>
      <c r="QPL633" s="5"/>
      <c r="QPM633" s="5"/>
      <c r="QPN633" s="5"/>
      <c r="QPO633" s="5"/>
      <c r="QPP633" s="5"/>
      <c r="QPQ633" s="5"/>
      <c r="QPR633" s="5"/>
      <c r="QPS633" s="5"/>
      <c r="QPT633" s="5"/>
      <c r="QPU633" s="5"/>
      <c r="QPV633" s="5"/>
      <c r="QPW633" s="5"/>
      <c r="QPX633" s="5"/>
      <c r="QPY633" s="5"/>
      <c r="QPZ633" s="5"/>
      <c r="QQA633" s="5"/>
      <c r="QQB633" s="5"/>
      <c r="QQC633" s="5"/>
      <c r="QQD633" s="5"/>
      <c r="QQE633" s="5"/>
      <c r="QQF633" s="5"/>
      <c r="QQG633" s="5"/>
      <c r="QQH633" s="5"/>
      <c r="QQI633" s="5"/>
      <c r="QQJ633" s="5"/>
      <c r="QQK633" s="5"/>
      <c r="QQL633" s="5"/>
      <c r="QQM633" s="5"/>
      <c r="QQN633" s="5"/>
      <c r="QQO633" s="5"/>
      <c r="QQP633" s="5"/>
      <c r="QQQ633" s="5"/>
      <c r="QQR633" s="5"/>
      <c r="QQS633" s="5"/>
      <c r="QQT633" s="5"/>
      <c r="QQU633" s="5"/>
      <c r="QQV633" s="5"/>
      <c r="QQW633" s="5"/>
      <c r="QQX633" s="5"/>
      <c r="QQY633" s="5"/>
      <c r="QQZ633" s="5"/>
      <c r="QRA633" s="5"/>
      <c r="QRB633" s="5"/>
      <c r="QRC633" s="5"/>
      <c r="QRD633" s="5"/>
      <c r="QRE633" s="5"/>
      <c r="QRF633" s="5"/>
      <c r="QRG633" s="5"/>
      <c r="QRH633" s="5"/>
      <c r="QRI633" s="5"/>
      <c r="QRJ633" s="5"/>
      <c r="QRK633" s="5"/>
      <c r="QRL633" s="5"/>
      <c r="QRM633" s="5"/>
      <c r="QRN633" s="5"/>
      <c r="QRO633" s="5"/>
      <c r="QRP633" s="5"/>
      <c r="QRQ633" s="5"/>
      <c r="QRR633" s="5"/>
      <c r="QRS633" s="5"/>
      <c r="QRT633" s="5"/>
      <c r="QRU633" s="5"/>
      <c r="QRV633" s="5"/>
      <c r="QRW633" s="5"/>
      <c r="QRX633" s="5"/>
      <c r="QRY633" s="5"/>
      <c r="QRZ633" s="5"/>
      <c r="QSA633" s="5"/>
      <c r="QSB633" s="5"/>
      <c r="QSC633" s="5"/>
      <c r="QSD633" s="5"/>
      <c r="QSE633" s="5"/>
      <c r="QSF633" s="5"/>
      <c r="QSG633" s="5"/>
      <c r="QSH633" s="5"/>
      <c r="QSI633" s="5"/>
      <c r="QSJ633" s="5"/>
      <c r="QSK633" s="5"/>
      <c r="QSL633" s="5"/>
      <c r="QSM633" s="5"/>
      <c r="QSN633" s="5"/>
      <c r="QSO633" s="5"/>
      <c r="QSP633" s="5"/>
      <c r="QSQ633" s="5"/>
      <c r="QSR633" s="5"/>
      <c r="QSS633" s="5"/>
      <c r="QST633" s="5"/>
      <c r="QSU633" s="5"/>
      <c r="QSV633" s="5"/>
      <c r="QSW633" s="5"/>
      <c r="QSX633" s="5"/>
      <c r="QSY633" s="5"/>
      <c r="QSZ633" s="5"/>
      <c r="QTA633" s="5"/>
      <c r="QTB633" s="5"/>
      <c r="QTC633" s="5"/>
      <c r="QTD633" s="5"/>
      <c r="QTE633" s="5"/>
      <c r="QTF633" s="5"/>
      <c r="QTG633" s="5"/>
      <c r="QTH633" s="5"/>
      <c r="QTI633" s="5"/>
      <c r="QTJ633" s="5"/>
      <c r="QTK633" s="5"/>
      <c r="QTL633" s="5"/>
      <c r="QTM633" s="5"/>
      <c r="QTN633" s="5"/>
      <c r="QTO633" s="5"/>
      <c r="QTP633" s="5"/>
      <c r="QTQ633" s="5"/>
      <c r="QTR633" s="5"/>
      <c r="QTS633" s="5"/>
      <c r="QTT633" s="5"/>
      <c r="QTU633" s="5"/>
      <c r="QTV633" s="5"/>
      <c r="QTW633" s="5"/>
      <c r="QTX633" s="5"/>
      <c r="QTY633" s="5"/>
      <c r="QTZ633" s="5"/>
      <c r="QUA633" s="5"/>
      <c r="QUB633" s="5"/>
      <c r="QUC633" s="5"/>
      <c r="QUD633" s="5"/>
      <c r="QUE633" s="5"/>
      <c r="QUF633" s="5"/>
      <c r="QUG633" s="5"/>
      <c r="QUH633" s="5"/>
      <c r="QUI633" s="5"/>
      <c r="QUJ633" s="5"/>
      <c r="QUK633" s="5"/>
      <c r="QUL633" s="5"/>
      <c r="QUM633" s="5"/>
      <c r="QUN633" s="5"/>
      <c r="QUO633" s="5"/>
      <c r="QUP633" s="5"/>
      <c r="QUQ633" s="5"/>
      <c r="QUR633" s="5"/>
      <c r="QUS633" s="5"/>
      <c r="QUT633" s="5"/>
      <c r="QUU633" s="5"/>
      <c r="QUV633" s="5"/>
      <c r="QUW633" s="5"/>
      <c r="QUX633" s="5"/>
      <c r="QUY633" s="5"/>
      <c r="QUZ633" s="5"/>
      <c r="QVA633" s="5"/>
      <c r="QVB633" s="5"/>
      <c r="QVC633" s="5"/>
      <c r="QVD633" s="5"/>
      <c r="QVE633" s="5"/>
      <c r="QVF633" s="5"/>
      <c r="QVG633" s="5"/>
      <c r="QVH633" s="5"/>
      <c r="QVI633" s="5"/>
      <c r="QVJ633" s="5"/>
      <c r="QVK633" s="5"/>
      <c r="QVL633" s="5"/>
      <c r="QVM633" s="5"/>
      <c r="QVN633" s="5"/>
      <c r="QVO633" s="5"/>
      <c r="QVP633" s="5"/>
      <c r="QVQ633" s="5"/>
      <c r="QVR633" s="5"/>
      <c r="QVS633" s="5"/>
      <c r="QVT633" s="5"/>
      <c r="QVU633" s="5"/>
      <c r="QVV633" s="5"/>
      <c r="QVW633" s="5"/>
      <c r="QVX633" s="5"/>
      <c r="QVY633" s="5"/>
      <c r="QVZ633" s="5"/>
      <c r="QWA633" s="5"/>
      <c r="QWB633" s="5"/>
      <c r="QWC633" s="5"/>
      <c r="QWD633" s="5"/>
      <c r="QWE633" s="5"/>
      <c r="QWF633" s="5"/>
      <c r="QWG633" s="5"/>
      <c r="QWH633" s="5"/>
      <c r="QWI633" s="5"/>
      <c r="QWJ633" s="5"/>
      <c r="QWK633" s="5"/>
      <c r="QWL633" s="5"/>
      <c r="QWM633" s="5"/>
      <c r="QWN633" s="5"/>
      <c r="QWO633" s="5"/>
      <c r="QWP633" s="5"/>
      <c r="QWQ633" s="5"/>
      <c r="QWR633" s="5"/>
      <c r="QWS633" s="5"/>
      <c r="QWT633" s="5"/>
      <c r="QWU633" s="5"/>
      <c r="QWV633" s="5"/>
      <c r="QWW633" s="5"/>
      <c r="QWX633" s="5"/>
      <c r="QWY633" s="5"/>
      <c r="QWZ633" s="5"/>
      <c r="QXA633" s="5"/>
      <c r="QXB633" s="5"/>
      <c r="QXC633" s="5"/>
      <c r="QXD633" s="5"/>
      <c r="QXE633" s="5"/>
      <c r="QXF633" s="5"/>
      <c r="QXG633" s="5"/>
      <c r="QXH633" s="5"/>
      <c r="QXI633" s="5"/>
      <c r="QXJ633" s="5"/>
      <c r="QXK633" s="5"/>
      <c r="QXL633" s="5"/>
      <c r="QXM633" s="5"/>
      <c r="QXN633" s="5"/>
      <c r="QXO633" s="5"/>
      <c r="QXP633" s="5"/>
      <c r="QXQ633" s="5"/>
      <c r="QXR633" s="5"/>
      <c r="QXS633" s="5"/>
      <c r="QXT633" s="5"/>
      <c r="QXU633" s="5"/>
      <c r="QXV633" s="5"/>
      <c r="QXW633" s="5"/>
      <c r="QXX633" s="5"/>
      <c r="QXY633" s="5"/>
      <c r="QXZ633" s="5"/>
      <c r="QYA633" s="5"/>
      <c r="QYB633" s="5"/>
      <c r="QYC633" s="5"/>
      <c r="QYD633" s="5"/>
      <c r="QYE633" s="5"/>
      <c r="QYF633" s="5"/>
      <c r="QYG633" s="5"/>
      <c r="QYH633" s="5"/>
      <c r="QYI633" s="5"/>
      <c r="QYJ633" s="5"/>
      <c r="QYK633" s="5"/>
      <c r="QYL633" s="5"/>
      <c r="QYM633" s="5"/>
      <c r="QYN633" s="5"/>
      <c r="QYO633" s="5"/>
      <c r="QYP633" s="5"/>
      <c r="QYQ633" s="5"/>
      <c r="QYR633" s="5"/>
      <c r="QYS633" s="5"/>
      <c r="QYT633" s="5"/>
      <c r="QYU633" s="5"/>
      <c r="QYV633" s="5"/>
      <c r="QYW633" s="5"/>
      <c r="QYX633" s="5"/>
      <c r="QYY633" s="5"/>
      <c r="QYZ633" s="5"/>
      <c r="QZA633" s="5"/>
      <c r="QZB633" s="5"/>
      <c r="QZC633" s="5"/>
      <c r="QZD633" s="5"/>
      <c r="QZE633" s="5"/>
      <c r="QZF633" s="5"/>
      <c r="QZG633" s="5"/>
      <c r="QZH633" s="5"/>
      <c r="QZI633" s="5"/>
      <c r="QZJ633" s="5"/>
      <c r="QZK633" s="5"/>
      <c r="QZL633" s="5"/>
      <c r="QZM633" s="5"/>
      <c r="QZN633" s="5"/>
      <c r="QZO633" s="5"/>
      <c r="QZP633" s="5"/>
      <c r="QZQ633" s="5"/>
      <c r="QZR633" s="5"/>
      <c r="QZS633" s="5"/>
      <c r="QZT633" s="5"/>
      <c r="QZU633" s="5"/>
      <c r="QZV633" s="5"/>
      <c r="QZW633" s="5"/>
      <c r="QZX633" s="5"/>
      <c r="QZY633" s="5"/>
      <c r="QZZ633" s="5"/>
      <c r="RAA633" s="5"/>
      <c r="RAB633" s="5"/>
      <c r="RAC633" s="5"/>
      <c r="RAD633" s="5"/>
      <c r="RAE633" s="5"/>
      <c r="RAF633" s="5"/>
      <c r="RAG633" s="5"/>
      <c r="RAH633" s="5"/>
      <c r="RAI633" s="5"/>
      <c r="RAJ633" s="5"/>
      <c r="RAK633" s="5"/>
      <c r="RAL633" s="5"/>
      <c r="RAM633" s="5"/>
      <c r="RAN633" s="5"/>
      <c r="RAO633" s="5"/>
      <c r="RAP633" s="5"/>
      <c r="RAQ633" s="5"/>
      <c r="RAR633" s="5"/>
      <c r="RAS633" s="5"/>
      <c r="RAT633" s="5"/>
      <c r="RAU633" s="5"/>
      <c r="RAV633" s="5"/>
      <c r="RAW633" s="5"/>
      <c r="RAX633" s="5"/>
      <c r="RAY633" s="5"/>
      <c r="RAZ633" s="5"/>
      <c r="RBA633" s="5"/>
      <c r="RBB633" s="5"/>
      <c r="RBC633" s="5"/>
      <c r="RBD633" s="5"/>
      <c r="RBE633" s="5"/>
      <c r="RBF633" s="5"/>
      <c r="RBG633" s="5"/>
      <c r="RBH633" s="5"/>
      <c r="RBI633" s="5"/>
      <c r="RBJ633" s="5"/>
      <c r="RBK633" s="5"/>
      <c r="RBL633" s="5"/>
      <c r="RBM633" s="5"/>
      <c r="RBN633" s="5"/>
      <c r="RBO633" s="5"/>
      <c r="RBP633" s="5"/>
      <c r="RBQ633" s="5"/>
      <c r="RBR633" s="5"/>
      <c r="RBS633" s="5"/>
      <c r="RBT633" s="5"/>
      <c r="RBU633" s="5"/>
      <c r="RBV633" s="5"/>
      <c r="RBW633" s="5"/>
      <c r="RBX633" s="5"/>
      <c r="RBY633" s="5"/>
      <c r="RBZ633" s="5"/>
      <c r="RCA633" s="5"/>
      <c r="RCB633" s="5"/>
      <c r="RCC633" s="5"/>
      <c r="RCD633" s="5"/>
      <c r="RCE633" s="5"/>
      <c r="RCF633" s="5"/>
      <c r="RCG633" s="5"/>
      <c r="RCH633" s="5"/>
      <c r="RCI633" s="5"/>
      <c r="RCJ633" s="5"/>
      <c r="RCK633" s="5"/>
      <c r="RCL633" s="5"/>
      <c r="RCM633" s="5"/>
      <c r="RCN633" s="5"/>
      <c r="RCO633" s="5"/>
      <c r="RCP633" s="5"/>
      <c r="RCQ633" s="5"/>
      <c r="RCR633" s="5"/>
      <c r="RCS633" s="5"/>
      <c r="RCT633" s="5"/>
      <c r="RCU633" s="5"/>
      <c r="RCV633" s="5"/>
      <c r="RCW633" s="5"/>
      <c r="RCX633" s="5"/>
      <c r="RCY633" s="5"/>
      <c r="RCZ633" s="5"/>
      <c r="RDA633" s="5"/>
      <c r="RDB633" s="5"/>
      <c r="RDC633" s="5"/>
      <c r="RDD633" s="5"/>
      <c r="RDE633" s="5"/>
      <c r="RDF633" s="5"/>
      <c r="RDG633" s="5"/>
      <c r="RDH633" s="5"/>
      <c r="RDI633" s="5"/>
      <c r="RDJ633" s="5"/>
      <c r="RDK633" s="5"/>
      <c r="RDL633" s="5"/>
      <c r="RDM633" s="5"/>
      <c r="RDN633" s="5"/>
      <c r="RDO633" s="5"/>
      <c r="RDP633" s="5"/>
      <c r="RDQ633" s="5"/>
      <c r="RDR633" s="5"/>
      <c r="RDS633" s="5"/>
      <c r="RDT633" s="5"/>
      <c r="RDU633" s="5"/>
      <c r="RDV633" s="5"/>
      <c r="RDW633" s="5"/>
      <c r="RDX633" s="5"/>
      <c r="RDY633" s="5"/>
      <c r="RDZ633" s="5"/>
      <c r="REA633" s="5"/>
      <c r="REB633" s="5"/>
      <c r="REC633" s="5"/>
      <c r="RED633" s="5"/>
      <c r="REE633" s="5"/>
      <c r="REF633" s="5"/>
      <c r="REG633" s="5"/>
      <c r="REH633" s="5"/>
      <c r="REI633" s="5"/>
      <c r="REJ633" s="5"/>
      <c r="REK633" s="5"/>
      <c r="REL633" s="5"/>
      <c r="REM633" s="5"/>
      <c r="REN633" s="5"/>
      <c r="REO633" s="5"/>
      <c r="REP633" s="5"/>
      <c r="REQ633" s="5"/>
      <c r="RER633" s="5"/>
      <c r="RES633" s="5"/>
      <c r="RET633" s="5"/>
      <c r="REU633" s="5"/>
      <c r="REV633" s="5"/>
      <c r="REW633" s="5"/>
      <c r="REX633" s="5"/>
      <c r="REY633" s="5"/>
      <c r="REZ633" s="5"/>
      <c r="RFA633" s="5"/>
      <c r="RFB633" s="5"/>
      <c r="RFC633" s="5"/>
      <c r="RFD633" s="5"/>
      <c r="RFE633" s="5"/>
      <c r="RFF633" s="5"/>
      <c r="RFG633" s="5"/>
      <c r="RFH633" s="5"/>
      <c r="RFI633" s="5"/>
      <c r="RFJ633" s="5"/>
      <c r="RFK633" s="5"/>
      <c r="RFL633" s="5"/>
      <c r="RFM633" s="5"/>
      <c r="RFN633" s="5"/>
      <c r="RFO633" s="5"/>
      <c r="RFP633" s="5"/>
      <c r="RFQ633" s="5"/>
      <c r="RFR633" s="5"/>
      <c r="RFS633" s="5"/>
      <c r="RFT633" s="5"/>
      <c r="RFU633" s="5"/>
      <c r="RFV633" s="5"/>
      <c r="RFW633" s="5"/>
      <c r="RFX633" s="5"/>
      <c r="RFY633" s="5"/>
      <c r="RFZ633" s="5"/>
      <c r="RGA633" s="5"/>
      <c r="RGB633" s="5"/>
      <c r="RGC633" s="5"/>
      <c r="RGD633" s="5"/>
      <c r="RGE633" s="5"/>
      <c r="RGF633" s="5"/>
      <c r="RGG633" s="5"/>
      <c r="RGH633" s="5"/>
      <c r="RGI633" s="5"/>
      <c r="RGJ633" s="5"/>
      <c r="RGK633" s="5"/>
      <c r="RGL633" s="5"/>
      <c r="RGM633" s="5"/>
      <c r="RGN633" s="5"/>
      <c r="RGO633" s="5"/>
      <c r="RGP633" s="5"/>
      <c r="RGQ633" s="5"/>
      <c r="RGR633" s="5"/>
      <c r="RGS633" s="5"/>
      <c r="RGT633" s="5"/>
      <c r="RGU633" s="5"/>
      <c r="RGV633" s="5"/>
      <c r="RGW633" s="5"/>
      <c r="RGX633" s="5"/>
      <c r="RGY633" s="5"/>
      <c r="RGZ633" s="5"/>
      <c r="RHA633" s="5"/>
      <c r="RHB633" s="5"/>
      <c r="RHC633" s="5"/>
      <c r="RHD633" s="5"/>
      <c r="RHE633" s="5"/>
      <c r="RHF633" s="5"/>
      <c r="RHG633" s="5"/>
      <c r="RHH633" s="5"/>
      <c r="RHI633" s="5"/>
      <c r="RHJ633" s="5"/>
      <c r="RHK633" s="5"/>
      <c r="RHL633" s="5"/>
      <c r="RHM633" s="5"/>
      <c r="RHN633" s="5"/>
      <c r="RHO633" s="5"/>
      <c r="RHP633" s="5"/>
      <c r="RHQ633" s="5"/>
      <c r="RHR633" s="5"/>
      <c r="RHS633" s="5"/>
      <c r="RHT633" s="5"/>
      <c r="RHU633" s="5"/>
      <c r="RHV633" s="5"/>
      <c r="RHW633" s="5"/>
      <c r="RHX633" s="5"/>
      <c r="RHY633" s="5"/>
      <c r="RHZ633" s="5"/>
      <c r="RIA633" s="5"/>
      <c r="RIB633" s="5"/>
      <c r="RIC633" s="5"/>
      <c r="RID633" s="5"/>
      <c r="RIE633" s="5"/>
      <c r="RIF633" s="5"/>
      <c r="RIG633" s="5"/>
      <c r="RIH633" s="5"/>
      <c r="RII633" s="5"/>
      <c r="RIJ633" s="5"/>
      <c r="RIK633" s="5"/>
      <c r="RIL633" s="5"/>
      <c r="RIM633" s="5"/>
      <c r="RIN633" s="5"/>
      <c r="RIO633" s="5"/>
      <c r="RIP633" s="5"/>
      <c r="RIQ633" s="5"/>
      <c r="RIR633" s="5"/>
      <c r="RIS633" s="5"/>
      <c r="RIT633" s="5"/>
      <c r="RIU633" s="5"/>
      <c r="RIV633" s="5"/>
      <c r="RIW633" s="5"/>
      <c r="RIX633" s="5"/>
      <c r="RIY633" s="5"/>
      <c r="RIZ633" s="5"/>
      <c r="RJA633" s="5"/>
      <c r="RJB633" s="5"/>
      <c r="RJC633" s="5"/>
      <c r="RJD633" s="5"/>
      <c r="RJE633" s="5"/>
      <c r="RJF633" s="5"/>
      <c r="RJG633" s="5"/>
      <c r="RJH633" s="5"/>
      <c r="RJI633" s="5"/>
      <c r="RJJ633" s="5"/>
      <c r="RJK633" s="5"/>
      <c r="RJL633" s="5"/>
      <c r="RJM633" s="5"/>
      <c r="RJN633" s="5"/>
      <c r="RJO633" s="5"/>
      <c r="RJP633" s="5"/>
      <c r="RJQ633" s="5"/>
      <c r="RJR633" s="5"/>
      <c r="RJS633" s="5"/>
      <c r="RJT633" s="5"/>
      <c r="RJU633" s="5"/>
      <c r="RJV633" s="5"/>
      <c r="RJW633" s="5"/>
      <c r="RJX633" s="5"/>
      <c r="RJY633" s="5"/>
      <c r="RJZ633" s="5"/>
      <c r="RKA633" s="5"/>
      <c r="RKB633" s="5"/>
      <c r="RKC633" s="5"/>
      <c r="RKD633" s="5"/>
      <c r="RKE633" s="5"/>
      <c r="RKF633" s="5"/>
      <c r="RKG633" s="5"/>
      <c r="RKH633" s="5"/>
      <c r="RKI633" s="5"/>
      <c r="RKJ633" s="5"/>
      <c r="RKK633" s="5"/>
      <c r="RKL633" s="5"/>
      <c r="RKM633" s="5"/>
      <c r="RKN633" s="5"/>
      <c r="RKO633" s="5"/>
      <c r="RKP633" s="5"/>
      <c r="RKQ633" s="5"/>
      <c r="RKR633" s="5"/>
      <c r="RKS633" s="5"/>
      <c r="RKT633" s="5"/>
      <c r="RKU633" s="5"/>
      <c r="RKV633" s="5"/>
      <c r="RKW633" s="5"/>
      <c r="RKX633" s="5"/>
      <c r="RKY633" s="5"/>
      <c r="RKZ633" s="5"/>
      <c r="RLA633" s="5"/>
      <c r="RLB633" s="5"/>
      <c r="RLC633" s="5"/>
      <c r="RLD633" s="5"/>
      <c r="RLE633" s="5"/>
      <c r="RLF633" s="5"/>
      <c r="RLG633" s="5"/>
      <c r="RLH633" s="5"/>
      <c r="RLI633" s="5"/>
      <c r="RLJ633" s="5"/>
      <c r="RLK633" s="5"/>
      <c r="RLL633" s="5"/>
      <c r="RLM633" s="5"/>
      <c r="RLN633" s="5"/>
      <c r="RLO633" s="5"/>
      <c r="RLP633" s="5"/>
      <c r="RLQ633" s="5"/>
      <c r="RLR633" s="5"/>
      <c r="RLS633" s="5"/>
      <c r="RLT633" s="5"/>
      <c r="RLU633" s="5"/>
      <c r="RLV633" s="5"/>
      <c r="RLW633" s="5"/>
      <c r="RLX633" s="5"/>
      <c r="RLY633" s="5"/>
      <c r="RLZ633" s="5"/>
      <c r="RMA633" s="5"/>
      <c r="RMB633" s="5"/>
      <c r="RMC633" s="5"/>
      <c r="RMD633" s="5"/>
      <c r="RME633" s="5"/>
      <c r="RMF633" s="5"/>
      <c r="RMG633" s="5"/>
      <c r="RMH633" s="5"/>
      <c r="RMI633" s="5"/>
      <c r="RMJ633" s="5"/>
      <c r="RMK633" s="5"/>
      <c r="RML633" s="5"/>
      <c r="RMM633" s="5"/>
      <c r="RMN633" s="5"/>
      <c r="RMO633" s="5"/>
      <c r="RMP633" s="5"/>
      <c r="RMQ633" s="5"/>
      <c r="RMR633" s="5"/>
      <c r="RMS633" s="5"/>
      <c r="RMT633" s="5"/>
      <c r="RMU633" s="5"/>
      <c r="RMV633" s="5"/>
      <c r="RMW633" s="5"/>
      <c r="RMX633" s="5"/>
      <c r="RMY633" s="5"/>
      <c r="RMZ633" s="5"/>
      <c r="RNA633" s="5"/>
      <c r="RNB633" s="5"/>
      <c r="RNC633" s="5"/>
      <c r="RND633" s="5"/>
      <c r="RNE633" s="5"/>
      <c r="RNF633" s="5"/>
      <c r="RNG633" s="5"/>
      <c r="RNH633" s="5"/>
      <c r="RNI633" s="5"/>
      <c r="RNJ633" s="5"/>
      <c r="RNK633" s="5"/>
      <c r="RNL633" s="5"/>
      <c r="RNM633" s="5"/>
      <c r="RNN633" s="5"/>
      <c r="RNO633" s="5"/>
      <c r="RNP633" s="5"/>
      <c r="RNQ633" s="5"/>
      <c r="RNR633" s="5"/>
      <c r="RNS633" s="5"/>
      <c r="RNT633" s="5"/>
      <c r="RNU633" s="5"/>
      <c r="RNV633" s="5"/>
      <c r="RNW633" s="5"/>
      <c r="RNX633" s="5"/>
      <c r="RNY633" s="5"/>
      <c r="RNZ633" s="5"/>
      <c r="ROA633" s="5"/>
      <c r="ROB633" s="5"/>
      <c r="ROC633" s="5"/>
      <c r="ROD633" s="5"/>
      <c r="ROE633" s="5"/>
      <c r="ROF633" s="5"/>
      <c r="ROG633" s="5"/>
      <c r="ROH633" s="5"/>
      <c r="ROI633" s="5"/>
      <c r="ROJ633" s="5"/>
      <c r="ROK633" s="5"/>
      <c r="ROL633" s="5"/>
      <c r="ROM633" s="5"/>
      <c r="RON633" s="5"/>
      <c r="ROO633" s="5"/>
      <c r="ROP633" s="5"/>
      <c r="ROQ633" s="5"/>
      <c r="ROR633" s="5"/>
      <c r="ROS633" s="5"/>
      <c r="ROT633" s="5"/>
      <c r="ROU633" s="5"/>
      <c r="ROV633" s="5"/>
      <c r="ROW633" s="5"/>
      <c r="ROX633" s="5"/>
      <c r="ROY633" s="5"/>
      <c r="ROZ633" s="5"/>
      <c r="RPA633" s="5"/>
      <c r="RPB633" s="5"/>
      <c r="RPC633" s="5"/>
      <c r="RPD633" s="5"/>
      <c r="RPE633" s="5"/>
      <c r="RPF633" s="5"/>
      <c r="RPG633" s="5"/>
      <c r="RPH633" s="5"/>
      <c r="RPI633" s="5"/>
      <c r="RPJ633" s="5"/>
      <c r="RPK633" s="5"/>
      <c r="RPL633" s="5"/>
      <c r="RPM633" s="5"/>
      <c r="RPN633" s="5"/>
      <c r="RPO633" s="5"/>
      <c r="RPP633" s="5"/>
      <c r="RPQ633" s="5"/>
      <c r="RPR633" s="5"/>
      <c r="RPS633" s="5"/>
      <c r="RPT633" s="5"/>
      <c r="RPU633" s="5"/>
      <c r="RPV633" s="5"/>
      <c r="RPW633" s="5"/>
      <c r="RPX633" s="5"/>
      <c r="RPY633" s="5"/>
      <c r="RPZ633" s="5"/>
      <c r="RQA633" s="5"/>
      <c r="RQB633" s="5"/>
      <c r="RQC633" s="5"/>
      <c r="RQD633" s="5"/>
      <c r="RQE633" s="5"/>
      <c r="RQF633" s="5"/>
      <c r="RQG633" s="5"/>
      <c r="RQH633" s="5"/>
      <c r="RQI633" s="5"/>
      <c r="RQJ633" s="5"/>
      <c r="RQK633" s="5"/>
      <c r="RQL633" s="5"/>
      <c r="RQM633" s="5"/>
      <c r="RQN633" s="5"/>
      <c r="RQO633" s="5"/>
      <c r="RQP633" s="5"/>
      <c r="RQQ633" s="5"/>
      <c r="RQR633" s="5"/>
      <c r="RQS633" s="5"/>
      <c r="RQT633" s="5"/>
      <c r="RQU633" s="5"/>
      <c r="RQV633" s="5"/>
      <c r="RQW633" s="5"/>
      <c r="RQX633" s="5"/>
      <c r="RQY633" s="5"/>
      <c r="RQZ633" s="5"/>
      <c r="RRA633" s="5"/>
      <c r="RRB633" s="5"/>
      <c r="RRC633" s="5"/>
      <c r="RRD633" s="5"/>
      <c r="RRE633" s="5"/>
      <c r="RRF633" s="5"/>
      <c r="RRG633" s="5"/>
      <c r="RRH633" s="5"/>
      <c r="RRI633" s="5"/>
      <c r="RRJ633" s="5"/>
      <c r="RRK633" s="5"/>
      <c r="RRL633" s="5"/>
      <c r="RRM633" s="5"/>
      <c r="RRN633" s="5"/>
      <c r="RRO633" s="5"/>
      <c r="RRP633" s="5"/>
      <c r="RRQ633" s="5"/>
      <c r="RRR633" s="5"/>
      <c r="RRS633" s="5"/>
      <c r="RRT633" s="5"/>
      <c r="RRU633" s="5"/>
      <c r="RRV633" s="5"/>
      <c r="RRW633" s="5"/>
      <c r="RRX633" s="5"/>
      <c r="RRY633" s="5"/>
      <c r="RRZ633" s="5"/>
      <c r="RSA633" s="5"/>
      <c r="RSB633" s="5"/>
      <c r="RSC633" s="5"/>
      <c r="RSD633" s="5"/>
      <c r="RSE633" s="5"/>
      <c r="RSF633" s="5"/>
      <c r="RSG633" s="5"/>
      <c r="RSH633" s="5"/>
      <c r="RSI633" s="5"/>
      <c r="RSJ633" s="5"/>
      <c r="RSK633" s="5"/>
      <c r="RSL633" s="5"/>
      <c r="RSM633" s="5"/>
      <c r="RSN633" s="5"/>
      <c r="RSO633" s="5"/>
      <c r="RSP633" s="5"/>
      <c r="RSQ633" s="5"/>
      <c r="RSR633" s="5"/>
      <c r="RSS633" s="5"/>
      <c r="RST633" s="5"/>
      <c r="RSU633" s="5"/>
      <c r="RSV633" s="5"/>
      <c r="RSW633" s="5"/>
      <c r="RSX633" s="5"/>
      <c r="RSY633" s="5"/>
      <c r="RSZ633" s="5"/>
      <c r="RTA633" s="5"/>
      <c r="RTB633" s="5"/>
      <c r="RTC633" s="5"/>
      <c r="RTD633" s="5"/>
      <c r="RTE633" s="5"/>
      <c r="RTF633" s="5"/>
      <c r="RTG633" s="5"/>
      <c r="RTH633" s="5"/>
      <c r="RTI633" s="5"/>
      <c r="RTJ633" s="5"/>
      <c r="RTK633" s="5"/>
      <c r="RTL633" s="5"/>
      <c r="RTM633" s="5"/>
      <c r="RTN633" s="5"/>
      <c r="RTO633" s="5"/>
      <c r="RTP633" s="5"/>
      <c r="RTQ633" s="5"/>
      <c r="RTR633" s="5"/>
      <c r="RTS633" s="5"/>
      <c r="RTT633" s="5"/>
      <c r="RTU633" s="5"/>
      <c r="RTV633" s="5"/>
      <c r="RTW633" s="5"/>
      <c r="RTX633" s="5"/>
      <c r="RTY633" s="5"/>
      <c r="RTZ633" s="5"/>
      <c r="RUA633" s="5"/>
      <c r="RUB633" s="5"/>
      <c r="RUC633" s="5"/>
      <c r="RUD633" s="5"/>
      <c r="RUE633" s="5"/>
      <c r="RUF633" s="5"/>
      <c r="RUG633" s="5"/>
      <c r="RUH633" s="5"/>
      <c r="RUI633" s="5"/>
      <c r="RUJ633" s="5"/>
      <c r="RUK633" s="5"/>
      <c r="RUL633" s="5"/>
      <c r="RUM633" s="5"/>
      <c r="RUN633" s="5"/>
      <c r="RUO633" s="5"/>
      <c r="RUP633" s="5"/>
      <c r="RUQ633" s="5"/>
      <c r="RUR633" s="5"/>
      <c r="RUS633" s="5"/>
      <c r="RUT633" s="5"/>
      <c r="RUU633" s="5"/>
      <c r="RUV633" s="5"/>
      <c r="RUW633" s="5"/>
      <c r="RUX633" s="5"/>
      <c r="RUY633" s="5"/>
      <c r="RUZ633" s="5"/>
      <c r="RVA633" s="5"/>
      <c r="RVB633" s="5"/>
      <c r="RVC633" s="5"/>
      <c r="RVD633" s="5"/>
      <c r="RVE633" s="5"/>
      <c r="RVF633" s="5"/>
      <c r="RVG633" s="5"/>
      <c r="RVH633" s="5"/>
      <c r="RVI633" s="5"/>
      <c r="RVJ633" s="5"/>
      <c r="RVK633" s="5"/>
      <c r="RVL633" s="5"/>
      <c r="RVM633" s="5"/>
      <c r="RVN633" s="5"/>
      <c r="RVO633" s="5"/>
      <c r="RVP633" s="5"/>
      <c r="RVQ633" s="5"/>
      <c r="RVR633" s="5"/>
      <c r="RVS633" s="5"/>
      <c r="RVT633" s="5"/>
      <c r="RVU633" s="5"/>
      <c r="RVV633" s="5"/>
      <c r="RVW633" s="5"/>
      <c r="RVX633" s="5"/>
      <c r="RVY633" s="5"/>
      <c r="RVZ633" s="5"/>
      <c r="RWA633" s="5"/>
      <c r="RWB633" s="5"/>
      <c r="RWC633" s="5"/>
      <c r="RWD633" s="5"/>
      <c r="RWE633" s="5"/>
      <c r="RWF633" s="5"/>
      <c r="RWG633" s="5"/>
      <c r="RWH633" s="5"/>
      <c r="RWI633" s="5"/>
      <c r="RWJ633" s="5"/>
      <c r="RWK633" s="5"/>
      <c r="RWL633" s="5"/>
      <c r="RWM633" s="5"/>
      <c r="RWN633" s="5"/>
      <c r="RWO633" s="5"/>
      <c r="RWP633" s="5"/>
      <c r="RWQ633" s="5"/>
      <c r="RWR633" s="5"/>
      <c r="RWS633" s="5"/>
      <c r="RWT633" s="5"/>
      <c r="RWU633" s="5"/>
      <c r="RWV633" s="5"/>
      <c r="RWW633" s="5"/>
      <c r="RWX633" s="5"/>
      <c r="RWY633" s="5"/>
      <c r="RWZ633" s="5"/>
      <c r="RXA633" s="5"/>
      <c r="RXB633" s="5"/>
      <c r="RXC633" s="5"/>
      <c r="RXD633" s="5"/>
      <c r="RXE633" s="5"/>
      <c r="RXF633" s="5"/>
      <c r="RXG633" s="5"/>
      <c r="RXH633" s="5"/>
      <c r="RXI633" s="5"/>
      <c r="RXJ633" s="5"/>
      <c r="RXK633" s="5"/>
      <c r="RXL633" s="5"/>
      <c r="RXM633" s="5"/>
      <c r="RXN633" s="5"/>
      <c r="RXO633" s="5"/>
      <c r="RXP633" s="5"/>
      <c r="RXQ633" s="5"/>
      <c r="RXR633" s="5"/>
      <c r="RXS633" s="5"/>
      <c r="RXT633" s="5"/>
      <c r="RXU633" s="5"/>
      <c r="RXV633" s="5"/>
      <c r="RXW633" s="5"/>
      <c r="RXX633" s="5"/>
      <c r="RXY633" s="5"/>
      <c r="RXZ633" s="5"/>
      <c r="RYA633" s="5"/>
      <c r="RYB633" s="5"/>
      <c r="RYC633" s="5"/>
      <c r="RYD633" s="5"/>
      <c r="RYE633" s="5"/>
      <c r="RYF633" s="5"/>
      <c r="RYG633" s="5"/>
      <c r="RYH633" s="5"/>
      <c r="RYI633" s="5"/>
      <c r="RYJ633" s="5"/>
      <c r="RYK633" s="5"/>
      <c r="RYL633" s="5"/>
      <c r="RYM633" s="5"/>
      <c r="RYN633" s="5"/>
      <c r="RYO633" s="5"/>
      <c r="RYP633" s="5"/>
      <c r="RYQ633" s="5"/>
      <c r="RYR633" s="5"/>
      <c r="RYS633" s="5"/>
      <c r="RYT633" s="5"/>
      <c r="RYU633" s="5"/>
      <c r="RYV633" s="5"/>
      <c r="RYW633" s="5"/>
      <c r="RYX633" s="5"/>
      <c r="RYY633" s="5"/>
      <c r="RYZ633" s="5"/>
      <c r="RZA633" s="5"/>
      <c r="RZB633" s="5"/>
      <c r="RZC633" s="5"/>
      <c r="RZD633" s="5"/>
      <c r="RZE633" s="5"/>
      <c r="RZF633" s="5"/>
      <c r="RZG633" s="5"/>
      <c r="RZH633" s="5"/>
      <c r="RZI633" s="5"/>
      <c r="RZJ633" s="5"/>
      <c r="RZK633" s="5"/>
      <c r="RZL633" s="5"/>
      <c r="RZM633" s="5"/>
      <c r="RZN633" s="5"/>
      <c r="RZO633" s="5"/>
      <c r="RZP633" s="5"/>
      <c r="RZQ633" s="5"/>
      <c r="RZR633" s="5"/>
      <c r="RZS633" s="5"/>
      <c r="RZT633" s="5"/>
      <c r="RZU633" s="5"/>
      <c r="RZV633" s="5"/>
      <c r="RZW633" s="5"/>
      <c r="RZX633" s="5"/>
      <c r="RZY633" s="5"/>
      <c r="RZZ633" s="5"/>
      <c r="SAA633" s="5"/>
      <c r="SAB633" s="5"/>
      <c r="SAC633" s="5"/>
      <c r="SAD633" s="5"/>
      <c r="SAE633" s="5"/>
      <c r="SAF633" s="5"/>
      <c r="SAG633" s="5"/>
      <c r="SAH633" s="5"/>
      <c r="SAI633" s="5"/>
      <c r="SAJ633" s="5"/>
      <c r="SAK633" s="5"/>
      <c r="SAL633" s="5"/>
      <c r="SAM633" s="5"/>
      <c r="SAN633" s="5"/>
      <c r="SAO633" s="5"/>
      <c r="SAP633" s="5"/>
      <c r="SAQ633" s="5"/>
      <c r="SAR633" s="5"/>
      <c r="SAS633" s="5"/>
      <c r="SAT633" s="5"/>
      <c r="SAU633" s="5"/>
      <c r="SAV633" s="5"/>
      <c r="SAW633" s="5"/>
      <c r="SAX633" s="5"/>
      <c r="SAY633" s="5"/>
      <c r="SAZ633" s="5"/>
      <c r="SBA633" s="5"/>
      <c r="SBB633" s="5"/>
      <c r="SBC633" s="5"/>
      <c r="SBD633" s="5"/>
      <c r="SBE633" s="5"/>
      <c r="SBF633" s="5"/>
      <c r="SBG633" s="5"/>
      <c r="SBH633" s="5"/>
      <c r="SBI633" s="5"/>
      <c r="SBJ633" s="5"/>
      <c r="SBK633" s="5"/>
      <c r="SBL633" s="5"/>
      <c r="SBM633" s="5"/>
      <c r="SBN633" s="5"/>
      <c r="SBO633" s="5"/>
      <c r="SBP633" s="5"/>
      <c r="SBQ633" s="5"/>
      <c r="SBR633" s="5"/>
      <c r="SBS633" s="5"/>
      <c r="SBT633" s="5"/>
      <c r="SBU633" s="5"/>
      <c r="SBV633" s="5"/>
      <c r="SBW633" s="5"/>
      <c r="SBX633" s="5"/>
      <c r="SBY633" s="5"/>
      <c r="SBZ633" s="5"/>
      <c r="SCA633" s="5"/>
      <c r="SCB633" s="5"/>
      <c r="SCC633" s="5"/>
      <c r="SCD633" s="5"/>
      <c r="SCE633" s="5"/>
      <c r="SCF633" s="5"/>
      <c r="SCG633" s="5"/>
      <c r="SCH633" s="5"/>
      <c r="SCI633" s="5"/>
      <c r="SCJ633" s="5"/>
      <c r="SCK633" s="5"/>
      <c r="SCL633" s="5"/>
      <c r="SCM633" s="5"/>
      <c r="SCN633" s="5"/>
      <c r="SCO633" s="5"/>
      <c r="SCP633" s="5"/>
      <c r="SCQ633" s="5"/>
      <c r="SCR633" s="5"/>
      <c r="SCS633" s="5"/>
      <c r="SCT633" s="5"/>
      <c r="SCU633" s="5"/>
      <c r="SCV633" s="5"/>
      <c r="SCW633" s="5"/>
      <c r="SCX633" s="5"/>
      <c r="SCY633" s="5"/>
      <c r="SCZ633" s="5"/>
      <c r="SDA633" s="5"/>
      <c r="SDB633" s="5"/>
      <c r="SDC633" s="5"/>
      <c r="SDD633" s="5"/>
      <c r="SDE633" s="5"/>
      <c r="SDF633" s="5"/>
      <c r="SDG633" s="5"/>
      <c r="SDH633" s="5"/>
      <c r="SDI633" s="5"/>
      <c r="SDJ633" s="5"/>
      <c r="SDK633" s="5"/>
      <c r="SDL633" s="5"/>
      <c r="SDM633" s="5"/>
      <c r="SDN633" s="5"/>
      <c r="SDO633" s="5"/>
      <c r="SDP633" s="5"/>
      <c r="SDQ633" s="5"/>
      <c r="SDR633" s="5"/>
      <c r="SDS633" s="5"/>
      <c r="SDT633" s="5"/>
      <c r="SDU633" s="5"/>
      <c r="SDV633" s="5"/>
      <c r="SDW633" s="5"/>
      <c r="SDX633" s="5"/>
      <c r="SDY633" s="5"/>
      <c r="SDZ633" s="5"/>
      <c r="SEA633" s="5"/>
      <c r="SEB633" s="5"/>
      <c r="SEC633" s="5"/>
      <c r="SED633" s="5"/>
      <c r="SEE633" s="5"/>
      <c r="SEF633" s="5"/>
      <c r="SEG633" s="5"/>
      <c r="SEH633" s="5"/>
      <c r="SEI633" s="5"/>
      <c r="SEJ633" s="5"/>
      <c r="SEK633" s="5"/>
      <c r="SEL633" s="5"/>
      <c r="SEM633" s="5"/>
      <c r="SEN633" s="5"/>
      <c r="SEO633" s="5"/>
      <c r="SEP633" s="5"/>
      <c r="SEQ633" s="5"/>
      <c r="SER633" s="5"/>
      <c r="SES633" s="5"/>
      <c r="SET633" s="5"/>
      <c r="SEU633" s="5"/>
      <c r="SEV633" s="5"/>
      <c r="SEW633" s="5"/>
      <c r="SEX633" s="5"/>
      <c r="SEY633" s="5"/>
      <c r="SEZ633" s="5"/>
      <c r="SFA633" s="5"/>
      <c r="SFB633" s="5"/>
      <c r="SFC633" s="5"/>
      <c r="SFD633" s="5"/>
      <c r="SFE633" s="5"/>
      <c r="SFF633" s="5"/>
      <c r="SFG633" s="5"/>
      <c r="SFH633" s="5"/>
      <c r="SFI633" s="5"/>
      <c r="SFJ633" s="5"/>
      <c r="SFK633" s="5"/>
      <c r="SFL633" s="5"/>
      <c r="SFM633" s="5"/>
      <c r="SFN633" s="5"/>
      <c r="SFO633" s="5"/>
      <c r="SFP633" s="5"/>
      <c r="SFQ633" s="5"/>
      <c r="SFR633" s="5"/>
      <c r="SFS633" s="5"/>
      <c r="SFT633" s="5"/>
      <c r="SFU633" s="5"/>
      <c r="SFV633" s="5"/>
      <c r="SFW633" s="5"/>
      <c r="SFX633" s="5"/>
      <c r="SFY633" s="5"/>
      <c r="SFZ633" s="5"/>
      <c r="SGA633" s="5"/>
      <c r="SGB633" s="5"/>
      <c r="SGC633" s="5"/>
      <c r="SGD633" s="5"/>
      <c r="SGE633" s="5"/>
      <c r="SGF633" s="5"/>
      <c r="SGG633" s="5"/>
      <c r="SGH633" s="5"/>
      <c r="SGI633" s="5"/>
      <c r="SGJ633" s="5"/>
      <c r="SGK633" s="5"/>
      <c r="SGL633" s="5"/>
      <c r="SGM633" s="5"/>
      <c r="SGN633" s="5"/>
      <c r="SGO633" s="5"/>
      <c r="SGP633" s="5"/>
      <c r="SGQ633" s="5"/>
      <c r="SGR633" s="5"/>
      <c r="SGS633" s="5"/>
      <c r="SGT633" s="5"/>
      <c r="SGU633" s="5"/>
      <c r="SGV633" s="5"/>
      <c r="SGW633" s="5"/>
      <c r="SGX633" s="5"/>
      <c r="SGY633" s="5"/>
      <c r="SGZ633" s="5"/>
      <c r="SHA633" s="5"/>
      <c r="SHB633" s="5"/>
      <c r="SHC633" s="5"/>
      <c r="SHD633" s="5"/>
      <c r="SHE633" s="5"/>
      <c r="SHF633" s="5"/>
      <c r="SHG633" s="5"/>
      <c r="SHH633" s="5"/>
      <c r="SHI633" s="5"/>
      <c r="SHJ633" s="5"/>
      <c r="SHK633" s="5"/>
      <c r="SHL633" s="5"/>
      <c r="SHM633" s="5"/>
      <c r="SHN633" s="5"/>
      <c r="SHO633" s="5"/>
      <c r="SHP633" s="5"/>
      <c r="SHQ633" s="5"/>
      <c r="SHR633" s="5"/>
      <c r="SHS633" s="5"/>
      <c r="SHT633" s="5"/>
      <c r="SHU633" s="5"/>
      <c r="SHV633" s="5"/>
      <c r="SHW633" s="5"/>
      <c r="SHX633" s="5"/>
      <c r="SHY633" s="5"/>
      <c r="SHZ633" s="5"/>
      <c r="SIA633" s="5"/>
      <c r="SIB633" s="5"/>
      <c r="SIC633" s="5"/>
      <c r="SID633" s="5"/>
      <c r="SIE633" s="5"/>
      <c r="SIF633" s="5"/>
      <c r="SIG633" s="5"/>
      <c r="SIH633" s="5"/>
      <c r="SII633" s="5"/>
      <c r="SIJ633" s="5"/>
      <c r="SIK633" s="5"/>
      <c r="SIL633" s="5"/>
      <c r="SIM633" s="5"/>
      <c r="SIN633" s="5"/>
      <c r="SIO633" s="5"/>
      <c r="SIP633" s="5"/>
      <c r="SIQ633" s="5"/>
      <c r="SIR633" s="5"/>
      <c r="SIS633" s="5"/>
      <c r="SIT633" s="5"/>
      <c r="SIU633" s="5"/>
      <c r="SIV633" s="5"/>
      <c r="SIW633" s="5"/>
      <c r="SIX633" s="5"/>
      <c r="SIY633" s="5"/>
      <c r="SIZ633" s="5"/>
      <c r="SJA633" s="5"/>
      <c r="SJB633" s="5"/>
      <c r="SJC633" s="5"/>
      <c r="SJD633" s="5"/>
      <c r="SJE633" s="5"/>
      <c r="SJF633" s="5"/>
      <c r="SJG633" s="5"/>
      <c r="SJH633" s="5"/>
      <c r="SJI633" s="5"/>
      <c r="SJJ633" s="5"/>
      <c r="SJK633" s="5"/>
      <c r="SJL633" s="5"/>
      <c r="SJM633" s="5"/>
      <c r="SJN633" s="5"/>
      <c r="SJO633" s="5"/>
      <c r="SJP633" s="5"/>
      <c r="SJQ633" s="5"/>
      <c r="SJR633" s="5"/>
      <c r="SJS633" s="5"/>
      <c r="SJT633" s="5"/>
      <c r="SJU633" s="5"/>
      <c r="SJV633" s="5"/>
      <c r="SJW633" s="5"/>
      <c r="SJX633" s="5"/>
      <c r="SJY633" s="5"/>
      <c r="SJZ633" s="5"/>
      <c r="SKA633" s="5"/>
      <c r="SKB633" s="5"/>
      <c r="SKC633" s="5"/>
      <c r="SKD633" s="5"/>
      <c r="SKE633" s="5"/>
      <c r="SKF633" s="5"/>
      <c r="SKG633" s="5"/>
      <c r="SKH633" s="5"/>
      <c r="SKI633" s="5"/>
      <c r="SKJ633" s="5"/>
      <c r="SKK633" s="5"/>
      <c r="SKL633" s="5"/>
      <c r="SKM633" s="5"/>
      <c r="SKN633" s="5"/>
      <c r="SKO633" s="5"/>
      <c r="SKP633" s="5"/>
      <c r="SKQ633" s="5"/>
      <c r="SKR633" s="5"/>
      <c r="SKS633" s="5"/>
      <c r="SKT633" s="5"/>
      <c r="SKU633" s="5"/>
      <c r="SKV633" s="5"/>
      <c r="SKW633" s="5"/>
      <c r="SKX633" s="5"/>
      <c r="SKY633" s="5"/>
      <c r="SKZ633" s="5"/>
      <c r="SLA633" s="5"/>
      <c r="SLB633" s="5"/>
      <c r="SLC633" s="5"/>
      <c r="SLD633" s="5"/>
      <c r="SLE633" s="5"/>
      <c r="SLF633" s="5"/>
      <c r="SLG633" s="5"/>
      <c r="SLH633" s="5"/>
      <c r="SLI633" s="5"/>
      <c r="SLJ633" s="5"/>
      <c r="SLK633" s="5"/>
      <c r="SLL633" s="5"/>
      <c r="SLM633" s="5"/>
      <c r="SLN633" s="5"/>
      <c r="SLO633" s="5"/>
      <c r="SLP633" s="5"/>
      <c r="SLQ633" s="5"/>
      <c r="SLR633" s="5"/>
      <c r="SLS633" s="5"/>
      <c r="SLT633" s="5"/>
      <c r="SLU633" s="5"/>
      <c r="SLV633" s="5"/>
      <c r="SLW633" s="5"/>
      <c r="SLX633" s="5"/>
      <c r="SLY633" s="5"/>
      <c r="SLZ633" s="5"/>
      <c r="SMA633" s="5"/>
      <c r="SMB633" s="5"/>
      <c r="SMC633" s="5"/>
      <c r="SMD633" s="5"/>
      <c r="SME633" s="5"/>
      <c r="SMF633" s="5"/>
      <c r="SMG633" s="5"/>
      <c r="SMH633" s="5"/>
      <c r="SMI633" s="5"/>
      <c r="SMJ633" s="5"/>
      <c r="SMK633" s="5"/>
      <c r="SML633" s="5"/>
      <c r="SMM633" s="5"/>
      <c r="SMN633" s="5"/>
      <c r="SMO633" s="5"/>
      <c r="SMP633" s="5"/>
      <c r="SMQ633" s="5"/>
      <c r="SMR633" s="5"/>
      <c r="SMS633" s="5"/>
      <c r="SMT633" s="5"/>
      <c r="SMU633" s="5"/>
      <c r="SMV633" s="5"/>
      <c r="SMW633" s="5"/>
      <c r="SMX633" s="5"/>
      <c r="SMY633" s="5"/>
      <c r="SMZ633" s="5"/>
      <c r="SNA633" s="5"/>
      <c r="SNB633" s="5"/>
      <c r="SNC633" s="5"/>
      <c r="SND633" s="5"/>
      <c r="SNE633" s="5"/>
      <c r="SNF633" s="5"/>
      <c r="SNG633" s="5"/>
      <c r="SNH633" s="5"/>
      <c r="SNI633" s="5"/>
      <c r="SNJ633" s="5"/>
      <c r="SNK633" s="5"/>
      <c r="SNL633" s="5"/>
      <c r="SNM633" s="5"/>
      <c r="SNN633" s="5"/>
      <c r="SNO633" s="5"/>
      <c r="SNP633" s="5"/>
      <c r="SNQ633" s="5"/>
      <c r="SNR633" s="5"/>
      <c r="SNS633" s="5"/>
      <c r="SNT633" s="5"/>
      <c r="SNU633" s="5"/>
      <c r="SNV633" s="5"/>
      <c r="SNW633" s="5"/>
      <c r="SNX633" s="5"/>
      <c r="SNY633" s="5"/>
      <c r="SNZ633" s="5"/>
      <c r="SOA633" s="5"/>
      <c r="SOB633" s="5"/>
      <c r="SOC633" s="5"/>
      <c r="SOD633" s="5"/>
      <c r="SOE633" s="5"/>
      <c r="SOF633" s="5"/>
      <c r="SOG633" s="5"/>
      <c r="SOH633" s="5"/>
      <c r="SOI633" s="5"/>
      <c r="SOJ633" s="5"/>
      <c r="SOK633" s="5"/>
      <c r="SOL633" s="5"/>
      <c r="SOM633" s="5"/>
      <c r="SON633" s="5"/>
      <c r="SOO633" s="5"/>
      <c r="SOP633" s="5"/>
      <c r="SOQ633" s="5"/>
      <c r="SOR633" s="5"/>
      <c r="SOS633" s="5"/>
      <c r="SOT633" s="5"/>
      <c r="SOU633" s="5"/>
      <c r="SOV633" s="5"/>
      <c r="SOW633" s="5"/>
      <c r="SOX633" s="5"/>
      <c r="SOY633" s="5"/>
      <c r="SOZ633" s="5"/>
      <c r="SPA633" s="5"/>
      <c r="SPB633" s="5"/>
      <c r="SPC633" s="5"/>
      <c r="SPD633" s="5"/>
      <c r="SPE633" s="5"/>
      <c r="SPF633" s="5"/>
      <c r="SPG633" s="5"/>
      <c r="SPH633" s="5"/>
      <c r="SPI633" s="5"/>
      <c r="SPJ633" s="5"/>
      <c r="SPK633" s="5"/>
      <c r="SPL633" s="5"/>
      <c r="SPM633" s="5"/>
      <c r="SPN633" s="5"/>
      <c r="SPO633" s="5"/>
      <c r="SPP633" s="5"/>
      <c r="SPQ633" s="5"/>
      <c r="SPR633" s="5"/>
      <c r="SPS633" s="5"/>
      <c r="SPT633" s="5"/>
      <c r="SPU633" s="5"/>
      <c r="SPV633" s="5"/>
      <c r="SPW633" s="5"/>
      <c r="SPX633" s="5"/>
      <c r="SPY633" s="5"/>
      <c r="SPZ633" s="5"/>
      <c r="SQA633" s="5"/>
      <c r="SQB633" s="5"/>
      <c r="SQC633" s="5"/>
      <c r="SQD633" s="5"/>
      <c r="SQE633" s="5"/>
      <c r="SQF633" s="5"/>
      <c r="SQG633" s="5"/>
      <c r="SQH633" s="5"/>
      <c r="SQI633" s="5"/>
      <c r="SQJ633" s="5"/>
      <c r="SQK633" s="5"/>
      <c r="SQL633" s="5"/>
      <c r="SQM633" s="5"/>
      <c r="SQN633" s="5"/>
      <c r="SQO633" s="5"/>
      <c r="SQP633" s="5"/>
      <c r="SQQ633" s="5"/>
      <c r="SQR633" s="5"/>
      <c r="SQS633" s="5"/>
      <c r="SQT633" s="5"/>
      <c r="SQU633" s="5"/>
      <c r="SQV633" s="5"/>
      <c r="SQW633" s="5"/>
      <c r="SQX633" s="5"/>
      <c r="SQY633" s="5"/>
      <c r="SQZ633" s="5"/>
      <c r="SRA633" s="5"/>
      <c r="SRB633" s="5"/>
      <c r="SRC633" s="5"/>
      <c r="SRD633" s="5"/>
      <c r="SRE633" s="5"/>
      <c r="SRF633" s="5"/>
      <c r="SRG633" s="5"/>
      <c r="SRH633" s="5"/>
      <c r="SRI633" s="5"/>
      <c r="SRJ633" s="5"/>
      <c r="SRK633" s="5"/>
      <c r="SRL633" s="5"/>
      <c r="SRM633" s="5"/>
      <c r="SRN633" s="5"/>
      <c r="SRO633" s="5"/>
      <c r="SRP633" s="5"/>
      <c r="SRQ633" s="5"/>
      <c r="SRR633" s="5"/>
      <c r="SRS633" s="5"/>
      <c r="SRT633" s="5"/>
      <c r="SRU633" s="5"/>
      <c r="SRV633" s="5"/>
      <c r="SRW633" s="5"/>
      <c r="SRX633" s="5"/>
      <c r="SRY633" s="5"/>
      <c r="SRZ633" s="5"/>
      <c r="SSA633" s="5"/>
      <c r="SSB633" s="5"/>
      <c r="SSC633" s="5"/>
      <c r="SSD633" s="5"/>
      <c r="SSE633" s="5"/>
      <c r="SSF633" s="5"/>
      <c r="SSG633" s="5"/>
      <c r="SSH633" s="5"/>
      <c r="SSI633" s="5"/>
      <c r="SSJ633" s="5"/>
      <c r="SSK633" s="5"/>
      <c r="SSL633" s="5"/>
      <c r="SSM633" s="5"/>
      <c r="SSN633" s="5"/>
      <c r="SSO633" s="5"/>
      <c r="SSP633" s="5"/>
      <c r="SSQ633" s="5"/>
      <c r="SSR633" s="5"/>
      <c r="SSS633" s="5"/>
      <c r="SST633" s="5"/>
      <c r="SSU633" s="5"/>
      <c r="SSV633" s="5"/>
      <c r="SSW633" s="5"/>
      <c r="SSX633" s="5"/>
      <c r="SSY633" s="5"/>
      <c r="SSZ633" s="5"/>
      <c r="STA633" s="5"/>
      <c r="STB633" s="5"/>
      <c r="STC633" s="5"/>
      <c r="STD633" s="5"/>
      <c r="STE633" s="5"/>
      <c r="STF633" s="5"/>
      <c r="STG633" s="5"/>
      <c r="STH633" s="5"/>
      <c r="STI633" s="5"/>
      <c r="STJ633" s="5"/>
      <c r="STK633" s="5"/>
      <c r="STL633" s="5"/>
      <c r="STM633" s="5"/>
      <c r="STN633" s="5"/>
      <c r="STO633" s="5"/>
      <c r="STP633" s="5"/>
      <c r="STQ633" s="5"/>
      <c r="STR633" s="5"/>
      <c r="STS633" s="5"/>
      <c r="STT633" s="5"/>
      <c r="STU633" s="5"/>
      <c r="STV633" s="5"/>
      <c r="STW633" s="5"/>
      <c r="STX633" s="5"/>
      <c r="STY633" s="5"/>
      <c r="STZ633" s="5"/>
      <c r="SUA633" s="5"/>
      <c r="SUB633" s="5"/>
      <c r="SUC633" s="5"/>
      <c r="SUD633" s="5"/>
      <c r="SUE633" s="5"/>
      <c r="SUF633" s="5"/>
      <c r="SUG633" s="5"/>
      <c r="SUH633" s="5"/>
      <c r="SUI633" s="5"/>
      <c r="SUJ633" s="5"/>
      <c r="SUK633" s="5"/>
      <c r="SUL633" s="5"/>
      <c r="SUM633" s="5"/>
      <c r="SUN633" s="5"/>
      <c r="SUO633" s="5"/>
      <c r="SUP633" s="5"/>
      <c r="SUQ633" s="5"/>
      <c r="SUR633" s="5"/>
      <c r="SUS633" s="5"/>
      <c r="SUT633" s="5"/>
      <c r="SUU633" s="5"/>
      <c r="SUV633" s="5"/>
      <c r="SUW633" s="5"/>
      <c r="SUX633" s="5"/>
      <c r="SUY633" s="5"/>
      <c r="SUZ633" s="5"/>
      <c r="SVA633" s="5"/>
      <c r="SVB633" s="5"/>
      <c r="SVC633" s="5"/>
      <c r="SVD633" s="5"/>
      <c r="SVE633" s="5"/>
      <c r="SVF633" s="5"/>
      <c r="SVG633" s="5"/>
      <c r="SVH633" s="5"/>
      <c r="SVI633" s="5"/>
      <c r="SVJ633" s="5"/>
      <c r="SVK633" s="5"/>
      <c r="SVL633" s="5"/>
      <c r="SVM633" s="5"/>
      <c r="SVN633" s="5"/>
      <c r="SVO633" s="5"/>
      <c r="SVP633" s="5"/>
      <c r="SVQ633" s="5"/>
      <c r="SVR633" s="5"/>
      <c r="SVS633" s="5"/>
      <c r="SVT633" s="5"/>
      <c r="SVU633" s="5"/>
      <c r="SVV633" s="5"/>
      <c r="SVW633" s="5"/>
      <c r="SVX633" s="5"/>
      <c r="SVY633" s="5"/>
      <c r="SVZ633" s="5"/>
      <c r="SWA633" s="5"/>
      <c r="SWB633" s="5"/>
      <c r="SWC633" s="5"/>
      <c r="SWD633" s="5"/>
      <c r="SWE633" s="5"/>
      <c r="SWF633" s="5"/>
      <c r="SWG633" s="5"/>
      <c r="SWH633" s="5"/>
      <c r="SWI633" s="5"/>
      <c r="SWJ633" s="5"/>
      <c r="SWK633" s="5"/>
      <c r="SWL633" s="5"/>
      <c r="SWM633" s="5"/>
      <c r="SWN633" s="5"/>
      <c r="SWO633" s="5"/>
      <c r="SWP633" s="5"/>
      <c r="SWQ633" s="5"/>
      <c r="SWR633" s="5"/>
      <c r="SWS633" s="5"/>
      <c r="SWT633" s="5"/>
      <c r="SWU633" s="5"/>
      <c r="SWV633" s="5"/>
      <c r="SWW633" s="5"/>
      <c r="SWX633" s="5"/>
      <c r="SWY633" s="5"/>
      <c r="SWZ633" s="5"/>
      <c r="SXA633" s="5"/>
      <c r="SXB633" s="5"/>
      <c r="SXC633" s="5"/>
      <c r="SXD633" s="5"/>
      <c r="SXE633" s="5"/>
      <c r="SXF633" s="5"/>
      <c r="SXG633" s="5"/>
      <c r="SXH633" s="5"/>
      <c r="SXI633" s="5"/>
      <c r="SXJ633" s="5"/>
      <c r="SXK633" s="5"/>
      <c r="SXL633" s="5"/>
      <c r="SXM633" s="5"/>
      <c r="SXN633" s="5"/>
      <c r="SXO633" s="5"/>
      <c r="SXP633" s="5"/>
      <c r="SXQ633" s="5"/>
      <c r="SXR633" s="5"/>
      <c r="SXS633" s="5"/>
      <c r="SXT633" s="5"/>
      <c r="SXU633" s="5"/>
      <c r="SXV633" s="5"/>
      <c r="SXW633" s="5"/>
      <c r="SXX633" s="5"/>
      <c r="SXY633" s="5"/>
      <c r="SXZ633" s="5"/>
      <c r="SYA633" s="5"/>
      <c r="SYB633" s="5"/>
      <c r="SYC633" s="5"/>
      <c r="SYD633" s="5"/>
      <c r="SYE633" s="5"/>
      <c r="SYF633" s="5"/>
      <c r="SYG633" s="5"/>
      <c r="SYH633" s="5"/>
      <c r="SYI633" s="5"/>
      <c r="SYJ633" s="5"/>
      <c r="SYK633" s="5"/>
      <c r="SYL633" s="5"/>
      <c r="SYM633" s="5"/>
      <c r="SYN633" s="5"/>
      <c r="SYO633" s="5"/>
      <c r="SYP633" s="5"/>
      <c r="SYQ633" s="5"/>
      <c r="SYR633" s="5"/>
      <c r="SYS633" s="5"/>
      <c r="SYT633" s="5"/>
      <c r="SYU633" s="5"/>
      <c r="SYV633" s="5"/>
      <c r="SYW633" s="5"/>
      <c r="SYX633" s="5"/>
      <c r="SYY633" s="5"/>
      <c r="SYZ633" s="5"/>
      <c r="SZA633" s="5"/>
      <c r="SZB633" s="5"/>
      <c r="SZC633" s="5"/>
      <c r="SZD633" s="5"/>
      <c r="SZE633" s="5"/>
      <c r="SZF633" s="5"/>
      <c r="SZG633" s="5"/>
      <c r="SZH633" s="5"/>
      <c r="SZI633" s="5"/>
      <c r="SZJ633" s="5"/>
      <c r="SZK633" s="5"/>
      <c r="SZL633" s="5"/>
      <c r="SZM633" s="5"/>
      <c r="SZN633" s="5"/>
      <c r="SZO633" s="5"/>
      <c r="SZP633" s="5"/>
      <c r="SZQ633" s="5"/>
      <c r="SZR633" s="5"/>
      <c r="SZS633" s="5"/>
      <c r="SZT633" s="5"/>
      <c r="SZU633" s="5"/>
      <c r="SZV633" s="5"/>
      <c r="SZW633" s="5"/>
      <c r="SZX633" s="5"/>
      <c r="SZY633" s="5"/>
      <c r="SZZ633" s="5"/>
      <c r="TAA633" s="5"/>
      <c r="TAB633" s="5"/>
      <c r="TAC633" s="5"/>
      <c r="TAD633" s="5"/>
      <c r="TAE633" s="5"/>
      <c r="TAF633" s="5"/>
      <c r="TAG633" s="5"/>
      <c r="TAH633" s="5"/>
      <c r="TAI633" s="5"/>
      <c r="TAJ633" s="5"/>
      <c r="TAK633" s="5"/>
      <c r="TAL633" s="5"/>
      <c r="TAM633" s="5"/>
      <c r="TAN633" s="5"/>
      <c r="TAO633" s="5"/>
      <c r="TAP633" s="5"/>
      <c r="TAQ633" s="5"/>
      <c r="TAR633" s="5"/>
      <c r="TAS633" s="5"/>
      <c r="TAT633" s="5"/>
      <c r="TAU633" s="5"/>
      <c r="TAV633" s="5"/>
      <c r="TAW633" s="5"/>
      <c r="TAX633" s="5"/>
      <c r="TAY633" s="5"/>
      <c r="TAZ633" s="5"/>
      <c r="TBA633" s="5"/>
      <c r="TBB633" s="5"/>
      <c r="TBC633" s="5"/>
      <c r="TBD633" s="5"/>
      <c r="TBE633" s="5"/>
      <c r="TBF633" s="5"/>
      <c r="TBG633" s="5"/>
      <c r="TBH633" s="5"/>
      <c r="TBI633" s="5"/>
      <c r="TBJ633" s="5"/>
      <c r="TBK633" s="5"/>
      <c r="TBL633" s="5"/>
      <c r="TBM633" s="5"/>
      <c r="TBN633" s="5"/>
      <c r="TBO633" s="5"/>
      <c r="TBP633" s="5"/>
      <c r="TBQ633" s="5"/>
      <c r="TBR633" s="5"/>
      <c r="TBS633" s="5"/>
      <c r="TBT633" s="5"/>
      <c r="TBU633" s="5"/>
      <c r="TBV633" s="5"/>
      <c r="TBW633" s="5"/>
      <c r="TBX633" s="5"/>
      <c r="TBY633" s="5"/>
      <c r="TBZ633" s="5"/>
      <c r="TCA633" s="5"/>
      <c r="TCB633" s="5"/>
      <c r="TCC633" s="5"/>
      <c r="TCD633" s="5"/>
      <c r="TCE633" s="5"/>
      <c r="TCF633" s="5"/>
      <c r="TCG633" s="5"/>
      <c r="TCH633" s="5"/>
      <c r="TCI633" s="5"/>
      <c r="TCJ633" s="5"/>
      <c r="TCK633" s="5"/>
      <c r="TCL633" s="5"/>
      <c r="TCM633" s="5"/>
      <c r="TCN633" s="5"/>
      <c r="TCO633" s="5"/>
      <c r="TCP633" s="5"/>
      <c r="TCQ633" s="5"/>
      <c r="TCR633" s="5"/>
      <c r="TCS633" s="5"/>
      <c r="TCT633" s="5"/>
      <c r="TCU633" s="5"/>
      <c r="TCV633" s="5"/>
      <c r="TCW633" s="5"/>
      <c r="TCX633" s="5"/>
      <c r="TCY633" s="5"/>
      <c r="TCZ633" s="5"/>
      <c r="TDA633" s="5"/>
      <c r="TDB633" s="5"/>
      <c r="TDC633" s="5"/>
      <c r="TDD633" s="5"/>
      <c r="TDE633" s="5"/>
      <c r="TDF633" s="5"/>
      <c r="TDG633" s="5"/>
      <c r="TDH633" s="5"/>
      <c r="TDI633" s="5"/>
      <c r="TDJ633" s="5"/>
      <c r="TDK633" s="5"/>
      <c r="TDL633" s="5"/>
      <c r="TDM633" s="5"/>
      <c r="TDN633" s="5"/>
      <c r="TDO633" s="5"/>
      <c r="TDP633" s="5"/>
      <c r="TDQ633" s="5"/>
      <c r="TDR633" s="5"/>
      <c r="TDS633" s="5"/>
      <c r="TDT633" s="5"/>
      <c r="TDU633" s="5"/>
      <c r="TDV633" s="5"/>
      <c r="TDW633" s="5"/>
      <c r="TDX633" s="5"/>
      <c r="TDY633" s="5"/>
      <c r="TDZ633" s="5"/>
      <c r="TEA633" s="5"/>
      <c r="TEB633" s="5"/>
      <c r="TEC633" s="5"/>
      <c r="TED633" s="5"/>
      <c r="TEE633" s="5"/>
      <c r="TEF633" s="5"/>
      <c r="TEG633" s="5"/>
      <c r="TEH633" s="5"/>
      <c r="TEI633" s="5"/>
      <c r="TEJ633" s="5"/>
      <c r="TEK633" s="5"/>
      <c r="TEL633" s="5"/>
      <c r="TEM633" s="5"/>
      <c r="TEN633" s="5"/>
      <c r="TEO633" s="5"/>
      <c r="TEP633" s="5"/>
      <c r="TEQ633" s="5"/>
      <c r="TER633" s="5"/>
      <c r="TES633" s="5"/>
      <c r="TET633" s="5"/>
      <c r="TEU633" s="5"/>
      <c r="TEV633" s="5"/>
      <c r="TEW633" s="5"/>
      <c r="TEX633" s="5"/>
      <c r="TEY633" s="5"/>
      <c r="TEZ633" s="5"/>
      <c r="TFA633" s="5"/>
      <c r="TFB633" s="5"/>
      <c r="TFC633" s="5"/>
      <c r="TFD633" s="5"/>
      <c r="TFE633" s="5"/>
      <c r="TFF633" s="5"/>
      <c r="TFG633" s="5"/>
      <c r="TFH633" s="5"/>
      <c r="TFI633" s="5"/>
      <c r="TFJ633" s="5"/>
      <c r="TFK633" s="5"/>
      <c r="TFL633" s="5"/>
      <c r="TFM633" s="5"/>
      <c r="TFN633" s="5"/>
      <c r="TFO633" s="5"/>
      <c r="TFP633" s="5"/>
      <c r="TFQ633" s="5"/>
      <c r="TFR633" s="5"/>
      <c r="TFS633" s="5"/>
      <c r="TFT633" s="5"/>
      <c r="TFU633" s="5"/>
      <c r="TFV633" s="5"/>
      <c r="TFW633" s="5"/>
      <c r="TFX633" s="5"/>
      <c r="TFY633" s="5"/>
      <c r="TFZ633" s="5"/>
      <c r="TGA633" s="5"/>
      <c r="TGB633" s="5"/>
      <c r="TGC633" s="5"/>
      <c r="TGD633" s="5"/>
      <c r="TGE633" s="5"/>
      <c r="TGF633" s="5"/>
      <c r="TGG633" s="5"/>
      <c r="TGH633" s="5"/>
      <c r="TGI633" s="5"/>
      <c r="TGJ633" s="5"/>
      <c r="TGK633" s="5"/>
      <c r="TGL633" s="5"/>
      <c r="TGM633" s="5"/>
      <c r="TGN633" s="5"/>
      <c r="TGO633" s="5"/>
      <c r="TGP633" s="5"/>
      <c r="TGQ633" s="5"/>
      <c r="TGR633" s="5"/>
      <c r="TGS633" s="5"/>
      <c r="TGT633" s="5"/>
      <c r="TGU633" s="5"/>
      <c r="TGV633" s="5"/>
      <c r="TGW633" s="5"/>
      <c r="TGX633" s="5"/>
      <c r="TGY633" s="5"/>
      <c r="TGZ633" s="5"/>
      <c r="THA633" s="5"/>
      <c r="THB633" s="5"/>
      <c r="THC633" s="5"/>
      <c r="THD633" s="5"/>
      <c r="THE633" s="5"/>
      <c r="THF633" s="5"/>
      <c r="THG633" s="5"/>
      <c r="THH633" s="5"/>
      <c r="THI633" s="5"/>
      <c r="THJ633" s="5"/>
      <c r="THK633" s="5"/>
      <c r="THL633" s="5"/>
      <c r="THM633" s="5"/>
      <c r="THN633" s="5"/>
      <c r="THO633" s="5"/>
      <c r="THP633" s="5"/>
      <c r="THQ633" s="5"/>
      <c r="THR633" s="5"/>
      <c r="THS633" s="5"/>
      <c r="THT633" s="5"/>
      <c r="THU633" s="5"/>
      <c r="THV633" s="5"/>
      <c r="THW633" s="5"/>
      <c r="THX633" s="5"/>
      <c r="THY633" s="5"/>
      <c r="THZ633" s="5"/>
      <c r="TIA633" s="5"/>
      <c r="TIB633" s="5"/>
      <c r="TIC633" s="5"/>
      <c r="TID633" s="5"/>
      <c r="TIE633" s="5"/>
      <c r="TIF633" s="5"/>
      <c r="TIG633" s="5"/>
      <c r="TIH633" s="5"/>
      <c r="TII633" s="5"/>
      <c r="TIJ633" s="5"/>
      <c r="TIK633" s="5"/>
      <c r="TIL633" s="5"/>
      <c r="TIM633" s="5"/>
      <c r="TIN633" s="5"/>
      <c r="TIO633" s="5"/>
      <c r="TIP633" s="5"/>
      <c r="TIQ633" s="5"/>
      <c r="TIR633" s="5"/>
      <c r="TIS633" s="5"/>
      <c r="TIT633" s="5"/>
      <c r="TIU633" s="5"/>
      <c r="TIV633" s="5"/>
      <c r="TIW633" s="5"/>
      <c r="TIX633" s="5"/>
      <c r="TIY633" s="5"/>
      <c r="TIZ633" s="5"/>
      <c r="TJA633" s="5"/>
      <c r="TJB633" s="5"/>
      <c r="TJC633" s="5"/>
      <c r="TJD633" s="5"/>
      <c r="TJE633" s="5"/>
      <c r="TJF633" s="5"/>
      <c r="TJG633" s="5"/>
      <c r="TJH633" s="5"/>
      <c r="TJI633" s="5"/>
      <c r="TJJ633" s="5"/>
      <c r="TJK633" s="5"/>
      <c r="TJL633" s="5"/>
      <c r="TJM633" s="5"/>
      <c r="TJN633" s="5"/>
      <c r="TJO633" s="5"/>
      <c r="TJP633" s="5"/>
      <c r="TJQ633" s="5"/>
      <c r="TJR633" s="5"/>
      <c r="TJS633" s="5"/>
      <c r="TJT633" s="5"/>
      <c r="TJU633" s="5"/>
      <c r="TJV633" s="5"/>
      <c r="TJW633" s="5"/>
      <c r="TJX633" s="5"/>
      <c r="TJY633" s="5"/>
      <c r="TJZ633" s="5"/>
      <c r="TKA633" s="5"/>
      <c r="TKB633" s="5"/>
      <c r="TKC633" s="5"/>
      <c r="TKD633" s="5"/>
      <c r="TKE633" s="5"/>
      <c r="TKF633" s="5"/>
      <c r="TKG633" s="5"/>
      <c r="TKH633" s="5"/>
      <c r="TKI633" s="5"/>
      <c r="TKJ633" s="5"/>
      <c r="TKK633" s="5"/>
      <c r="TKL633" s="5"/>
      <c r="TKM633" s="5"/>
      <c r="TKN633" s="5"/>
      <c r="TKO633" s="5"/>
      <c r="TKP633" s="5"/>
      <c r="TKQ633" s="5"/>
      <c r="TKR633" s="5"/>
      <c r="TKS633" s="5"/>
      <c r="TKT633" s="5"/>
      <c r="TKU633" s="5"/>
      <c r="TKV633" s="5"/>
      <c r="TKW633" s="5"/>
      <c r="TKX633" s="5"/>
      <c r="TKY633" s="5"/>
      <c r="TKZ633" s="5"/>
      <c r="TLA633" s="5"/>
      <c r="TLB633" s="5"/>
      <c r="TLC633" s="5"/>
      <c r="TLD633" s="5"/>
      <c r="TLE633" s="5"/>
      <c r="TLF633" s="5"/>
      <c r="TLG633" s="5"/>
      <c r="TLH633" s="5"/>
      <c r="TLI633" s="5"/>
      <c r="TLJ633" s="5"/>
      <c r="TLK633" s="5"/>
      <c r="TLL633" s="5"/>
      <c r="TLM633" s="5"/>
      <c r="TLN633" s="5"/>
      <c r="TLO633" s="5"/>
      <c r="TLP633" s="5"/>
      <c r="TLQ633" s="5"/>
      <c r="TLR633" s="5"/>
      <c r="TLS633" s="5"/>
      <c r="TLT633" s="5"/>
      <c r="TLU633" s="5"/>
      <c r="TLV633" s="5"/>
      <c r="TLW633" s="5"/>
      <c r="TLX633" s="5"/>
      <c r="TLY633" s="5"/>
      <c r="TLZ633" s="5"/>
      <c r="TMA633" s="5"/>
      <c r="TMB633" s="5"/>
      <c r="TMC633" s="5"/>
      <c r="TMD633" s="5"/>
      <c r="TME633" s="5"/>
      <c r="TMF633" s="5"/>
      <c r="TMG633" s="5"/>
      <c r="TMH633" s="5"/>
      <c r="TMI633" s="5"/>
      <c r="TMJ633" s="5"/>
      <c r="TMK633" s="5"/>
      <c r="TML633" s="5"/>
      <c r="TMM633" s="5"/>
      <c r="TMN633" s="5"/>
      <c r="TMO633" s="5"/>
      <c r="TMP633" s="5"/>
      <c r="TMQ633" s="5"/>
      <c r="TMR633" s="5"/>
      <c r="TMS633" s="5"/>
      <c r="TMT633" s="5"/>
      <c r="TMU633" s="5"/>
      <c r="TMV633" s="5"/>
      <c r="TMW633" s="5"/>
      <c r="TMX633" s="5"/>
      <c r="TMY633" s="5"/>
      <c r="TMZ633" s="5"/>
      <c r="TNA633" s="5"/>
      <c r="TNB633" s="5"/>
      <c r="TNC633" s="5"/>
      <c r="TND633" s="5"/>
      <c r="TNE633" s="5"/>
      <c r="TNF633" s="5"/>
      <c r="TNG633" s="5"/>
      <c r="TNH633" s="5"/>
      <c r="TNI633" s="5"/>
      <c r="TNJ633" s="5"/>
      <c r="TNK633" s="5"/>
      <c r="TNL633" s="5"/>
      <c r="TNM633" s="5"/>
      <c r="TNN633" s="5"/>
      <c r="TNO633" s="5"/>
      <c r="TNP633" s="5"/>
      <c r="TNQ633" s="5"/>
      <c r="TNR633" s="5"/>
      <c r="TNS633" s="5"/>
      <c r="TNT633" s="5"/>
      <c r="TNU633" s="5"/>
      <c r="TNV633" s="5"/>
      <c r="TNW633" s="5"/>
      <c r="TNX633" s="5"/>
      <c r="TNY633" s="5"/>
      <c r="TNZ633" s="5"/>
      <c r="TOA633" s="5"/>
      <c r="TOB633" s="5"/>
      <c r="TOC633" s="5"/>
      <c r="TOD633" s="5"/>
      <c r="TOE633" s="5"/>
      <c r="TOF633" s="5"/>
      <c r="TOG633" s="5"/>
      <c r="TOH633" s="5"/>
      <c r="TOI633" s="5"/>
      <c r="TOJ633" s="5"/>
      <c r="TOK633" s="5"/>
      <c r="TOL633" s="5"/>
      <c r="TOM633" s="5"/>
      <c r="TON633" s="5"/>
      <c r="TOO633" s="5"/>
      <c r="TOP633" s="5"/>
      <c r="TOQ633" s="5"/>
      <c r="TOR633" s="5"/>
      <c r="TOS633" s="5"/>
      <c r="TOT633" s="5"/>
      <c r="TOU633" s="5"/>
      <c r="TOV633" s="5"/>
      <c r="TOW633" s="5"/>
      <c r="TOX633" s="5"/>
      <c r="TOY633" s="5"/>
      <c r="TOZ633" s="5"/>
      <c r="TPA633" s="5"/>
      <c r="TPB633" s="5"/>
      <c r="TPC633" s="5"/>
      <c r="TPD633" s="5"/>
      <c r="TPE633" s="5"/>
      <c r="TPF633" s="5"/>
      <c r="TPG633" s="5"/>
      <c r="TPH633" s="5"/>
      <c r="TPI633" s="5"/>
      <c r="TPJ633" s="5"/>
      <c r="TPK633" s="5"/>
      <c r="TPL633" s="5"/>
      <c r="TPM633" s="5"/>
      <c r="TPN633" s="5"/>
      <c r="TPO633" s="5"/>
      <c r="TPP633" s="5"/>
      <c r="TPQ633" s="5"/>
      <c r="TPR633" s="5"/>
      <c r="TPS633" s="5"/>
      <c r="TPT633" s="5"/>
      <c r="TPU633" s="5"/>
      <c r="TPV633" s="5"/>
      <c r="TPW633" s="5"/>
      <c r="TPX633" s="5"/>
      <c r="TPY633" s="5"/>
      <c r="TPZ633" s="5"/>
      <c r="TQA633" s="5"/>
      <c r="TQB633" s="5"/>
      <c r="TQC633" s="5"/>
      <c r="TQD633" s="5"/>
      <c r="TQE633" s="5"/>
      <c r="TQF633" s="5"/>
      <c r="TQG633" s="5"/>
      <c r="TQH633" s="5"/>
      <c r="TQI633" s="5"/>
      <c r="TQJ633" s="5"/>
      <c r="TQK633" s="5"/>
      <c r="TQL633" s="5"/>
      <c r="TQM633" s="5"/>
      <c r="TQN633" s="5"/>
      <c r="TQO633" s="5"/>
      <c r="TQP633" s="5"/>
      <c r="TQQ633" s="5"/>
      <c r="TQR633" s="5"/>
      <c r="TQS633" s="5"/>
      <c r="TQT633" s="5"/>
      <c r="TQU633" s="5"/>
      <c r="TQV633" s="5"/>
      <c r="TQW633" s="5"/>
      <c r="TQX633" s="5"/>
      <c r="TQY633" s="5"/>
      <c r="TQZ633" s="5"/>
      <c r="TRA633" s="5"/>
      <c r="TRB633" s="5"/>
      <c r="TRC633" s="5"/>
      <c r="TRD633" s="5"/>
      <c r="TRE633" s="5"/>
      <c r="TRF633" s="5"/>
      <c r="TRG633" s="5"/>
      <c r="TRH633" s="5"/>
      <c r="TRI633" s="5"/>
      <c r="TRJ633" s="5"/>
      <c r="TRK633" s="5"/>
      <c r="TRL633" s="5"/>
      <c r="TRM633" s="5"/>
      <c r="TRN633" s="5"/>
      <c r="TRO633" s="5"/>
      <c r="TRP633" s="5"/>
      <c r="TRQ633" s="5"/>
      <c r="TRR633" s="5"/>
      <c r="TRS633" s="5"/>
      <c r="TRT633" s="5"/>
      <c r="TRU633" s="5"/>
      <c r="TRV633" s="5"/>
      <c r="TRW633" s="5"/>
      <c r="TRX633" s="5"/>
      <c r="TRY633" s="5"/>
      <c r="TRZ633" s="5"/>
      <c r="TSA633" s="5"/>
      <c r="TSB633" s="5"/>
      <c r="TSC633" s="5"/>
      <c r="TSD633" s="5"/>
      <c r="TSE633" s="5"/>
      <c r="TSF633" s="5"/>
      <c r="TSG633" s="5"/>
      <c r="TSH633" s="5"/>
      <c r="TSI633" s="5"/>
      <c r="TSJ633" s="5"/>
      <c r="TSK633" s="5"/>
      <c r="TSL633" s="5"/>
      <c r="TSM633" s="5"/>
      <c r="TSN633" s="5"/>
      <c r="TSO633" s="5"/>
      <c r="TSP633" s="5"/>
      <c r="TSQ633" s="5"/>
      <c r="TSR633" s="5"/>
      <c r="TSS633" s="5"/>
      <c r="TST633" s="5"/>
      <c r="TSU633" s="5"/>
      <c r="TSV633" s="5"/>
      <c r="TSW633" s="5"/>
      <c r="TSX633" s="5"/>
      <c r="TSY633" s="5"/>
      <c r="TSZ633" s="5"/>
      <c r="TTA633" s="5"/>
      <c r="TTB633" s="5"/>
      <c r="TTC633" s="5"/>
      <c r="TTD633" s="5"/>
      <c r="TTE633" s="5"/>
      <c r="TTF633" s="5"/>
      <c r="TTG633" s="5"/>
      <c r="TTH633" s="5"/>
      <c r="TTI633" s="5"/>
      <c r="TTJ633" s="5"/>
      <c r="TTK633" s="5"/>
      <c r="TTL633" s="5"/>
      <c r="TTM633" s="5"/>
      <c r="TTN633" s="5"/>
      <c r="TTO633" s="5"/>
      <c r="TTP633" s="5"/>
      <c r="TTQ633" s="5"/>
      <c r="TTR633" s="5"/>
      <c r="TTS633" s="5"/>
      <c r="TTT633" s="5"/>
      <c r="TTU633" s="5"/>
      <c r="TTV633" s="5"/>
      <c r="TTW633" s="5"/>
      <c r="TTX633" s="5"/>
      <c r="TTY633" s="5"/>
      <c r="TTZ633" s="5"/>
      <c r="TUA633" s="5"/>
      <c r="TUB633" s="5"/>
      <c r="TUC633" s="5"/>
      <c r="TUD633" s="5"/>
      <c r="TUE633" s="5"/>
      <c r="TUF633" s="5"/>
      <c r="TUG633" s="5"/>
      <c r="TUH633" s="5"/>
      <c r="TUI633" s="5"/>
      <c r="TUJ633" s="5"/>
      <c r="TUK633" s="5"/>
      <c r="TUL633" s="5"/>
      <c r="TUM633" s="5"/>
      <c r="TUN633" s="5"/>
      <c r="TUO633" s="5"/>
      <c r="TUP633" s="5"/>
      <c r="TUQ633" s="5"/>
      <c r="TUR633" s="5"/>
      <c r="TUS633" s="5"/>
      <c r="TUT633" s="5"/>
      <c r="TUU633" s="5"/>
      <c r="TUV633" s="5"/>
      <c r="TUW633" s="5"/>
      <c r="TUX633" s="5"/>
      <c r="TUY633" s="5"/>
      <c r="TUZ633" s="5"/>
      <c r="TVA633" s="5"/>
      <c r="TVB633" s="5"/>
      <c r="TVC633" s="5"/>
      <c r="TVD633" s="5"/>
      <c r="TVE633" s="5"/>
      <c r="TVF633" s="5"/>
      <c r="TVG633" s="5"/>
      <c r="TVH633" s="5"/>
      <c r="TVI633" s="5"/>
      <c r="TVJ633" s="5"/>
      <c r="TVK633" s="5"/>
      <c r="TVL633" s="5"/>
      <c r="TVM633" s="5"/>
      <c r="TVN633" s="5"/>
      <c r="TVO633" s="5"/>
      <c r="TVP633" s="5"/>
      <c r="TVQ633" s="5"/>
      <c r="TVR633" s="5"/>
      <c r="TVS633" s="5"/>
      <c r="TVT633" s="5"/>
      <c r="TVU633" s="5"/>
      <c r="TVV633" s="5"/>
      <c r="TVW633" s="5"/>
      <c r="TVX633" s="5"/>
      <c r="TVY633" s="5"/>
      <c r="TVZ633" s="5"/>
      <c r="TWA633" s="5"/>
      <c r="TWB633" s="5"/>
      <c r="TWC633" s="5"/>
      <c r="TWD633" s="5"/>
      <c r="TWE633" s="5"/>
      <c r="TWF633" s="5"/>
      <c r="TWG633" s="5"/>
      <c r="TWH633" s="5"/>
      <c r="TWI633" s="5"/>
      <c r="TWJ633" s="5"/>
      <c r="TWK633" s="5"/>
      <c r="TWL633" s="5"/>
      <c r="TWM633" s="5"/>
      <c r="TWN633" s="5"/>
      <c r="TWO633" s="5"/>
      <c r="TWP633" s="5"/>
      <c r="TWQ633" s="5"/>
      <c r="TWR633" s="5"/>
      <c r="TWS633" s="5"/>
      <c r="TWT633" s="5"/>
      <c r="TWU633" s="5"/>
      <c r="TWV633" s="5"/>
      <c r="TWW633" s="5"/>
      <c r="TWX633" s="5"/>
      <c r="TWY633" s="5"/>
      <c r="TWZ633" s="5"/>
      <c r="TXA633" s="5"/>
      <c r="TXB633" s="5"/>
      <c r="TXC633" s="5"/>
      <c r="TXD633" s="5"/>
      <c r="TXE633" s="5"/>
      <c r="TXF633" s="5"/>
      <c r="TXG633" s="5"/>
      <c r="TXH633" s="5"/>
      <c r="TXI633" s="5"/>
      <c r="TXJ633" s="5"/>
      <c r="TXK633" s="5"/>
      <c r="TXL633" s="5"/>
      <c r="TXM633" s="5"/>
      <c r="TXN633" s="5"/>
      <c r="TXO633" s="5"/>
      <c r="TXP633" s="5"/>
      <c r="TXQ633" s="5"/>
      <c r="TXR633" s="5"/>
      <c r="TXS633" s="5"/>
      <c r="TXT633" s="5"/>
      <c r="TXU633" s="5"/>
      <c r="TXV633" s="5"/>
      <c r="TXW633" s="5"/>
      <c r="TXX633" s="5"/>
      <c r="TXY633" s="5"/>
      <c r="TXZ633" s="5"/>
      <c r="TYA633" s="5"/>
      <c r="TYB633" s="5"/>
      <c r="TYC633" s="5"/>
      <c r="TYD633" s="5"/>
      <c r="TYE633" s="5"/>
      <c r="TYF633" s="5"/>
      <c r="TYG633" s="5"/>
      <c r="TYH633" s="5"/>
      <c r="TYI633" s="5"/>
      <c r="TYJ633" s="5"/>
      <c r="TYK633" s="5"/>
      <c r="TYL633" s="5"/>
      <c r="TYM633" s="5"/>
      <c r="TYN633" s="5"/>
      <c r="TYO633" s="5"/>
      <c r="TYP633" s="5"/>
      <c r="TYQ633" s="5"/>
      <c r="TYR633" s="5"/>
      <c r="TYS633" s="5"/>
      <c r="TYT633" s="5"/>
      <c r="TYU633" s="5"/>
      <c r="TYV633" s="5"/>
      <c r="TYW633" s="5"/>
      <c r="TYX633" s="5"/>
      <c r="TYY633" s="5"/>
      <c r="TYZ633" s="5"/>
      <c r="TZA633" s="5"/>
      <c r="TZB633" s="5"/>
      <c r="TZC633" s="5"/>
      <c r="TZD633" s="5"/>
      <c r="TZE633" s="5"/>
      <c r="TZF633" s="5"/>
      <c r="TZG633" s="5"/>
      <c r="TZH633" s="5"/>
      <c r="TZI633" s="5"/>
      <c r="TZJ633" s="5"/>
      <c r="TZK633" s="5"/>
      <c r="TZL633" s="5"/>
      <c r="TZM633" s="5"/>
      <c r="TZN633" s="5"/>
      <c r="TZO633" s="5"/>
      <c r="TZP633" s="5"/>
      <c r="TZQ633" s="5"/>
      <c r="TZR633" s="5"/>
      <c r="TZS633" s="5"/>
      <c r="TZT633" s="5"/>
      <c r="TZU633" s="5"/>
      <c r="TZV633" s="5"/>
      <c r="TZW633" s="5"/>
      <c r="TZX633" s="5"/>
      <c r="TZY633" s="5"/>
      <c r="TZZ633" s="5"/>
      <c r="UAA633" s="5"/>
      <c r="UAB633" s="5"/>
      <c r="UAC633" s="5"/>
      <c r="UAD633" s="5"/>
      <c r="UAE633" s="5"/>
      <c r="UAF633" s="5"/>
      <c r="UAG633" s="5"/>
      <c r="UAH633" s="5"/>
      <c r="UAI633" s="5"/>
      <c r="UAJ633" s="5"/>
      <c r="UAK633" s="5"/>
      <c r="UAL633" s="5"/>
      <c r="UAM633" s="5"/>
      <c r="UAN633" s="5"/>
      <c r="UAO633" s="5"/>
      <c r="UAP633" s="5"/>
      <c r="UAQ633" s="5"/>
      <c r="UAR633" s="5"/>
      <c r="UAS633" s="5"/>
      <c r="UAT633" s="5"/>
      <c r="UAU633" s="5"/>
      <c r="UAV633" s="5"/>
      <c r="UAW633" s="5"/>
      <c r="UAX633" s="5"/>
      <c r="UAY633" s="5"/>
      <c r="UAZ633" s="5"/>
      <c r="UBA633" s="5"/>
      <c r="UBB633" s="5"/>
      <c r="UBC633" s="5"/>
      <c r="UBD633" s="5"/>
      <c r="UBE633" s="5"/>
      <c r="UBF633" s="5"/>
      <c r="UBG633" s="5"/>
      <c r="UBH633" s="5"/>
      <c r="UBI633" s="5"/>
      <c r="UBJ633" s="5"/>
      <c r="UBK633" s="5"/>
      <c r="UBL633" s="5"/>
      <c r="UBM633" s="5"/>
      <c r="UBN633" s="5"/>
      <c r="UBO633" s="5"/>
      <c r="UBP633" s="5"/>
      <c r="UBQ633" s="5"/>
      <c r="UBR633" s="5"/>
      <c r="UBS633" s="5"/>
      <c r="UBT633" s="5"/>
      <c r="UBU633" s="5"/>
      <c r="UBV633" s="5"/>
      <c r="UBW633" s="5"/>
      <c r="UBX633" s="5"/>
      <c r="UBY633" s="5"/>
      <c r="UBZ633" s="5"/>
      <c r="UCA633" s="5"/>
      <c r="UCB633" s="5"/>
      <c r="UCC633" s="5"/>
      <c r="UCD633" s="5"/>
      <c r="UCE633" s="5"/>
      <c r="UCF633" s="5"/>
      <c r="UCG633" s="5"/>
      <c r="UCH633" s="5"/>
      <c r="UCI633" s="5"/>
      <c r="UCJ633" s="5"/>
      <c r="UCK633" s="5"/>
      <c r="UCL633" s="5"/>
      <c r="UCM633" s="5"/>
      <c r="UCN633" s="5"/>
      <c r="UCO633" s="5"/>
      <c r="UCP633" s="5"/>
      <c r="UCQ633" s="5"/>
      <c r="UCR633" s="5"/>
      <c r="UCS633" s="5"/>
      <c r="UCT633" s="5"/>
      <c r="UCU633" s="5"/>
      <c r="UCV633" s="5"/>
      <c r="UCW633" s="5"/>
      <c r="UCX633" s="5"/>
      <c r="UCY633" s="5"/>
      <c r="UCZ633" s="5"/>
      <c r="UDA633" s="5"/>
      <c r="UDB633" s="5"/>
      <c r="UDC633" s="5"/>
      <c r="UDD633" s="5"/>
      <c r="UDE633" s="5"/>
      <c r="UDF633" s="5"/>
      <c r="UDG633" s="5"/>
      <c r="UDH633" s="5"/>
      <c r="UDI633" s="5"/>
      <c r="UDJ633" s="5"/>
      <c r="UDK633" s="5"/>
      <c r="UDL633" s="5"/>
      <c r="UDM633" s="5"/>
      <c r="UDN633" s="5"/>
      <c r="UDO633" s="5"/>
      <c r="UDP633" s="5"/>
      <c r="UDQ633" s="5"/>
      <c r="UDR633" s="5"/>
      <c r="UDS633" s="5"/>
      <c r="UDT633" s="5"/>
      <c r="UDU633" s="5"/>
      <c r="UDV633" s="5"/>
      <c r="UDW633" s="5"/>
      <c r="UDX633" s="5"/>
      <c r="UDY633" s="5"/>
      <c r="UDZ633" s="5"/>
      <c r="UEA633" s="5"/>
      <c r="UEB633" s="5"/>
      <c r="UEC633" s="5"/>
      <c r="UED633" s="5"/>
      <c r="UEE633" s="5"/>
      <c r="UEF633" s="5"/>
      <c r="UEG633" s="5"/>
      <c r="UEH633" s="5"/>
      <c r="UEI633" s="5"/>
      <c r="UEJ633" s="5"/>
      <c r="UEK633" s="5"/>
      <c r="UEL633" s="5"/>
      <c r="UEM633" s="5"/>
      <c r="UEN633" s="5"/>
      <c r="UEO633" s="5"/>
      <c r="UEP633" s="5"/>
      <c r="UEQ633" s="5"/>
      <c r="UER633" s="5"/>
      <c r="UES633" s="5"/>
      <c r="UET633" s="5"/>
      <c r="UEU633" s="5"/>
      <c r="UEV633" s="5"/>
      <c r="UEW633" s="5"/>
      <c r="UEX633" s="5"/>
      <c r="UEY633" s="5"/>
      <c r="UEZ633" s="5"/>
      <c r="UFA633" s="5"/>
      <c r="UFB633" s="5"/>
      <c r="UFC633" s="5"/>
      <c r="UFD633" s="5"/>
      <c r="UFE633" s="5"/>
      <c r="UFF633" s="5"/>
      <c r="UFG633" s="5"/>
      <c r="UFH633" s="5"/>
      <c r="UFI633" s="5"/>
      <c r="UFJ633" s="5"/>
      <c r="UFK633" s="5"/>
      <c r="UFL633" s="5"/>
      <c r="UFM633" s="5"/>
      <c r="UFN633" s="5"/>
      <c r="UFO633" s="5"/>
      <c r="UFP633" s="5"/>
      <c r="UFQ633" s="5"/>
      <c r="UFR633" s="5"/>
      <c r="UFS633" s="5"/>
      <c r="UFT633" s="5"/>
      <c r="UFU633" s="5"/>
      <c r="UFV633" s="5"/>
      <c r="UFW633" s="5"/>
      <c r="UFX633" s="5"/>
      <c r="UFY633" s="5"/>
      <c r="UFZ633" s="5"/>
      <c r="UGA633" s="5"/>
      <c r="UGB633" s="5"/>
      <c r="UGC633" s="5"/>
      <c r="UGD633" s="5"/>
      <c r="UGE633" s="5"/>
      <c r="UGF633" s="5"/>
      <c r="UGG633" s="5"/>
      <c r="UGH633" s="5"/>
      <c r="UGI633" s="5"/>
      <c r="UGJ633" s="5"/>
      <c r="UGK633" s="5"/>
      <c r="UGL633" s="5"/>
      <c r="UGM633" s="5"/>
      <c r="UGN633" s="5"/>
      <c r="UGO633" s="5"/>
      <c r="UGP633" s="5"/>
      <c r="UGQ633" s="5"/>
      <c r="UGR633" s="5"/>
      <c r="UGS633" s="5"/>
      <c r="UGT633" s="5"/>
      <c r="UGU633" s="5"/>
      <c r="UGV633" s="5"/>
      <c r="UGW633" s="5"/>
      <c r="UGX633" s="5"/>
      <c r="UGY633" s="5"/>
      <c r="UGZ633" s="5"/>
      <c r="UHA633" s="5"/>
      <c r="UHB633" s="5"/>
      <c r="UHC633" s="5"/>
      <c r="UHD633" s="5"/>
      <c r="UHE633" s="5"/>
      <c r="UHF633" s="5"/>
      <c r="UHG633" s="5"/>
      <c r="UHH633" s="5"/>
      <c r="UHI633" s="5"/>
      <c r="UHJ633" s="5"/>
      <c r="UHK633" s="5"/>
      <c r="UHL633" s="5"/>
      <c r="UHM633" s="5"/>
      <c r="UHN633" s="5"/>
      <c r="UHO633" s="5"/>
      <c r="UHP633" s="5"/>
      <c r="UHQ633" s="5"/>
      <c r="UHR633" s="5"/>
      <c r="UHS633" s="5"/>
      <c r="UHT633" s="5"/>
      <c r="UHU633" s="5"/>
      <c r="UHV633" s="5"/>
      <c r="UHW633" s="5"/>
      <c r="UHX633" s="5"/>
      <c r="UHY633" s="5"/>
      <c r="UHZ633" s="5"/>
      <c r="UIA633" s="5"/>
      <c r="UIB633" s="5"/>
      <c r="UIC633" s="5"/>
      <c r="UID633" s="5"/>
      <c r="UIE633" s="5"/>
      <c r="UIF633" s="5"/>
      <c r="UIG633" s="5"/>
      <c r="UIH633" s="5"/>
      <c r="UII633" s="5"/>
      <c r="UIJ633" s="5"/>
      <c r="UIK633" s="5"/>
      <c r="UIL633" s="5"/>
      <c r="UIM633" s="5"/>
      <c r="UIN633" s="5"/>
      <c r="UIO633" s="5"/>
      <c r="UIP633" s="5"/>
      <c r="UIQ633" s="5"/>
      <c r="UIR633" s="5"/>
      <c r="UIS633" s="5"/>
      <c r="UIT633" s="5"/>
      <c r="UIU633" s="5"/>
      <c r="UIV633" s="5"/>
      <c r="UIW633" s="5"/>
      <c r="UIX633" s="5"/>
      <c r="UIY633" s="5"/>
      <c r="UIZ633" s="5"/>
      <c r="UJA633" s="5"/>
      <c r="UJB633" s="5"/>
      <c r="UJC633" s="5"/>
      <c r="UJD633" s="5"/>
      <c r="UJE633" s="5"/>
      <c r="UJF633" s="5"/>
      <c r="UJG633" s="5"/>
      <c r="UJH633" s="5"/>
      <c r="UJI633" s="5"/>
      <c r="UJJ633" s="5"/>
      <c r="UJK633" s="5"/>
      <c r="UJL633" s="5"/>
      <c r="UJM633" s="5"/>
      <c r="UJN633" s="5"/>
      <c r="UJO633" s="5"/>
      <c r="UJP633" s="5"/>
      <c r="UJQ633" s="5"/>
      <c r="UJR633" s="5"/>
      <c r="UJS633" s="5"/>
      <c r="UJT633" s="5"/>
      <c r="UJU633" s="5"/>
      <c r="UJV633" s="5"/>
      <c r="UJW633" s="5"/>
      <c r="UJX633" s="5"/>
      <c r="UJY633" s="5"/>
      <c r="UJZ633" s="5"/>
      <c r="UKA633" s="5"/>
      <c r="UKB633" s="5"/>
      <c r="UKC633" s="5"/>
      <c r="UKD633" s="5"/>
      <c r="UKE633" s="5"/>
      <c r="UKF633" s="5"/>
      <c r="UKG633" s="5"/>
      <c r="UKH633" s="5"/>
      <c r="UKI633" s="5"/>
      <c r="UKJ633" s="5"/>
      <c r="UKK633" s="5"/>
      <c r="UKL633" s="5"/>
      <c r="UKM633" s="5"/>
      <c r="UKN633" s="5"/>
      <c r="UKO633" s="5"/>
      <c r="UKP633" s="5"/>
      <c r="UKQ633" s="5"/>
      <c r="UKR633" s="5"/>
      <c r="UKS633" s="5"/>
      <c r="UKT633" s="5"/>
      <c r="UKU633" s="5"/>
      <c r="UKV633" s="5"/>
      <c r="UKW633" s="5"/>
      <c r="UKX633" s="5"/>
      <c r="UKY633" s="5"/>
      <c r="UKZ633" s="5"/>
      <c r="ULA633" s="5"/>
      <c r="ULB633" s="5"/>
      <c r="ULC633" s="5"/>
      <c r="ULD633" s="5"/>
      <c r="ULE633" s="5"/>
      <c r="ULF633" s="5"/>
      <c r="ULG633" s="5"/>
      <c r="ULH633" s="5"/>
      <c r="ULI633" s="5"/>
      <c r="ULJ633" s="5"/>
      <c r="ULK633" s="5"/>
      <c r="ULL633" s="5"/>
      <c r="ULM633" s="5"/>
      <c r="ULN633" s="5"/>
      <c r="ULO633" s="5"/>
      <c r="ULP633" s="5"/>
      <c r="ULQ633" s="5"/>
      <c r="ULR633" s="5"/>
      <c r="ULS633" s="5"/>
      <c r="ULT633" s="5"/>
      <c r="ULU633" s="5"/>
      <c r="ULV633" s="5"/>
      <c r="ULW633" s="5"/>
      <c r="ULX633" s="5"/>
      <c r="ULY633" s="5"/>
      <c r="ULZ633" s="5"/>
      <c r="UMA633" s="5"/>
      <c r="UMB633" s="5"/>
      <c r="UMC633" s="5"/>
      <c r="UMD633" s="5"/>
      <c r="UME633" s="5"/>
      <c r="UMF633" s="5"/>
      <c r="UMG633" s="5"/>
      <c r="UMH633" s="5"/>
      <c r="UMI633" s="5"/>
      <c r="UMJ633" s="5"/>
      <c r="UMK633" s="5"/>
      <c r="UML633" s="5"/>
      <c r="UMM633" s="5"/>
      <c r="UMN633" s="5"/>
      <c r="UMO633" s="5"/>
      <c r="UMP633" s="5"/>
      <c r="UMQ633" s="5"/>
      <c r="UMR633" s="5"/>
      <c r="UMS633" s="5"/>
      <c r="UMT633" s="5"/>
      <c r="UMU633" s="5"/>
      <c r="UMV633" s="5"/>
      <c r="UMW633" s="5"/>
      <c r="UMX633" s="5"/>
      <c r="UMY633" s="5"/>
      <c r="UMZ633" s="5"/>
      <c r="UNA633" s="5"/>
      <c r="UNB633" s="5"/>
      <c r="UNC633" s="5"/>
      <c r="UND633" s="5"/>
      <c r="UNE633" s="5"/>
      <c r="UNF633" s="5"/>
      <c r="UNG633" s="5"/>
      <c r="UNH633" s="5"/>
      <c r="UNI633" s="5"/>
      <c r="UNJ633" s="5"/>
      <c r="UNK633" s="5"/>
      <c r="UNL633" s="5"/>
      <c r="UNM633" s="5"/>
      <c r="UNN633" s="5"/>
      <c r="UNO633" s="5"/>
      <c r="UNP633" s="5"/>
      <c r="UNQ633" s="5"/>
      <c r="UNR633" s="5"/>
      <c r="UNS633" s="5"/>
      <c r="UNT633" s="5"/>
      <c r="UNU633" s="5"/>
      <c r="UNV633" s="5"/>
      <c r="UNW633" s="5"/>
      <c r="UNX633" s="5"/>
      <c r="UNY633" s="5"/>
      <c r="UNZ633" s="5"/>
      <c r="UOA633" s="5"/>
      <c r="UOB633" s="5"/>
      <c r="UOC633" s="5"/>
      <c r="UOD633" s="5"/>
      <c r="UOE633" s="5"/>
      <c r="UOF633" s="5"/>
      <c r="UOG633" s="5"/>
      <c r="UOH633" s="5"/>
      <c r="UOI633" s="5"/>
      <c r="UOJ633" s="5"/>
      <c r="UOK633" s="5"/>
      <c r="UOL633" s="5"/>
      <c r="UOM633" s="5"/>
      <c r="UON633" s="5"/>
      <c r="UOO633" s="5"/>
      <c r="UOP633" s="5"/>
      <c r="UOQ633" s="5"/>
      <c r="UOR633" s="5"/>
      <c r="UOS633" s="5"/>
      <c r="UOT633" s="5"/>
      <c r="UOU633" s="5"/>
      <c r="UOV633" s="5"/>
      <c r="UOW633" s="5"/>
      <c r="UOX633" s="5"/>
      <c r="UOY633" s="5"/>
      <c r="UOZ633" s="5"/>
      <c r="UPA633" s="5"/>
      <c r="UPB633" s="5"/>
      <c r="UPC633" s="5"/>
      <c r="UPD633" s="5"/>
      <c r="UPE633" s="5"/>
      <c r="UPF633" s="5"/>
      <c r="UPG633" s="5"/>
      <c r="UPH633" s="5"/>
      <c r="UPI633" s="5"/>
      <c r="UPJ633" s="5"/>
      <c r="UPK633" s="5"/>
      <c r="UPL633" s="5"/>
      <c r="UPM633" s="5"/>
      <c r="UPN633" s="5"/>
      <c r="UPO633" s="5"/>
      <c r="UPP633" s="5"/>
      <c r="UPQ633" s="5"/>
      <c r="UPR633" s="5"/>
      <c r="UPS633" s="5"/>
      <c r="UPT633" s="5"/>
      <c r="UPU633" s="5"/>
      <c r="UPV633" s="5"/>
      <c r="UPW633" s="5"/>
      <c r="UPX633" s="5"/>
      <c r="UPY633" s="5"/>
      <c r="UPZ633" s="5"/>
      <c r="UQA633" s="5"/>
      <c r="UQB633" s="5"/>
      <c r="UQC633" s="5"/>
      <c r="UQD633" s="5"/>
      <c r="UQE633" s="5"/>
      <c r="UQF633" s="5"/>
      <c r="UQG633" s="5"/>
      <c r="UQH633" s="5"/>
      <c r="UQI633" s="5"/>
      <c r="UQJ633" s="5"/>
      <c r="UQK633" s="5"/>
      <c r="UQL633" s="5"/>
      <c r="UQM633" s="5"/>
      <c r="UQN633" s="5"/>
      <c r="UQO633" s="5"/>
      <c r="UQP633" s="5"/>
      <c r="UQQ633" s="5"/>
      <c r="UQR633" s="5"/>
      <c r="UQS633" s="5"/>
      <c r="UQT633" s="5"/>
      <c r="UQU633" s="5"/>
      <c r="UQV633" s="5"/>
      <c r="UQW633" s="5"/>
      <c r="UQX633" s="5"/>
      <c r="UQY633" s="5"/>
      <c r="UQZ633" s="5"/>
      <c r="URA633" s="5"/>
      <c r="URB633" s="5"/>
      <c r="URC633" s="5"/>
      <c r="URD633" s="5"/>
      <c r="URE633" s="5"/>
      <c r="URF633" s="5"/>
      <c r="URG633" s="5"/>
      <c r="URH633" s="5"/>
      <c r="URI633" s="5"/>
      <c r="URJ633" s="5"/>
      <c r="URK633" s="5"/>
      <c r="URL633" s="5"/>
      <c r="URM633" s="5"/>
      <c r="URN633" s="5"/>
      <c r="URO633" s="5"/>
      <c r="URP633" s="5"/>
      <c r="URQ633" s="5"/>
      <c r="URR633" s="5"/>
      <c r="URS633" s="5"/>
      <c r="URT633" s="5"/>
      <c r="URU633" s="5"/>
      <c r="URV633" s="5"/>
      <c r="URW633" s="5"/>
      <c r="URX633" s="5"/>
      <c r="URY633" s="5"/>
      <c r="URZ633" s="5"/>
      <c r="USA633" s="5"/>
      <c r="USB633" s="5"/>
      <c r="USC633" s="5"/>
      <c r="USD633" s="5"/>
      <c r="USE633" s="5"/>
      <c r="USF633" s="5"/>
      <c r="USG633" s="5"/>
      <c r="USH633" s="5"/>
      <c r="USI633" s="5"/>
      <c r="USJ633" s="5"/>
      <c r="USK633" s="5"/>
      <c r="USL633" s="5"/>
      <c r="USM633" s="5"/>
      <c r="USN633" s="5"/>
      <c r="USO633" s="5"/>
      <c r="USP633" s="5"/>
      <c r="USQ633" s="5"/>
      <c r="USR633" s="5"/>
      <c r="USS633" s="5"/>
      <c r="UST633" s="5"/>
      <c r="USU633" s="5"/>
      <c r="USV633" s="5"/>
      <c r="USW633" s="5"/>
      <c r="USX633" s="5"/>
      <c r="USY633" s="5"/>
      <c r="USZ633" s="5"/>
      <c r="UTA633" s="5"/>
      <c r="UTB633" s="5"/>
      <c r="UTC633" s="5"/>
      <c r="UTD633" s="5"/>
      <c r="UTE633" s="5"/>
      <c r="UTF633" s="5"/>
      <c r="UTG633" s="5"/>
      <c r="UTH633" s="5"/>
      <c r="UTI633" s="5"/>
      <c r="UTJ633" s="5"/>
      <c r="UTK633" s="5"/>
      <c r="UTL633" s="5"/>
      <c r="UTM633" s="5"/>
      <c r="UTN633" s="5"/>
      <c r="UTO633" s="5"/>
      <c r="UTP633" s="5"/>
      <c r="UTQ633" s="5"/>
      <c r="UTR633" s="5"/>
      <c r="UTS633" s="5"/>
      <c r="UTT633" s="5"/>
      <c r="UTU633" s="5"/>
      <c r="UTV633" s="5"/>
      <c r="UTW633" s="5"/>
      <c r="UTX633" s="5"/>
      <c r="UTY633" s="5"/>
      <c r="UTZ633" s="5"/>
      <c r="UUA633" s="5"/>
      <c r="UUB633" s="5"/>
      <c r="UUC633" s="5"/>
      <c r="UUD633" s="5"/>
      <c r="UUE633" s="5"/>
      <c r="UUF633" s="5"/>
      <c r="UUG633" s="5"/>
      <c r="UUH633" s="5"/>
      <c r="UUI633" s="5"/>
      <c r="UUJ633" s="5"/>
      <c r="UUK633" s="5"/>
      <c r="UUL633" s="5"/>
      <c r="UUM633" s="5"/>
      <c r="UUN633" s="5"/>
      <c r="UUO633" s="5"/>
      <c r="UUP633" s="5"/>
      <c r="UUQ633" s="5"/>
      <c r="UUR633" s="5"/>
      <c r="UUS633" s="5"/>
      <c r="UUT633" s="5"/>
      <c r="UUU633" s="5"/>
      <c r="UUV633" s="5"/>
      <c r="UUW633" s="5"/>
      <c r="UUX633" s="5"/>
      <c r="UUY633" s="5"/>
      <c r="UUZ633" s="5"/>
      <c r="UVA633" s="5"/>
      <c r="UVB633" s="5"/>
      <c r="UVC633" s="5"/>
      <c r="UVD633" s="5"/>
      <c r="UVE633" s="5"/>
      <c r="UVF633" s="5"/>
      <c r="UVG633" s="5"/>
      <c r="UVH633" s="5"/>
      <c r="UVI633" s="5"/>
      <c r="UVJ633" s="5"/>
      <c r="UVK633" s="5"/>
      <c r="UVL633" s="5"/>
      <c r="UVM633" s="5"/>
      <c r="UVN633" s="5"/>
      <c r="UVO633" s="5"/>
      <c r="UVP633" s="5"/>
      <c r="UVQ633" s="5"/>
      <c r="UVR633" s="5"/>
      <c r="UVS633" s="5"/>
      <c r="UVT633" s="5"/>
      <c r="UVU633" s="5"/>
      <c r="UVV633" s="5"/>
      <c r="UVW633" s="5"/>
      <c r="UVX633" s="5"/>
      <c r="UVY633" s="5"/>
      <c r="UVZ633" s="5"/>
      <c r="UWA633" s="5"/>
      <c r="UWB633" s="5"/>
      <c r="UWC633" s="5"/>
      <c r="UWD633" s="5"/>
      <c r="UWE633" s="5"/>
      <c r="UWF633" s="5"/>
      <c r="UWG633" s="5"/>
      <c r="UWH633" s="5"/>
      <c r="UWI633" s="5"/>
      <c r="UWJ633" s="5"/>
      <c r="UWK633" s="5"/>
      <c r="UWL633" s="5"/>
      <c r="UWM633" s="5"/>
      <c r="UWN633" s="5"/>
      <c r="UWO633" s="5"/>
      <c r="UWP633" s="5"/>
      <c r="UWQ633" s="5"/>
      <c r="UWR633" s="5"/>
      <c r="UWS633" s="5"/>
      <c r="UWT633" s="5"/>
      <c r="UWU633" s="5"/>
      <c r="UWV633" s="5"/>
      <c r="UWW633" s="5"/>
      <c r="UWX633" s="5"/>
      <c r="UWY633" s="5"/>
      <c r="UWZ633" s="5"/>
      <c r="UXA633" s="5"/>
      <c r="UXB633" s="5"/>
      <c r="UXC633" s="5"/>
      <c r="UXD633" s="5"/>
      <c r="UXE633" s="5"/>
      <c r="UXF633" s="5"/>
      <c r="UXG633" s="5"/>
      <c r="UXH633" s="5"/>
      <c r="UXI633" s="5"/>
      <c r="UXJ633" s="5"/>
      <c r="UXK633" s="5"/>
      <c r="UXL633" s="5"/>
      <c r="UXM633" s="5"/>
      <c r="UXN633" s="5"/>
      <c r="UXO633" s="5"/>
      <c r="UXP633" s="5"/>
      <c r="UXQ633" s="5"/>
      <c r="UXR633" s="5"/>
      <c r="UXS633" s="5"/>
      <c r="UXT633" s="5"/>
      <c r="UXU633" s="5"/>
      <c r="UXV633" s="5"/>
      <c r="UXW633" s="5"/>
      <c r="UXX633" s="5"/>
      <c r="UXY633" s="5"/>
      <c r="UXZ633" s="5"/>
      <c r="UYA633" s="5"/>
      <c r="UYB633" s="5"/>
      <c r="UYC633" s="5"/>
      <c r="UYD633" s="5"/>
      <c r="UYE633" s="5"/>
      <c r="UYF633" s="5"/>
      <c r="UYG633" s="5"/>
      <c r="UYH633" s="5"/>
      <c r="UYI633" s="5"/>
      <c r="UYJ633" s="5"/>
      <c r="UYK633" s="5"/>
      <c r="UYL633" s="5"/>
      <c r="UYM633" s="5"/>
      <c r="UYN633" s="5"/>
      <c r="UYO633" s="5"/>
      <c r="UYP633" s="5"/>
      <c r="UYQ633" s="5"/>
      <c r="UYR633" s="5"/>
      <c r="UYS633" s="5"/>
      <c r="UYT633" s="5"/>
      <c r="UYU633" s="5"/>
      <c r="UYV633" s="5"/>
      <c r="UYW633" s="5"/>
      <c r="UYX633" s="5"/>
      <c r="UYY633" s="5"/>
      <c r="UYZ633" s="5"/>
      <c r="UZA633" s="5"/>
      <c r="UZB633" s="5"/>
      <c r="UZC633" s="5"/>
      <c r="UZD633" s="5"/>
      <c r="UZE633" s="5"/>
      <c r="UZF633" s="5"/>
      <c r="UZG633" s="5"/>
      <c r="UZH633" s="5"/>
      <c r="UZI633" s="5"/>
      <c r="UZJ633" s="5"/>
      <c r="UZK633" s="5"/>
      <c r="UZL633" s="5"/>
      <c r="UZM633" s="5"/>
      <c r="UZN633" s="5"/>
      <c r="UZO633" s="5"/>
      <c r="UZP633" s="5"/>
      <c r="UZQ633" s="5"/>
      <c r="UZR633" s="5"/>
      <c r="UZS633" s="5"/>
      <c r="UZT633" s="5"/>
      <c r="UZU633" s="5"/>
      <c r="UZV633" s="5"/>
      <c r="UZW633" s="5"/>
      <c r="UZX633" s="5"/>
      <c r="UZY633" s="5"/>
      <c r="UZZ633" s="5"/>
      <c r="VAA633" s="5"/>
      <c r="VAB633" s="5"/>
      <c r="VAC633" s="5"/>
      <c r="VAD633" s="5"/>
      <c r="VAE633" s="5"/>
      <c r="VAF633" s="5"/>
      <c r="VAG633" s="5"/>
      <c r="VAH633" s="5"/>
      <c r="VAI633" s="5"/>
      <c r="VAJ633" s="5"/>
      <c r="VAK633" s="5"/>
      <c r="VAL633" s="5"/>
      <c r="VAM633" s="5"/>
      <c r="VAN633" s="5"/>
      <c r="VAO633" s="5"/>
      <c r="VAP633" s="5"/>
      <c r="VAQ633" s="5"/>
      <c r="VAR633" s="5"/>
      <c r="VAS633" s="5"/>
      <c r="VAT633" s="5"/>
      <c r="VAU633" s="5"/>
      <c r="VAV633" s="5"/>
      <c r="VAW633" s="5"/>
      <c r="VAX633" s="5"/>
      <c r="VAY633" s="5"/>
      <c r="VAZ633" s="5"/>
      <c r="VBA633" s="5"/>
      <c r="VBB633" s="5"/>
      <c r="VBC633" s="5"/>
      <c r="VBD633" s="5"/>
      <c r="VBE633" s="5"/>
      <c r="VBF633" s="5"/>
      <c r="VBG633" s="5"/>
      <c r="VBH633" s="5"/>
      <c r="VBI633" s="5"/>
      <c r="VBJ633" s="5"/>
      <c r="VBK633" s="5"/>
      <c r="VBL633" s="5"/>
      <c r="VBM633" s="5"/>
      <c r="VBN633" s="5"/>
      <c r="VBO633" s="5"/>
      <c r="VBP633" s="5"/>
      <c r="VBQ633" s="5"/>
      <c r="VBR633" s="5"/>
      <c r="VBS633" s="5"/>
      <c r="VBT633" s="5"/>
      <c r="VBU633" s="5"/>
      <c r="VBV633" s="5"/>
      <c r="VBW633" s="5"/>
      <c r="VBX633" s="5"/>
      <c r="VBY633" s="5"/>
      <c r="VBZ633" s="5"/>
      <c r="VCA633" s="5"/>
      <c r="VCB633" s="5"/>
      <c r="VCC633" s="5"/>
      <c r="VCD633" s="5"/>
      <c r="VCE633" s="5"/>
      <c r="VCF633" s="5"/>
      <c r="VCG633" s="5"/>
      <c r="VCH633" s="5"/>
      <c r="VCI633" s="5"/>
      <c r="VCJ633" s="5"/>
      <c r="VCK633" s="5"/>
      <c r="VCL633" s="5"/>
      <c r="VCM633" s="5"/>
      <c r="VCN633" s="5"/>
      <c r="VCO633" s="5"/>
      <c r="VCP633" s="5"/>
      <c r="VCQ633" s="5"/>
      <c r="VCR633" s="5"/>
      <c r="VCS633" s="5"/>
      <c r="VCT633" s="5"/>
      <c r="VCU633" s="5"/>
      <c r="VCV633" s="5"/>
      <c r="VCW633" s="5"/>
      <c r="VCX633" s="5"/>
      <c r="VCY633" s="5"/>
      <c r="VCZ633" s="5"/>
      <c r="VDA633" s="5"/>
      <c r="VDB633" s="5"/>
      <c r="VDC633" s="5"/>
      <c r="VDD633" s="5"/>
      <c r="VDE633" s="5"/>
      <c r="VDF633" s="5"/>
      <c r="VDG633" s="5"/>
      <c r="VDH633" s="5"/>
      <c r="VDI633" s="5"/>
      <c r="VDJ633" s="5"/>
      <c r="VDK633" s="5"/>
      <c r="VDL633" s="5"/>
      <c r="VDM633" s="5"/>
      <c r="VDN633" s="5"/>
      <c r="VDO633" s="5"/>
      <c r="VDP633" s="5"/>
      <c r="VDQ633" s="5"/>
      <c r="VDR633" s="5"/>
      <c r="VDS633" s="5"/>
      <c r="VDT633" s="5"/>
      <c r="VDU633" s="5"/>
      <c r="VDV633" s="5"/>
      <c r="VDW633" s="5"/>
      <c r="VDX633" s="5"/>
      <c r="VDY633" s="5"/>
      <c r="VDZ633" s="5"/>
      <c r="VEA633" s="5"/>
      <c r="VEB633" s="5"/>
      <c r="VEC633" s="5"/>
      <c r="VED633" s="5"/>
      <c r="VEE633" s="5"/>
      <c r="VEF633" s="5"/>
      <c r="VEG633" s="5"/>
      <c r="VEH633" s="5"/>
      <c r="VEI633" s="5"/>
      <c r="VEJ633" s="5"/>
      <c r="VEK633" s="5"/>
      <c r="VEL633" s="5"/>
      <c r="VEM633" s="5"/>
      <c r="VEN633" s="5"/>
      <c r="VEO633" s="5"/>
      <c r="VEP633" s="5"/>
      <c r="VEQ633" s="5"/>
      <c r="VER633" s="5"/>
      <c r="VES633" s="5"/>
      <c r="VET633" s="5"/>
      <c r="VEU633" s="5"/>
      <c r="VEV633" s="5"/>
      <c r="VEW633" s="5"/>
      <c r="VEX633" s="5"/>
      <c r="VEY633" s="5"/>
      <c r="VEZ633" s="5"/>
      <c r="VFA633" s="5"/>
      <c r="VFB633" s="5"/>
      <c r="VFC633" s="5"/>
      <c r="VFD633" s="5"/>
      <c r="VFE633" s="5"/>
      <c r="VFF633" s="5"/>
      <c r="VFG633" s="5"/>
      <c r="VFH633" s="5"/>
      <c r="VFI633" s="5"/>
      <c r="VFJ633" s="5"/>
      <c r="VFK633" s="5"/>
      <c r="VFL633" s="5"/>
      <c r="VFM633" s="5"/>
      <c r="VFN633" s="5"/>
      <c r="VFO633" s="5"/>
      <c r="VFP633" s="5"/>
      <c r="VFQ633" s="5"/>
      <c r="VFR633" s="5"/>
      <c r="VFS633" s="5"/>
      <c r="VFT633" s="5"/>
      <c r="VFU633" s="5"/>
      <c r="VFV633" s="5"/>
      <c r="VFW633" s="5"/>
      <c r="VFX633" s="5"/>
      <c r="VFY633" s="5"/>
      <c r="VFZ633" s="5"/>
      <c r="VGA633" s="5"/>
      <c r="VGB633" s="5"/>
      <c r="VGC633" s="5"/>
      <c r="VGD633" s="5"/>
      <c r="VGE633" s="5"/>
      <c r="VGF633" s="5"/>
      <c r="VGG633" s="5"/>
      <c r="VGH633" s="5"/>
      <c r="VGI633" s="5"/>
      <c r="VGJ633" s="5"/>
      <c r="VGK633" s="5"/>
      <c r="VGL633" s="5"/>
      <c r="VGM633" s="5"/>
      <c r="VGN633" s="5"/>
      <c r="VGO633" s="5"/>
      <c r="VGP633" s="5"/>
      <c r="VGQ633" s="5"/>
      <c r="VGR633" s="5"/>
      <c r="VGS633" s="5"/>
      <c r="VGT633" s="5"/>
      <c r="VGU633" s="5"/>
      <c r="VGV633" s="5"/>
      <c r="VGW633" s="5"/>
      <c r="VGX633" s="5"/>
      <c r="VGY633" s="5"/>
      <c r="VGZ633" s="5"/>
      <c r="VHA633" s="5"/>
      <c r="VHB633" s="5"/>
      <c r="VHC633" s="5"/>
      <c r="VHD633" s="5"/>
      <c r="VHE633" s="5"/>
      <c r="VHF633" s="5"/>
      <c r="VHG633" s="5"/>
      <c r="VHH633" s="5"/>
      <c r="VHI633" s="5"/>
      <c r="VHJ633" s="5"/>
      <c r="VHK633" s="5"/>
      <c r="VHL633" s="5"/>
      <c r="VHM633" s="5"/>
      <c r="VHN633" s="5"/>
      <c r="VHO633" s="5"/>
      <c r="VHP633" s="5"/>
      <c r="VHQ633" s="5"/>
      <c r="VHR633" s="5"/>
      <c r="VHS633" s="5"/>
      <c r="VHT633" s="5"/>
      <c r="VHU633" s="5"/>
      <c r="VHV633" s="5"/>
      <c r="VHW633" s="5"/>
      <c r="VHX633" s="5"/>
      <c r="VHY633" s="5"/>
      <c r="VHZ633" s="5"/>
      <c r="VIA633" s="5"/>
      <c r="VIB633" s="5"/>
      <c r="VIC633" s="5"/>
      <c r="VID633" s="5"/>
      <c r="VIE633" s="5"/>
      <c r="VIF633" s="5"/>
      <c r="VIG633" s="5"/>
      <c r="VIH633" s="5"/>
      <c r="VII633" s="5"/>
      <c r="VIJ633" s="5"/>
      <c r="VIK633" s="5"/>
      <c r="VIL633" s="5"/>
      <c r="VIM633" s="5"/>
      <c r="VIN633" s="5"/>
      <c r="VIO633" s="5"/>
      <c r="VIP633" s="5"/>
      <c r="VIQ633" s="5"/>
      <c r="VIR633" s="5"/>
      <c r="VIS633" s="5"/>
      <c r="VIT633" s="5"/>
      <c r="VIU633" s="5"/>
      <c r="VIV633" s="5"/>
      <c r="VIW633" s="5"/>
      <c r="VIX633" s="5"/>
      <c r="VIY633" s="5"/>
      <c r="VIZ633" s="5"/>
      <c r="VJA633" s="5"/>
      <c r="VJB633" s="5"/>
      <c r="VJC633" s="5"/>
      <c r="VJD633" s="5"/>
      <c r="VJE633" s="5"/>
      <c r="VJF633" s="5"/>
      <c r="VJG633" s="5"/>
      <c r="VJH633" s="5"/>
      <c r="VJI633" s="5"/>
      <c r="VJJ633" s="5"/>
      <c r="VJK633" s="5"/>
      <c r="VJL633" s="5"/>
      <c r="VJM633" s="5"/>
      <c r="VJN633" s="5"/>
      <c r="VJO633" s="5"/>
      <c r="VJP633" s="5"/>
      <c r="VJQ633" s="5"/>
      <c r="VJR633" s="5"/>
      <c r="VJS633" s="5"/>
      <c r="VJT633" s="5"/>
      <c r="VJU633" s="5"/>
      <c r="VJV633" s="5"/>
      <c r="VJW633" s="5"/>
      <c r="VJX633" s="5"/>
      <c r="VJY633" s="5"/>
      <c r="VJZ633" s="5"/>
      <c r="VKA633" s="5"/>
      <c r="VKB633" s="5"/>
      <c r="VKC633" s="5"/>
      <c r="VKD633" s="5"/>
      <c r="VKE633" s="5"/>
      <c r="VKF633" s="5"/>
      <c r="VKG633" s="5"/>
      <c r="VKH633" s="5"/>
      <c r="VKI633" s="5"/>
      <c r="VKJ633" s="5"/>
      <c r="VKK633" s="5"/>
      <c r="VKL633" s="5"/>
      <c r="VKM633" s="5"/>
      <c r="VKN633" s="5"/>
      <c r="VKO633" s="5"/>
      <c r="VKP633" s="5"/>
      <c r="VKQ633" s="5"/>
      <c r="VKR633" s="5"/>
      <c r="VKS633" s="5"/>
      <c r="VKT633" s="5"/>
      <c r="VKU633" s="5"/>
      <c r="VKV633" s="5"/>
      <c r="VKW633" s="5"/>
      <c r="VKX633" s="5"/>
      <c r="VKY633" s="5"/>
      <c r="VKZ633" s="5"/>
      <c r="VLA633" s="5"/>
      <c r="VLB633" s="5"/>
      <c r="VLC633" s="5"/>
      <c r="VLD633" s="5"/>
      <c r="VLE633" s="5"/>
      <c r="VLF633" s="5"/>
      <c r="VLG633" s="5"/>
      <c r="VLH633" s="5"/>
      <c r="VLI633" s="5"/>
      <c r="VLJ633" s="5"/>
      <c r="VLK633" s="5"/>
      <c r="VLL633" s="5"/>
      <c r="VLM633" s="5"/>
      <c r="VLN633" s="5"/>
      <c r="VLO633" s="5"/>
      <c r="VLP633" s="5"/>
      <c r="VLQ633" s="5"/>
      <c r="VLR633" s="5"/>
      <c r="VLS633" s="5"/>
      <c r="VLT633" s="5"/>
      <c r="VLU633" s="5"/>
      <c r="VLV633" s="5"/>
      <c r="VLW633" s="5"/>
      <c r="VLX633" s="5"/>
      <c r="VLY633" s="5"/>
      <c r="VLZ633" s="5"/>
      <c r="VMA633" s="5"/>
      <c r="VMB633" s="5"/>
      <c r="VMC633" s="5"/>
      <c r="VMD633" s="5"/>
      <c r="VME633" s="5"/>
      <c r="VMF633" s="5"/>
      <c r="VMG633" s="5"/>
      <c r="VMH633" s="5"/>
      <c r="VMI633" s="5"/>
      <c r="VMJ633" s="5"/>
      <c r="VMK633" s="5"/>
      <c r="VML633" s="5"/>
      <c r="VMM633" s="5"/>
      <c r="VMN633" s="5"/>
      <c r="VMO633" s="5"/>
      <c r="VMP633" s="5"/>
      <c r="VMQ633" s="5"/>
      <c r="VMR633" s="5"/>
      <c r="VMS633" s="5"/>
      <c r="VMT633" s="5"/>
      <c r="VMU633" s="5"/>
      <c r="VMV633" s="5"/>
      <c r="VMW633" s="5"/>
      <c r="VMX633" s="5"/>
      <c r="VMY633" s="5"/>
      <c r="VMZ633" s="5"/>
      <c r="VNA633" s="5"/>
      <c r="VNB633" s="5"/>
      <c r="VNC633" s="5"/>
      <c r="VND633" s="5"/>
      <c r="VNE633" s="5"/>
      <c r="VNF633" s="5"/>
      <c r="VNG633" s="5"/>
      <c r="VNH633" s="5"/>
      <c r="VNI633" s="5"/>
      <c r="VNJ633" s="5"/>
      <c r="VNK633" s="5"/>
      <c r="VNL633" s="5"/>
      <c r="VNM633" s="5"/>
      <c r="VNN633" s="5"/>
      <c r="VNO633" s="5"/>
      <c r="VNP633" s="5"/>
      <c r="VNQ633" s="5"/>
      <c r="VNR633" s="5"/>
      <c r="VNS633" s="5"/>
      <c r="VNT633" s="5"/>
      <c r="VNU633" s="5"/>
      <c r="VNV633" s="5"/>
      <c r="VNW633" s="5"/>
      <c r="VNX633" s="5"/>
      <c r="VNY633" s="5"/>
      <c r="VNZ633" s="5"/>
      <c r="VOA633" s="5"/>
      <c r="VOB633" s="5"/>
      <c r="VOC633" s="5"/>
      <c r="VOD633" s="5"/>
      <c r="VOE633" s="5"/>
      <c r="VOF633" s="5"/>
      <c r="VOG633" s="5"/>
      <c r="VOH633" s="5"/>
      <c r="VOI633" s="5"/>
      <c r="VOJ633" s="5"/>
      <c r="VOK633" s="5"/>
      <c r="VOL633" s="5"/>
      <c r="VOM633" s="5"/>
      <c r="VON633" s="5"/>
      <c r="VOO633" s="5"/>
      <c r="VOP633" s="5"/>
      <c r="VOQ633" s="5"/>
      <c r="VOR633" s="5"/>
      <c r="VOS633" s="5"/>
      <c r="VOT633" s="5"/>
      <c r="VOU633" s="5"/>
      <c r="VOV633" s="5"/>
      <c r="VOW633" s="5"/>
      <c r="VOX633" s="5"/>
      <c r="VOY633" s="5"/>
      <c r="VOZ633" s="5"/>
      <c r="VPA633" s="5"/>
      <c r="VPB633" s="5"/>
      <c r="VPC633" s="5"/>
      <c r="VPD633" s="5"/>
      <c r="VPE633" s="5"/>
      <c r="VPF633" s="5"/>
      <c r="VPG633" s="5"/>
      <c r="VPH633" s="5"/>
      <c r="VPI633" s="5"/>
      <c r="VPJ633" s="5"/>
      <c r="VPK633" s="5"/>
      <c r="VPL633" s="5"/>
      <c r="VPM633" s="5"/>
      <c r="VPN633" s="5"/>
      <c r="VPO633" s="5"/>
      <c r="VPP633" s="5"/>
      <c r="VPQ633" s="5"/>
      <c r="VPR633" s="5"/>
      <c r="VPS633" s="5"/>
      <c r="VPT633" s="5"/>
      <c r="VPU633" s="5"/>
      <c r="VPV633" s="5"/>
      <c r="VPW633" s="5"/>
      <c r="VPX633" s="5"/>
      <c r="VPY633" s="5"/>
      <c r="VPZ633" s="5"/>
      <c r="VQA633" s="5"/>
      <c r="VQB633" s="5"/>
      <c r="VQC633" s="5"/>
      <c r="VQD633" s="5"/>
      <c r="VQE633" s="5"/>
      <c r="VQF633" s="5"/>
      <c r="VQG633" s="5"/>
      <c r="VQH633" s="5"/>
      <c r="VQI633" s="5"/>
      <c r="VQJ633" s="5"/>
      <c r="VQK633" s="5"/>
      <c r="VQL633" s="5"/>
      <c r="VQM633" s="5"/>
      <c r="VQN633" s="5"/>
      <c r="VQO633" s="5"/>
      <c r="VQP633" s="5"/>
      <c r="VQQ633" s="5"/>
      <c r="VQR633" s="5"/>
      <c r="VQS633" s="5"/>
      <c r="VQT633" s="5"/>
      <c r="VQU633" s="5"/>
      <c r="VQV633" s="5"/>
      <c r="VQW633" s="5"/>
      <c r="VQX633" s="5"/>
      <c r="VQY633" s="5"/>
      <c r="VQZ633" s="5"/>
      <c r="VRA633" s="5"/>
      <c r="VRB633" s="5"/>
      <c r="VRC633" s="5"/>
      <c r="VRD633" s="5"/>
      <c r="VRE633" s="5"/>
      <c r="VRF633" s="5"/>
      <c r="VRG633" s="5"/>
      <c r="VRH633" s="5"/>
      <c r="VRI633" s="5"/>
      <c r="VRJ633" s="5"/>
      <c r="VRK633" s="5"/>
      <c r="VRL633" s="5"/>
      <c r="VRM633" s="5"/>
      <c r="VRN633" s="5"/>
      <c r="VRO633" s="5"/>
      <c r="VRP633" s="5"/>
      <c r="VRQ633" s="5"/>
      <c r="VRR633" s="5"/>
      <c r="VRS633" s="5"/>
      <c r="VRT633" s="5"/>
      <c r="VRU633" s="5"/>
      <c r="VRV633" s="5"/>
      <c r="VRW633" s="5"/>
      <c r="VRX633" s="5"/>
      <c r="VRY633" s="5"/>
      <c r="VRZ633" s="5"/>
      <c r="VSA633" s="5"/>
      <c r="VSB633" s="5"/>
      <c r="VSC633" s="5"/>
      <c r="VSD633" s="5"/>
      <c r="VSE633" s="5"/>
      <c r="VSF633" s="5"/>
      <c r="VSG633" s="5"/>
      <c r="VSH633" s="5"/>
      <c r="VSI633" s="5"/>
      <c r="VSJ633" s="5"/>
      <c r="VSK633" s="5"/>
      <c r="VSL633" s="5"/>
      <c r="VSM633" s="5"/>
      <c r="VSN633" s="5"/>
      <c r="VSO633" s="5"/>
      <c r="VSP633" s="5"/>
      <c r="VSQ633" s="5"/>
      <c r="VSR633" s="5"/>
      <c r="VSS633" s="5"/>
      <c r="VST633" s="5"/>
      <c r="VSU633" s="5"/>
      <c r="VSV633" s="5"/>
      <c r="VSW633" s="5"/>
      <c r="VSX633" s="5"/>
      <c r="VSY633" s="5"/>
      <c r="VSZ633" s="5"/>
      <c r="VTA633" s="5"/>
      <c r="VTB633" s="5"/>
      <c r="VTC633" s="5"/>
      <c r="VTD633" s="5"/>
      <c r="VTE633" s="5"/>
      <c r="VTF633" s="5"/>
      <c r="VTG633" s="5"/>
      <c r="VTH633" s="5"/>
      <c r="VTI633" s="5"/>
      <c r="VTJ633" s="5"/>
      <c r="VTK633" s="5"/>
      <c r="VTL633" s="5"/>
      <c r="VTM633" s="5"/>
      <c r="VTN633" s="5"/>
      <c r="VTO633" s="5"/>
      <c r="VTP633" s="5"/>
      <c r="VTQ633" s="5"/>
      <c r="VTR633" s="5"/>
      <c r="VTS633" s="5"/>
      <c r="VTT633" s="5"/>
      <c r="VTU633" s="5"/>
      <c r="VTV633" s="5"/>
      <c r="VTW633" s="5"/>
      <c r="VTX633" s="5"/>
      <c r="VTY633" s="5"/>
      <c r="VTZ633" s="5"/>
      <c r="VUA633" s="5"/>
      <c r="VUB633" s="5"/>
      <c r="VUC633" s="5"/>
      <c r="VUD633" s="5"/>
      <c r="VUE633" s="5"/>
      <c r="VUF633" s="5"/>
      <c r="VUG633" s="5"/>
      <c r="VUH633" s="5"/>
      <c r="VUI633" s="5"/>
      <c r="VUJ633" s="5"/>
      <c r="VUK633" s="5"/>
      <c r="VUL633" s="5"/>
      <c r="VUM633" s="5"/>
      <c r="VUN633" s="5"/>
      <c r="VUO633" s="5"/>
      <c r="VUP633" s="5"/>
      <c r="VUQ633" s="5"/>
      <c r="VUR633" s="5"/>
      <c r="VUS633" s="5"/>
      <c r="VUT633" s="5"/>
      <c r="VUU633" s="5"/>
      <c r="VUV633" s="5"/>
      <c r="VUW633" s="5"/>
      <c r="VUX633" s="5"/>
      <c r="VUY633" s="5"/>
      <c r="VUZ633" s="5"/>
      <c r="VVA633" s="5"/>
      <c r="VVB633" s="5"/>
      <c r="VVC633" s="5"/>
      <c r="VVD633" s="5"/>
      <c r="VVE633" s="5"/>
      <c r="VVF633" s="5"/>
      <c r="VVG633" s="5"/>
      <c r="VVH633" s="5"/>
      <c r="VVI633" s="5"/>
      <c r="VVJ633" s="5"/>
      <c r="VVK633" s="5"/>
      <c r="VVL633" s="5"/>
      <c r="VVM633" s="5"/>
      <c r="VVN633" s="5"/>
      <c r="VVO633" s="5"/>
      <c r="VVP633" s="5"/>
      <c r="VVQ633" s="5"/>
      <c r="VVR633" s="5"/>
      <c r="VVS633" s="5"/>
      <c r="VVT633" s="5"/>
      <c r="VVU633" s="5"/>
      <c r="VVV633" s="5"/>
      <c r="VVW633" s="5"/>
      <c r="VVX633" s="5"/>
      <c r="VVY633" s="5"/>
      <c r="VVZ633" s="5"/>
      <c r="VWA633" s="5"/>
      <c r="VWB633" s="5"/>
      <c r="VWC633" s="5"/>
      <c r="VWD633" s="5"/>
      <c r="VWE633" s="5"/>
      <c r="VWF633" s="5"/>
      <c r="VWG633" s="5"/>
      <c r="VWH633" s="5"/>
      <c r="VWI633" s="5"/>
      <c r="VWJ633" s="5"/>
      <c r="VWK633" s="5"/>
      <c r="VWL633" s="5"/>
      <c r="VWM633" s="5"/>
      <c r="VWN633" s="5"/>
      <c r="VWO633" s="5"/>
      <c r="VWP633" s="5"/>
      <c r="VWQ633" s="5"/>
      <c r="VWR633" s="5"/>
      <c r="VWS633" s="5"/>
      <c r="VWT633" s="5"/>
      <c r="VWU633" s="5"/>
      <c r="VWV633" s="5"/>
      <c r="VWW633" s="5"/>
      <c r="VWX633" s="5"/>
      <c r="VWY633" s="5"/>
      <c r="VWZ633" s="5"/>
      <c r="VXA633" s="5"/>
      <c r="VXB633" s="5"/>
      <c r="VXC633" s="5"/>
      <c r="VXD633" s="5"/>
      <c r="VXE633" s="5"/>
      <c r="VXF633" s="5"/>
      <c r="VXG633" s="5"/>
      <c r="VXH633" s="5"/>
      <c r="VXI633" s="5"/>
      <c r="VXJ633" s="5"/>
      <c r="VXK633" s="5"/>
      <c r="VXL633" s="5"/>
      <c r="VXM633" s="5"/>
      <c r="VXN633" s="5"/>
      <c r="VXO633" s="5"/>
      <c r="VXP633" s="5"/>
      <c r="VXQ633" s="5"/>
      <c r="VXR633" s="5"/>
      <c r="VXS633" s="5"/>
      <c r="VXT633" s="5"/>
      <c r="VXU633" s="5"/>
      <c r="VXV633" s="5"/>
      <c r="VXW633" s="5"/>
      <c r="VXX633" s="5"/>
      <c r="VXY633" s="5"/>
      <c r="VXZ633" s="5"/>
      <c r="VYA633" s="5"/>
      <c r="VYB633" s="5"/>
      <c r="VYC633" s="5"/>
      <c r="VYD633" s="5"/>
      <c r="VYE633" s="5"/>
      <c r="VYF633" s="5"/>
      <c r="VYG633" s="5"/>
      <c r="VYH633" s="5"/>
      <c r="VYI633" s="5"/>
      <c r="VYJ633" s="5"/>
      <c r="VYK633" s="5"/>
      <c r="VYL633" s="5"/>
      <c r="VYM633" s="5"/>
      <c r="VYN633" s="5"/>
      <c r="VYO633" s="5"/>
      <c r="VYP633" s="5"/>
      <c r="VYQ633" s="5"/>
      <c r="VYR633" s="5"/>
      <c r="VYS633" s="5"/>
      <c r="VYT633" s="5"/>
      <c r="VYU633" s="5"/>
      <c r="VYV633" s="5"/>
      <c r="VYW633" s="5"/>
      <c r="VYX633" s="5"/>
      <c r="VYY633" s="5"/>
      <c r="VYZ633" s="5"/>
      <c r="VZA633" s="5"/>
      <c r="VZB633" s="5"/>
      <c r="VZC633" s="5"/>
      <c r="VZD633" s="5"/>
      <c r="VZE633" s="5"/>
      <c r="VZF633" s="5"/>
      <c r="VZG633" s="5"/>
      <c r="VZH633" s="5"/>
      <c r="VZI633" s="5"/>
      <c r="VZJ633" s="5"/>
      <c r="VZK633" s="5"/>
      <c r="VZL633" s="5"/>
      <c r="VZM633" s="5"/>
      <c r="VZN633" s="5"/>
      <c r="VZO633" s="5"/>
      <c r="VZP633" s="5"/>
      <c r="VZQ633" s="5"/>
      <c r="VZR633" s="5"/>
      <c r="VZS633" s="5"/>
      <c r="VZT633" s="5"/>
      <c r="VZU633" s="5"/>
      <c r="VZV633" s="5"/>
      <c r="VZW633" s="5"/>
      <c r="VZX633" s="5"/>
      <c r="VZY633" s="5"/>
      <c r="VZZ633" s="5"/>
      <c r="WAA633" s="5"/>
      <c r="WAB633" s="5"/>
      <c r="WAC633" s="5"/>
      <c r="WAD633" s="5"/>
      <c r="WAE633" s="5"/>
      <c r="WAF633" s="5"/>
      <c r="WAG633" s="5"/>
      <c r="WAH633" s="5"/>
      <c r="WAI633" s="5"/>
      <c r="WAJ633" s="5"/>
      <c r="WAK633" s="5"/>
      <c r="WAL633" s="5"/>
      <c r="WAM633" s="5"/>
      <c r="WAN633" s="5"/>
      <c r="WAO633" s="5"/>
      <c r="WAP633" s="5"/>
      <c r="WAQ633" s="5"/>
      <c r="WAR633" s="5"/>
      <c r="WAS633" s="5"/>
      <c r="WAT633" s="5"/>
      <c r="WAU633" s="5"/>
      <c r="WAV633" s="5"/>
      <c r="WAW633" s="5"/>
      <c r="WAX633" s="5"/>
      <c r="WAY633" s="5"/>
      <c r="WAZ633" s="5"/>
      <c r="WBA633" s="5"/>
      <c r="WBB633" s="5"/>
      <c r="WBC633" s="5"/>
      <c r="WBD633" s="5"/>
      <c r="WBE633" s="5"/>
      <c r="WBF633" s="5"/>
      <c r="WBG633" s="5"/>
      <c r="WBH633" s="5"/>
      <c r="WBI633" s="5"/>
      <c r="WBJ633" s="5"/>
      <c r="WBK633" s="5"/>
      <c r="WBL633" s="5"/>
      <c r="WBM633" s="5"/>
      <c r="WBN633" s="5"/>
      <c r="WBO633" s="5"/>
      <c r="WBP633" s="5"/>
      <c r="WBQ633" s="5"/>
      <c r="WBR633" s="5"/>
      <c r="WBS633" s="5"/>
      <c r="WBT633" s="5"/>
      <c r="WBU633" s="5"/>
      <c r="WBV633" s="5"/>
      <c r="WBW633" s="5"/>
      <c r="WBX633" s="5"/>
      <c r="WBY633" s="5"/>
      <c r="WBZ633" s="5"/>
      <c r="WCA633" s="5"/>
      <c r="WCB633" s="5"/>
      <c r="WCC633" s="5"/>
      <c r="WCD633" s="5"/>
      <c r="WCE633" s="5"/>
      <c r="WCF633" s="5"/>
      <c r="WCG633" s="5"/>
      <c r="WCH633" s="5"/>
      <c r="WCI633" s="5"/>
      <c r="WCJ633" s="5"/>
      <c r="WCK633" s="5"/>
      <c r="WCL633" s="5"/>
      <c r="WCM633" s="5"/>
      <c r="WCN633" s="5"/>
      <c r="WCO633" s="5"/>
      <c r="WCP633" s="5"/>
      <c r="WCQ633" s="5"/>
      <c r="WCR633" s="5"/>
      <c r="WCS633" s="5"/>
      <c r="WCT633" s="5"/>
      <c r="WCU633" s="5"/>
      <c r="WCV633" s="5"/>
      <c r="WCW633" s="5"/>
      <c r="WCX633" s="5"/>
      <c r="WCY633" s="5"/>
      <c r="WCZ633" s="5"/>
      <c r="WDA633" s="5"/>
      <c r="WDB633" s="5"/>
      <c r="WDC633" s="5"/>
      <c r="WDD633" s="5"/>
      <c r="WDE633" s="5"/>
      <c r="WDF633" s="5"/>
      <c r="WDG633" s="5"/>
      <c r="WDH633" s="5"/>
      <c r="WDI633" s="5"/>
      <c r="WDJ633" s="5"/>
      <c r="WDK633" s="5"/>
      <c r="WDL633" s="5"/>
      <c r="WDM633" s="5"/>
      <c r="WDN633" s="5"/>
      <c r="WDO633" s="5"/>
      <c r="WDP633" s="5"/>
      <c r="WDQ633" s="5"/>
      <c r="WDR633" s="5"/>
      <c r="WDS633" s="5"/>
      <c r="WDT633" s="5"/>
      <c r="WDU633" s="5"/>
      <c r="WDV633" s="5"/>
      <c r="WDW633" s="5"/>
      <c r="WDX633" s="5"/>
      <c r="WDY633" s="5"/>
      <c r="WDZ633" s="5"/>
      <c r="WEA633" s="5"/>
      <c r="WEB633" s="5"/>
      <c r="WEC633" s="5"/>
      <c r="WED633" s="5"/>
      <c r="WEE633" s="5"/>
      <c r="WEF633" s="5"/>
      <c r="WEG633" s="5"/>
      <c r="WEH633" s="5"/>
      <c r="WEI633" s="5"/>
      <c r="WEJ633" s="5"/>
      <c r="WEK633" s="5"/>
      <c r="WEL633" s="5"/>
      <c r="WEM633" s="5"/>
      <c r="WEN633" s="5"/>
      <c r="WEO633" s="5"/>
      <c r="WEP633" s="5"/>
      <c r="WEQ633" s="5"/>
      <c r="WER633" s="5"/>
      <c r="WES633" s="5"/>
      <c r="WET633" s="5"/>
      <c r="WEU633" s="5"/>
      <c r="WEV633" s="5"/>
      <c r="WEW633" s="5"/>
      <c r="WEX633" s="5"/>
      <c r="WEY633" s="5"/>
      <c r="WEZ633" s="5"/>
      <c r="WFA633" s="5"/>
      <c r="WFB633" s="5"/>
      <c r="WFC633" s="5"/>
      <c r="WFD633" s="5"/>
      <c r="WFE633" s="5"/>
      <c r="WFF633" s="5"/>
      <c r="WFG633" s="5"/>
      <c r="WFH633" s="5"/>
      <c r="WFI633" s="5"/>
      <c r="WFJ633" s="5"/>
      <c r="WFK633" s="5"/>
      <c r="WFL633" s="5"/>
      <c r="WFM633" s="5"/>
      <c r="WFN633" s="5"/>
      <c r="WFO633" s="5"/>
      <c r="WFP633" s="5"/>
      <c r="WFQ633" s="5"/>
      <c r="WFR633" s="5"/>
      <c r="WFS633" s="5"/>
      <c r="WFT633" s="5"/>
      <c r="WFU633" s="5"/>
      <c r="WFV633" s="5"/>
      <c r="WFW633" s="5"/>
      <c r="WFX633" s="5"/>
      <c r="WFY633" s="5"/>
      <c r="WFZ633" s="5"/>
      <c r="WGA633" s="5"/>
      <c r="WGB633" s="5"/>
      <c r="WGC633" s="5"/>
      <c r="WGD633" s="5"/>
      <c r="WGE633" s="5"/>
      <c r="WGF633" s="5"/>
      <c r="WGG633" s="5"/>
      <c r="WGH633" s="5"/>
      <c r="WGI633" s="5"/>
      <c r="WGJ633" s="5"/>
      <c r="WGK633" s="5"/>
      <c r="WGL633" s="5"/>
      <c r="WGM633" s="5"/>
      <c r="WGN633" s="5"/>
      <c r="WGO633" s="5"/>
      <c r="WGP633" s="5"/>
      <c r="WGQ633" s="5"/>
      <c r="WGR633" s="5"/>
      <c r="WGS633" s="5"/>
      <c r="WGT633" s="5"/>
      <c r="WGU633" s="5"/>
      <c r="WGV633" s="5"/>
      <c r="WGW633" s="5"/>
      <c r="WGX633" s="5"/>
      <c r="WGY633" s="5"/>
      <c r="WGZ633" s="5"/>
      <c r="WHA633" s="5"/>
      <c r="WHB633" s="5"/>
      <c r="WHC633" s="5"/>
      <c r="WHD633" s="5"/>
      <c r="WHE633" s="5"/>
      <c r="WHF633" s="5"/>
      <c r="WHG633" s="5"/>
      <c r="WHH633" s="5"/>
      <c r="WHI633" s="5"/>
      <c r="WHJ633" s="5"/>
      <c r="WHK633" s="5"/>
      <c r="WHL633" s="5"/>
      <c r="WHM633" s="5"/>
      <c r="WHN633" s="5"/>
      <c r="WHO633" s="5"/>
      <c r="WHP633" s="5"/>
      <c r="WHQ633" s="5"/>
      <c r="WHR633" s="5"/>
      <c r="WHS633" s="5"/>
      <c r="WHT633" s="5"/>
      <c r="WHU633" s="5"/>
      <c r="WHV633" s="5"/>
      <c r="WHW633" s="5"/>
      <c r="WHX633" s="5"/>
      <c r="WHY633" s="5"/>
      <c r="WHZ633" s="5"/>
      <c r="WIA633" s="5"/>
      <c r="WIB633" s="5"/>
      <c r="WIC633" s="5"/>
      <c r="WID633" s="5"/>
      <c r="WIE633" s="5"/>
      <c r="WIF633" s="5"/>
      <c r="WIG633" s="5"/>
      <c r="WIH633" s="5"/>
      <c r="WII633" s="5"/>
      <c r="WIJ633" s="5"/>
      <c r="WIK633" s="5"/>
      <c r="WIL633" s="5"/>
      <c r="WIM633" s="5"/>
      <c r="WIN633" s="5"/>
      <c r="WIO633" s="5"/>
      <c r="WIP633" s="5"/>
      <c r="WIQ633" s="5"/>
      <c r="WIR633" s="5"/>
      <c r="WIS633" s="5"/>
      <c r="WIT633" s="5"/>
      <c r="WIU633" s="5"/>
      <c r="WIV633" s="5"/>
      <c r="WIW633" s="5"/>
      <c r="WIX633" s="5"/>
      <c r="WIY633" s="5"/>
      <c r="WIZ633" s="5"/>
      <c r="WJA633" s="5"/>
      <c r="WJB633" s="5"/>
      <c r="WJC633" s="5"/>
      <c r="WJD633" s="5"/>
      <c r="WJE633" s="5"/>
      <c r="WJF633" s="5"/>
      <c r="WJG633" s="5"/>
      <c r="WJH633" s="5"/>
      <c r="WJI633" s="5"/>
      <c r="WJJ633" s="5"/>
      <c r="WJK633" s="5"/>
      <c r="WJL633" s="5"/>
      <c r="WJM633" s="5"/>
      <c r="WJN633" s="5"/>
      <c r="WJO633" s="5"/>
      <c r="WJP633" s="5"/>
      <c r="WJQ633" s="5"/>
      <c r="WJR633" s="5"/>
      <c r="WJS633" s="5"/>
      <c r="WJT633" s="5"/>
      <c r="WJU633" s="5"/>
      <c r="WJV633" s="5"/>
      <c r="WJW633" s="5"/>
      <c r="WJX633" s="5"/>
      <c r="WJY633" s="5"/>
      <c r="WJZ633" s="5"/>
      <c r="WKA633" s="5"/>
      <c r="WKB633" s="5"/>
      <c r="WKC633" s="5"/>
      <c r="WKD633" s="5"/>
      <c r="WKE633" s="5"/>
      <c r="WKF633" s="5"/>
      <c r="WKG633" s="5"/>
      <c r="WKH633" s="5"/>
      <c r="WKI633" s="5"/>
      <c r="WKJ633" s="5"/>
      <c r="WKK633" s="5"/>
      <c r="WKL633" s="5"/>
      <c r="WKM633" s="5"/>
      <c r="WKN633" s="5"/>
      <c r="WKO633" s="5"/>
      <c r="WKP633" s="5"/>
      <c r="WKQ633" s="5"/>
      <c r="WKR633" s="5"/>
      <c r="WKS633" s="5"/>
      <c r="WKT633" s="5"/>
      <c r="WKU633" s="5"/>
      <c r="WKV633" s="5"/>
      <c r="WKW633" s="5"/>
      <c r="WKX633" s="5"/>
      <c r="WKY633" s="5"/>
      <c r="WKZ633" s="5"/>
      <c r="WLA633" s="5"/>
      <c r="WLB633" s="5"/>
      <c r="WLC633" s="5"/>
      <c r="WLD633" s="5"/>
      <c r="WLE633" s="5"/>
      <c r="WLF633" s="5"/>
      <c r="WLG633" s="5"/>
      <c r="WLH633" s="5"/>
      <c r="WLI633" s="5"/>
      <c r="WLJ633" s="5"/>
      <c r="WLK633" s="5"/>
      <c r="WLL633" s="5"/>
      <c r="WLM633" s="5"/>
      <c r="WLN633" s="5"/>
      <c r="WLO633" s="5"/>
      <c r="WLP633" s="5"/>
      <c r="WLQ633" s="5"/>
      <c r="WLR633" s="5"/>
      <c r="WLS633" s="5"/>
      <c r="WLT633" s="5"/>
      <c r="WLU633" s="5"/>
      <c r="WLV633" s="5"/>
      <c r="WLW633" s="5"/>
      <c r="WLX633" s="5"/>
      <c r="WLY633" s="5"/>
      <c r="WLZ633" s="5"/>
      <c r="WMA633" s="5"/>
      <c r="WMB633" s="5"/>
      <c r="WMC633" s="5"/>
      <c r="WMD633" s="5"/>
      <c r="WME633" s="5"/>
      <c r="WMF633" s="5"/>
      <c r="WMG633" s="5"/>
      <c r="WMH633" s="5"/>
      <c r="WMI633" s="5"/>
      <c r="WMJ633" s="5"/>
      <c r="WMK633" s="5"/>
      <c r="WML633" s="5"/>
      <c r="WMM633" s="5"/>
      <c r="WMN633" s="5"/>
      <c r="WMO633" s="5"/>
      <c r="WMP633" s="5"/>
      <c r="WMQ633" s="5"/>
      <c r="WMR633" s="5"/>
      <c r="WMS633" s="5"/>
      <c r="WMT633" s="5"/>
      <c r="WMU633" s="5"/>
      <c r="WMV633" s="5"/>
      <c r="WMW633" s="5"/>
      <c r="WMX633" s="5"/>
      <c r="WMY633" s="5"/>
      <c r="WMZ633" s="5"/>
      <c r="WNA633" s="5"/>
      <c r="WNB633" s="5"/>
      <c r="WNC633" s="5"/>
      <c r="WND633" s="5"/>
      <c r="WNE633" s="5"/>
      <c r="WNF633" s="5"/>
      <c r="WNG633" s="5"/>
      <c r="WNH633" s="5"/>
      <c r="WNI633" s="5"/>
      <c r="WNJ633" s="5"/>
      <c r="WNK633" s="5"/>
      <c r="WNL633" s="5"/>
      <c r="WNM633" s="5"/>
      <c r="WNN633" s="5"/>
      <c r="WNO633" s="5"/>
      <c r="WNP633" s="5"/>
      <c r="WNQ633" s="5"/>
      <c r="WNR633" s="5"/>
      <c r="WNS633" s="5"/>
      <c r="WNT633" s="5"/>
      <c r="WNU633" s="5"/>
      <c r="WNV633" s="5"/>
      <c r="WNW633" s="5"/>
      <c r="WNX633" s="5"/>
      <c r="WNY633" s="5"/>
      <c r="WNZ633" s="5"/>
      <c r="WOA633" s="5"/>
      <c r="WOB633" s="5"/>
      <c r="WOC633" s="5"/>
      <c r="WOD633" s="5"/>
      <c r="WOE633" s="5"/>
      <c r="WOF633" s="5"/>
      <c r="WOG633" s="5"/>
      <c r="WOH633" s="5"/>
      <c r="WOI633" s="5"/>
      <c r="WOJ633" s="5"/>
      <c r="WOK633" s="5"/>
      <c r="WOL633" s="5"/>
      <c r="WOM633" s="5"/>
      <c r="WON633" s="5"/>
      <c r="WOO633" s="5"/>
      <c r="WOP633" s="5"/>
      <c r="WOQ633" s="5"/>
      <c r="WOR633" s="5"/>
      <c r="WOS633" s="5"/>
      <c r="WOT633" s="5"/>
      <c r="WOU633" s="5"/>
      <c r="WOV633" s="5"/>
      <c r="WOW633" s="5"/>
      <c r="WOX633" s="5"/>
      <c r="WOY633" s="5"/>
      <c r="WOZ633" s="5"/>
      <c r="WPA633" s="5"/>
      <c r="WPB633" s="5"/>
      <c r="WPC633" s="5"/>
      <c r="WPD633" s="5"/>
      <c r="WPE633" s="5"/>
      <c r="WPF633" s="5"/>
      <c r="WPG633" s="5"/>
      <c r="WPH633" s="5"/>
      <c r="WPI633" s="5"/>
      <c r="WPJ633" s="5"/>
      <c r="WPK633" s="5"/>
      <c r="WPL633" s="5"/>
      <c r="WPM633" s="5"/>
      <c r="WPN633" s="5"/>
      <c r="WPO633" s="5"/>
      <c r="WPP633" s="5"/>
      <c r="WPQ633" s="5"/>
      <c r="WPR633" s="5"/>
      <c r="WPS633" s="5"/>
      <c r="WPT633" s="5"/>
      <c r="WPU633" s="5"/>
      <c r="WPV633" s="5"/>
      <c r="WPW633" s="5"/>
      <c r="WPX633" s="5"/>
      <c r="WPY633" s="5"/>
      <c r="WPZ633" s="5"/>
      <c r="WQA633" s="5"/>
      <c r="WQB633" s="5"/>
      <c r="WQC633" s="5"/>
      <c r="WQD633" s="5"/>
      <c r="WQE633" s="5"/>
      <c r="WQF633" s="5"/>
      <c r="WQG633" s="5"/>
      <c r="WQH633" s="5"/>
      <c r="WQI633" s="5"/>
      <c r="WQJ633" s="5"/>
      <c r="WQK633" s="5"/>
      <c r="WQL633" s="5"/>
      <c r="WQM633" s="5"/>
      <c r="WQN633" s="5"/>
      <c r="WQO633" s="5"/>
      <c r="WQP633" s="5"/>
      <c r="WQQ633" s="5"/>
      <c r="WQR633" s="5"/>
      <c r="WQS633" s="5"/>
      <c r="WQT633" s="5"/>
      <c r="WQU633" s="5"/>
      <c r="WQV633" s="5"/>
      <c r="WQW633" s="5"/>
      <c r="WQX633" s="5"/>
      <c r="WQY633" s="5"/>
      <c r="WQZ633" s="5"/>
      <c r="WRA633" s="5"/>
      <c r="WRB633" s="5"/>
      <c r="WRC633" s="5"/>
      <c r="WRD633" s="5"/>
      <c r="WRE633" s="5"/>
      <c r="WRF633" s="5"/>
      <c r="WRG633" s="5"/>
      <c r="WRH633" s="5"/>
      <c r="WRI633" s="5"/>
      <c r="WRJ633" s="5"/>
      <c r="WRK633" s="5"/>
      <c r="WRL633" s="5"/>
      <c r="WRM633" s="5"/>
      <c r="WRN633" s="5"/>
      <c r="WRO633" s="5"/>
      <c r="WRP633" s="5"/>
      <c r="WRQ633" s="5"/>
      <c r="WRR633" s="5"/>
      <c r="WRS633" s="5"/>
      <c r="WRT633" s="5"/>
      <c r="WRU633" s="5"/>
      <c r="WRV633" s="5"/>
      <c r="WRW633" s="5"/>
      <c r="WRX633" s="5"/>
      <c r="WRY633" s="5"/>
      <c r="WRZ633" s="5"/>
      <c r="WSA633" s="5"/>
      <c r="WSB633" s="5"/>
      <c r="WSC633" s="5"/>
      <c r="WSD633" s="5"/>
      <c r="WSE633" s="5"/>
      <c r="WSF633" s="5"/>
      <c r="WSG633" s="5"/>
      <c r="WSH633" s="5"/>
      <c r="WSI633" s="5"/>
      <c r="WSJ633" s="5"/>
      <c r="WSK633" s="5"/>
      <c r="WSL633" s="5"/>
      <c r="WSM633" s="5"/>
      <c r="WSN633" s="5"/>
      <c r="WSO633" s="5"/>
      <c r="WSP633" s="5"/>
      <c r="WSQ633" s="5"/>
      <c r="WSR633" s="5"/>
      <c r="WSS633" s="5"/>
      <c r="WST633" s="5"/>
      <c r="WSU633" s="5"/>
      <c r="WSV633" s="5"/>
      <c r="WSW633" s="5"/>
      <c r="WSX633" s="5"/>
      <c r="WSY633" s="5"/>
      <c r="WSZ633" s="5"/>
      <c r="WTA633" s="5"/>
      <c r="WTB633" s="5"/>
      <c r="WTC633" s="5"/>
      <c r="WTD633" s="5"/>
      <c r="WTE633" s="5"/>
      <c r="WTF633" s="5"/>
      <c r="WTG633" s="5"/>
      <c r="WTH633" s="5"/>
      <c r="WTI633" s="5"/>
      <c r="WTJ633" s="5"/>
      <c r="WTK633" s="5"/>
      <c r="WTL633" s="5"/>
      <c r="WTM633" s="5"/>
      <c r="WTN633" s="5"/>
      <c r="WTO633" s="5"/>
      <c r="WTP633" s="5"/>
      <c r="WTQ633" s="5"/>
      <c r="WTR633" s="5"/>
      <c r="WTS633" s="5"/>
      <c r="WTT633" s="5"/>
      <c r="WTU633" s="5"/>
      <c r="WTV633" s="5"/>
      <c r="WTW633" s="5"/>
      <c r="WTX633" s="5"/>
      <c r="WTY633" s="5"/>
      <c r="WTZ633" s="5"/>
      <c r="WUA633" s="5"/>
      <c r="WUB633" s="5"/>
      <c r="WUC633" s="5"/>
      <c r="WUD633" s="5"/>
      <c r="WUE633" s="5"/>
      <c r="WUF633" s="5"/>
      <c r="WUG633" s="5"/>
      <c r="WUH633" s="5"/>
      <c r="WUI633" s="5"/>
      <c r="WUJ633" s="5"/>
      <c r="WUK633" s="5"/>
      <c r="WUL633" s="5"/>
      <c r="WUM633" s="5"/>
      <c r="WUN633" s="5"/>
      <c r="WUO633" s="5"/>
      <c r="WUP633" s="5"/>
      <c r="WUQ633" s="5"/>
      <c r="WUR633" s="5"/>
      <c r="WUS633" s="5"/>
      <c r="WUT633" s="5"/>
      <c r="WUU633" s="5"/>
      <c r="WUV633" s="5"/>
      <c r="WUW633" s="5"/>
      <c r="WUX633" s="5"/>
      <c r="WUY633" s="5"/>
      <c r="WUZ633" s="5"/>
      <c r="WVA633" s="5"/>
      <c r="WVB633" s="5"/>
      <c r="WVC633" s="5"/>
      <c r="WVD633" s="5"/>
      <c r="WVE633" s="5"/>
      <c r="WVF633" s="5"/>
      <c r="WVG633" s="5"/>
      <c r="WVH633" s="5"/>
      <c r="WVI633" s="5"/>
      <c r="WVJ633" s="5"/>
      <c r="WVK633" s="5"/>
      <c r="WVL633" s="5"/>
      <c r="WVM633" s="5"/>
      <c r="WVN633" s="5"/>
      <c r="WVO633" s="5"/>
      <c r="WVP633" s="5"/>
      <c r="WVQ633" s="5"/>
      <c r="WVR633" s="5"/>
      <c r="WVS633" s="5"/>
      <c r="WVT633" s="5"/>
      <c r="WVU633" s="5"/>
      <c r="WVV633" s="5"/>
      <c r="WVW633" s="5"/>
      <c r="WVX633" s="5"/>
      <c r="WVY633" s="5"/>
      <c r="WVZ633" s="5"/>
      <c r="WWA633" s="5"/>
      <c r="WWB633" s="5"/>
      <c r="WWC633" s="5"/>
      <c r="WWD633" s="5"/>
      <c r="WWE633" s="5"/>
      <c r="WWF633" s="5"/>
      <c r="WWG633" s="5"/>
      <c r="WWH633" s="5"/>
      <c r="WWI633" s="5"/>
      <c r="WWJ633" s="5"/>
      <c r="WWK633" s="5"/>
      <c r="WWL633" s="5"/>
      <c r="WWM633" s="5"/>
      <c r="WWN633" s="5"/>
      <c r="WWO633" s="5"/>
      <c r="WWP633" s="5"/>
      <c r="WWQ633" s="5"/>
      <c r="WWR633" s="5"/>
      <c r="WWS633" s="5"/>
      <c r="WWT633" s="5"/>
      <c r="WWU633" s="5"/>
      <c r="WWV633" s="5"/>
      <c r="WWW633" s="5"/>
      <c r="WWX633" s="5"/>
      <c r="WWY633" s="5"/>
      <c r="WWZ633" s="5"/>
      <c r="WXA633" s="5"/>
      <c r="WXB633" s="5"/>
      <c r="WXC633" s="5"/>
      <c r="WXD633" s="5"/>
      <c r="WXE633" s="5"/>
      <c r="WXF633" s="5"/>
      <c r="WXG633" s="5"/>
      <c r="WXH633" s="5"/>
      <c r="WXI633" s="5"/>
      <c r="WXJ633" s="5"/>
      <c r="WXK633" s="5"/>
      <c r="WXL633" s="5"/>
      <c r="WXM633" s="5"/>
      <c r="WXN633" s="5"/>
      <c r="WXO633" s="5"/>
      <c r="WXP633" s="5"/>
      <c r="WXQ633" s="5"/>
      <c r="WXR633" s="5"/>
      <c r="WXS633" s="5"/>
      <c r="WXT633" s="5"/>
      <c r="WXU633" s="5"/>
      <c r="WXV633" s="5"/>
      <c r="WXW633" s="5"/>
      <c r="WXX633" s="5"/>
      <c r="WXY633" s="5"/>
      <c r="WXZ633" s="5"/>
      <c r="WYA633" s="5"/>
      <c r="WYB633" s="5"/>
      <c r="WYC633" s="5"/>
      <c r="WYD633" s="5"/>
      <c r="WYE633" s="5"/>
      <c r="WYF633" s="5"/>
      <c r="WYG633" s="5"/>
      <c r="WYH633" s="5"/>
      <c r="WYI633" s="5"/>
      <c r="WYJ633" s="5"/>
      <c r="WYK633" s="5"/>
      <c r="WYL633" s="5"/>
      <c r="WYM633" s="5"/>
      <c r="WYN633" s="5"/>
      <c r="WYO633" s="5"/>
      <c r="WYP633" s="5"/>
      <c r="WYQ633" s="5"/>
      <c r="WYR633" s="5"/>
      <c r="WYS633" s="5"/>
      <c r="WYT633" s="5"/>
      <c r="WYU633" s="5"/>
      <c r="WYV633" s="5"/>
      <c r="WYW633" s="5"/>
      <c r="WYX633" s="5"/>
      <c r="WYY633" s="5"/>
      <c r="WYZ633" s="5"/>
      <c r="WZA633" s="5"/>
      <c r="WZB633" s="5"/>
      <c r="WZC633" s="5"/>
      <c r="WZD633" s="5"/>
      <c r="WZE633" s="5"/>
      <c r="WZF633" s="5"/>
      <c r="WZG633" s="5"/>
      <c r="WZH633" s="5"/>
      <c r="WZI633" s="5"/>
      <c r="WZJ633" s="5"/>
      <c r="WZK633" s="5"/>
      <c r="WZL633" s="5"/>
      <c r="WZM633" s="5"/>
      <c r="WZN633" s="5"/>
      <c r="WZO633" s="5"/>
      <c r="WZP633" s="5"/>
      <c r="WZQ633" s="5"/>
      <c r="WZR633" s="5"/>
      <c r="WZS633" s="5"/>
      <c r="WZT633" s="5"/>
      <c r="WZU633" s="5"/>
      <c r="WZV633" s="5"/>
      <c r="WZW633" s="5"/>
      <c r="WZX633" s="5"/>
      <c r="WZY633" s="5"/>
      <c r="WZZ633" s="5"/>
      <c r="XAA633" s="5"/>
      <c r="XAB633" s="5"/>
      <c r="XAC633" s="5"/>
      <c r="XAD633" s="5"/>
      <c r="XAE633" s="5"/>
      <c r="XAF633" s="5"/>
      <c r="XAG633" s="5"/>
      <c r="XAH633" s="5"/>
      <c r="XAI633" s="5"/>
      <c r="XAJ633" s="5"/>
      <c r="XAK633" s="5"/>
      <c r="XAL633" s="5"/>
      <c r="XAM633" s="5"/>
      <c r="XAN633" s="5"/>
      <c r="XAO633" s="5"/>
      <c r="XAP633" s="5"/>
      <c r="XAQ633" s="5"/>
      <c r="XAR633" s="5"/>
      <c r="XAS633" s="5"/>
      <c r="XAT633" s="5"/>
      <c r="XAU633" s="5"/>
      <c r="XAV633" s="5"/>
      <c r="XAW633" s="5"/>
      <c r="XAX633" s="5"/>
      <c r="XAY633" s="5"/>
      <c r="XAZ633" s="5"/>
      <c r="XBA633" s="5"/>
      <c r="XBB633" s="5"/>
      <c r="XBC633" s="5"/>
      <c r="XBD633" s="5"/>
      <c r="XBE633" s="5"/>
      <c r="XBF633" s="5"/>
      <c r="XBG633" s="5"/>
      <c r="XBH633" s="5"/>
      <c r="XBI633" s="5"/>
      <c r="XBJ633" s="5"/>
      <c r="XBK633" s="5"/>
      <c r="XBL633" s="5"/>
      <c r="XBM633" s="5"/>
      <c r="XBN633" s="5"/>
      <c r="XBO633" s="5"/>
      <c r="XBP633" s="5"/>
      <c r="XBQ633" s="5"/>
      <c r="XBR633" s="5"/>
      <c r="XBS633" s="5"/>
      <c r="XBT633" s="5"/>
      <c r="XBU633" s="5"/>
      <c r="XBV633" s="5"/>
      <c r="XBW633" s="5"/>
      <c r="XBX633" s="5"/>
      <c r="XBY633" s="5"/>
      <c r="XBZ633" s="5"/>
      <c r="XCA633" s="5"/>
      <c r="XCB633" s="5"/>
      <c r="XCC633" s="5"/>
      <c r="XCD633" s="5"/>
      <c r="XCE633" s="5"/>
      <c r="XCF633" s="5"/>
      <c r="XCG633" s="5"/>
      <c r="XCH633" s="5"/>
      <c r="XCI633" s="5"/>
      <c r="XCJ633" s="5"/>
      <c r="XCK633" s="5"/>
      <c r="XCL633" s="5"/>
      <c r="XCM633" s="5"/>
      <c r="XCN633" s="5"/>
      <c r="XCO633" s="5"/>
      <c r="XCP633" s="5"/>
      <c r="XCQ633" s="5"/>
      <c r="XCR633" s="5"/>
      <c r="XCS633" s="5"/>
      <c r="XCT633" s="5"/>
      <c r="XCU633" s="5"/>
      <c r="XCV633" s="5"/>
      <c r="XCW633" s="5"/>
      <c r="XCX633" s="5"/>
      <c r="XCY633" s="5"/>
      <c r="XCZ633" s="5"/>
      <c r="XDA633" s="5"/>
      <c r="XDB633" s="5"/>
      <c r="XDC633" s="5"/>
      <c r="XDD633" s="34"/>
      <c r="XDE633" s="34"/>
    </row>
    <row r="634" spans="1:16333" ht="31.5" x14ac:dyDescent="0.25">
      <c r="A634" s="16" t="s">
        <v>300</v>
      </c>
      <c r="B634" s="101" t="s">
        <v>301</v>
      </c>
      <c r="C634" s="105"/>
      <c r="D634" s="183">
        <f>D635+D651+D639+D643+D647+D655</f>
        <v>235070</v>
      </c>
      <c r="E634" s="183">
        <f>E635+E651+E639+E643+E647+E655</f>
        <v>6530.8</v>
      </c>
    </row>
    <row r="635" spans="1:16333" ht="15.75" x14ac:dyDescent="0.25">
      <c r="A635" s="20" t="s">
        <v>534</v>
      </c>
      <c r="B635" s="89" t="s">
        <v>490</v>
      </c>
      <c r="C635" s="107"/>
      <c r="D635" s="178">
        <f t="shared" ref="D635:E637" si="162">D636</f>
        <v>130000</v>
      </c>
      <c r="E635" s="178">
        <f t="shared" si="162"/>
        <v>0</v>
      </c>
    </row>
    <row r="636" spans="1:16333" ht="31.5" x14ac:dyDescent="0.25">
      <c r="A636" s="23" t="s">
        <v>346</v>
      </c>
      <c r="B636" s="86" t="s">
        <v>490</v>
      </c>
      <c r="C636" s="106" t="s">
        <v>36</v>
      </c>
      <c r="D636" s="189">
        <f t="shared" si="162"/>
        <v>130000</v>
      </c>
      <c r="E636" s="189">
        <f t="shared" si="162"/>
        <v>0</v>
      </c>
    </row>
    <row r="637" spans="1:16333" ht="15.75" x14ac:dyDescent="0.25">
      <c r="A637" s="18" t="s">
        <v>35</v>
      </c>
      <c r="B637" s="86" t="s">
        <v>490</v>
      </c>
      <c r="C637" s="106" t="s">
        <v>146</v>
      </c>
      <c r="D637" s="189">
        <f t="shared" si="162"/>
        <v>130000</v>
      </c>
      <c r="E637" s="189">
        <f t="shared" si="162"/>
        <v>0</v>
      </c>
    </row>
    <row r="638" spans="1:16333" ht="31.5" x14ac:dyDescent="0.25">
      <c r="A638" s="18" t="s">
        <v>95</v>
      </c>
      <c r="B638" s="86" t="s">
        <v>490</v>
      </c>
      <c r="C638" s="106" t="s">
        <v>96</v>
      </c>
      <c r="D638" s="189">
        <v>130000</v>
      </c>
      <c r="E638" s="189">
        <v>0</v>
      </c>
    </row>
    <row r="639" spans="1:16333" ht="15.75" x14ac:dyDescent="0.25">
      <c r="A639" s="20" t="s">
        <v>561</v>
      </c>
      <c r="B639" s="89" t="s">
        <v>560</v>
      </c>
      <c r="C639" s="107"/>
      <c r="D639" s="178">
        <f t="shared" ref="D639:E641" si="163">D640</f>
        <v>25000</v>
      </c>
      <c r="E639" s="189">
        <f t="shared" si="163"/>
        <v>0</v>
      </c>
    </row>
    <row r="640" spans="1:16333" ht="31.5" x14ac:dyDescent="0.25">
      <c r="A640" s="23" t="s">
        <v>346</v>
      </c>
      <c r="B640" s="86" t="s">
        <v>560</v>
      </c>
      <c r="C640" s="106" t="s">
        <v>36</v>
      </c>
      <c r="D640" s="189">
        <f t="shared" si="163"/>
        <v>25000</v>
      </c>
      <c r="E640" s="189">
        <f t="shared" si="163"/>
        <v>0</v>
      </c>
    </row>
    <row r="641" spans="1:5" ht="15.75" x14ac:dyDescent="0.25">
      <c r="A641" s="18" t="s">
        <v>35</v>
      </c>
      <c r="B641" s="86" t="s">
        <v>560</v>
      </c>
      <c r="C641" s="106" t="s">
        <v>146</v>
      </c>
      <c r="D641" s="189">
        <f t="shared" si="163"/>
        <v>25000</v>
      </c>
      <c r="E641" s="189">
        <f t="shared" si="163"/>
        <v>0</v>
      </c>
    </row>
    <row r="642" spans="1:5" ht="31.5" x14ac:dyDescent="0.25">
      <c r="A642" s="18" t="s">
        <v>95</v>
      </c>
      <c r="B642" s="86" t="s">
        <v>560</v>
      </c>
      <c r="C642" s="106" t="s">
        <v>96</v>
      </c>
      <c r="D642" s="189">
        <f>80000+50000+25000-130000</f>
        <v>25000</v>
      </c>
      <c r="E642" s="189">
        <v>0</v>
      </c>
    </row>
    <row r="643" spans="1:5" ht="46.5" customHeight="1" x14ac:dyDescent="0.25">
      <c r="A643" s="20" t="s">
        <v>738</v>
      </c>
      <c r="B643" s="89" t="s">
        <v>643</v>
      </c>
      <c r="C643" s="107"/>
      <c r="D643" s="178">
        <f t="shared" ref="D643:E645" si="164">D644</f>
        <v>0</v>
      </c>
      <c r="E643" s="178">
        <f t="shared" si="164"/>
        <v>528</v>
      </c>
    </row>
    <row r="644" spans="1:5" ht="31.5" x14ac:dyDescent="0.25">
      <c r="A644" s="18" t="s">
        <v>18</v>
      </c>
      <c r="B644" s="84" t="s">
        <v>643</v>
      </c>
      <c r="C644" s="108" t="s">
        <v>20</v>
      </c>
      <c r="D644" s="189">
        <f t="shared" si="164"/>
        <v>0</v>
      </c>
      <c r="E644" s="189">
        <f t="shared" si="164"/>
        <v>528</v>
      </c>
    </row>
    <row r="645" spans="1:5" ht="15.75" x14ac:dyDescent="0.25">
      <c r="A645" s="18" t="s">
        <v>130</v>
      </c>
      <c r="B645" s="84" t="s">
        <v>643</v>
      </c>
      <c r="C645" s="108" t="s">
        <v>21</v>
      </c>
      <c r="D645" s="189">
        <f t="shared" si="164"/>
        <v>0</v>
      </c>
      <c r="E645" s="189">
        <f t="shared" si="164"/>
        <v>528</v>
      </c>
    </row>
    <row r="646" spans="1:5" ht="15.75" x14ac:dyDescent="0.25">
      <c r="A646" s="18" t="s">
        <v>84</v>
      </c>
      <c r="B646" s="84" t="s">
        <v>643</v>
      </c>
      <c r="C646" s="108" t="s">
        <v>85</v>
      </c>
      <c r="D646" s="189">
        <v>0</v>
      </c>
      <c r="E646" s="189">
        <v>528</v>
      </c>
    </row>
    <row r="647" spans="1:5" ht="31.5" x14ac:dyDescent="0.25">
      <c r="A647" s="20" t="s">
        <v>739</v>
      </c>
      <c r="B647" s="89" t="s">
        <v>644</v>
      </c>
      <c r="C647" s="107"/>
      <c r="D647" s="178">
        <f t="shared" ref="D647:E649" si="165">D648</f>
        <v>80000</v>
      </c>
      <c r="E647" s="178">
        <f t="shared" si="165"/>
        <v>0</v>
      </c>
    </row>
    <row r="648" spans="1:5" ht="31.5" x14ac:dyDescent="0.25">
      <c r="A648" s="23" t="s">
        <v>346</v>
      </c>
      <c r="B648" s="84" t="s">
        <v>644</v>
      </c>
      <c r="C648" s="106" t="s">
        <v>36</v>
      </c>
      <c r="D648" s="189">
        <f t="shared" si="165"/>
        <v>80000</v>
      </c>
      <c r="E648" s="189">
        <f t="shared" si="165"/>
        <v>0</v>
      </c>
    </row>
    <row r="649" spans="1:5" ht="15.75" x14ac:dyDescent="0.25">
      <c r="A649" s="18" t="s">
        <v>35</v>
      </c>
      <c r="B649" s="84" t="s">
        <v>644</v>
      </c>
      <c r="C649" s="106" t="s">
        <v>146</v>
      </c>
      <c r="D649" s="189">
        <f t="shared" si="165"/>
        <v>80000</v>
      </c>
      <c r="E649" s="189">
        <f t="shared" si="165"/>
        <v>0</v>
      </c>
    </row>
    <row r="650" spans="1:5" ht="31.5" x14ac:dyDescent="0.25">
      <c r="A650" s="18" t="s">
        <v>95</v>
      </c>
      <c r="B650" s="84" t="s">
        <v>644</v>
      </c>
      <c r="C650" s="106" t="s">
        <v>96</v>
      </c>
      <c r="D650" s="189">
        <f>40000+40000</f>
        <v>80000</v>
      </c>
      <c r="E650" s="189">
        <v>0</v>
      </c>
    </row>
    <row r="651" spans="1:5" ht="15.75" x14ac:dyDescent="0.25">
      <c r="A651" s="20" t="s">
        <v>131</v>
      </c>
      <c r="B651" s="89" t="s">
        <v>302</v>
      </c>
      <c r="C651" s="107"/>
      <c r="D651" s="178">
        <f t="shared" ref="D651:E653" si="166">D652</f>
        <v>70</v>
      </c>
      <c r="E651" s="178">
        <f t="shared" si="166"/>
        <v>70</v>
      </c>
    </row>
    <row r="652" spans="1:5" ht="31.5" x14ac:dyDescent="0.25">
      <c r="A652" s="18" t="s">
        <v>18</v>
      </c>
      <c r="B652" s="86" t="s">
        <v>302</v>
      </c>
      <c r="C652" s="106" t="s">
        <v>20</v>
      </c>
      <c r="D652" s="189">
        <f t="shared" si="166"/>
        <v>70</v>
      </c>
      <c r="E652" s="189">
        <f t="shared" si="166"/>
        <v>70</v>
      </c>
    </row>
    <row r="653" spans="1:5" ht="15.75" x14ac:dyDescent="0.25">
      <c r="A653" s="15" t="s">
        <v>24</v>
      </c>
      <c r="B653" s="86" t="s">
        <v>302</v>
      </c>
      <c r="C653" s="106" t="s">
        <v>25</v>
      </c>
      <c r="D653" s="189">
        <f t="shared" si="166"/>
        <v>70</v>
      </c>
      <c r="E653" s="189">
        <f t="shared" si="166"/>
        <v>70</v>
      </c>
    </row>
    <row r="654" spans="1:5" ht="15.75" x14ac:dyDescent="0.25">
      <c r="A654" s="15" t="s">
        <v>82</v>
      </c>
      <c r="B654" s="86" t="s">
        <v>302</v>
      </c>
      <c r="C654" s="106" t="s">
        <v>83</v>
      </c>
      <c r="D654" s="189">
        <v>70</v>
      </c>
      <c r="E654" s="189">
        <v>70</v>
      </c>
    </row>
    <row r="655" spans="1:5" ht="31.5" x14ac:dyDescent="0.25">
      <c r="A655" s="20" t="s">
        <v>833</v>
      </c>
      <c r="B655" s="89" t="s">
        <v>834</v>
      </c>
      <c r="C655" s="107"/>
      <c r="D655" s="178">
        <f t="shared" ref="D655:E657" si="167">D656</f>
        <v>0</v>
      </c>
      <c r="E655" s="178">
        <f t="shared" si="167"/>
        <v>5932.8</v>
      </c>
    </row>
    <row r="656" spans="1:5" ht="31.5" x14ac:dyDescent="0.2">
      <c r="A656" s="141" t="s">
        <v>516</v>
      </c>
      <c r="B656" s="84" t="s">
        <v>834</v>
      </c>
      <c r="C656" s="109" t="s">
        <v>15</v>
      </c>
      <c r="D656" s="189">
        <f t="shared" si="167"/>
        <v>0</v>
      </c>
      <c r="E656" s="189">
        <f t="shared" si="167"/>
        <v>5932.8</v>
      </c>
    </row>
    <row r="657" spans="1:5" ht="31.5" x14ac:dyDescent="0.25">
      <c r="A657" s="14" t="s">
        <v>17</v>
      </c>
      <c r="B657" s="84" t="s">
        <v>834</v>
      </c>
      <c r="C657" s="109" t="s">
        <v>16</v>
      </c>
      <c r="D657" s="189">
        <f t="shared" si="167"/>
        <v>0</v>
      </c>
      <c r="E657" s="189">
        <f t="shared" si="167"/>
        <v>5932.8</v>
      </c>
    </row>
    <row r="658" spans="1:5" ht="15.75" x14ac:dyDescent="0.25">
      <c r="A658" s="12" t="s">
        <v>744</v>
      </c>
      <c r="B658" s="84" t="s">
        <v>834</v>
      </c>
      <c r="C658" s="109" t="s">
        <v>77</v>
      </c>
      <c r="D658" s="189">
        <v>0</v>
      </c>
      <c r="E658" s="189">
        <v>5932.8</v>
      </c>
    </row>
    <row r="659" spans="1:5" ht="31.5" x14ac:dyDescent="0.25">
      <c r="A659" s="27" t="s">
        <v>303</v>
      </c>
      <c r="B659" s="101" t="s">
        <v>304</v>
      </c>
      <c r="C659" s="105"/>
      <c r="D659" s="183">
        <f>D660+D671+D667+D677</f>
        <v>288279</v>
      </c>
      <c r="E659" s="183">
        <f>E660+E671+E667+E677</f>
        <v>314210</v>
      </c>
    </row>
    <row r="660" spans="1:5" ht="31.5" x14ac:dyDescent="0.25">
      <c r="A660" s="30" t="s">
        <v>491</v>
      </c>
      <c r="B660" s="89" t="s">
        <v>305</v>
      </c>
      <c r="C660" s="107"/>
      <c r="D660" s="170">
        <f t="shared" ref="D660:E660" si="168">D661+D664</f>
        <v>11500</v>
      </c>
      <c r="E660" s="170">
        <f t="shared" si="168"/>
        <v>12400</v>
      </c>
    </row>
    <row r="661" spans="1:5" ht="31.5" x14ac:dyDescent="0.2">
      <c r="A661" s="141" t="s">
        <v>516</v>
      </c>
      <c r="B661" s="84" t="s">
        <v>305</v>
      </c>
      <c r="C661" s="109" t="s">
        <v>15</v>
      </c>
      <c r="D661" s="171">
        <f t="shared" ref="D661:E662" si="169">D662</f>
        <v>2400</v>
      </c>
      <c r="E661" s="171">
        <f t="shared" si="169"/>
        <v>2400</v>
      </c>
    </row>
    <row r="662" spans="1:5" ht="31.5" x14ac:dyDescent="0.25">
      <c r="A662" s="14" t="s">
        <v>17</v>
      </c>
      <c r="B662" s="84" t="s">
        <v>305</v>
      </c>
      <c r="C662" s="109" t="s">
        <v>16</v>
      </c>
      <c r="D662" s="171">
        <f t="shared" si="169"/>
        <v>2400</v>
      </c>
      <c r="E662" s="171">
        <f t="shared" si="169"/>
        <v>2400</v>
      </c>
    </row>
    <row r="663" spans="1:5" ht="15.75" x14ac:dyDescent="0.25">
      <c r="A663" s="12" t="s">
        <v>744</v>
      </c>
      <c r="B663" s="84" t="s">
        <v>305</v>
      </c>
      <c r="C663" s="109" t="s">
        <v>77</v>
      </c>
      <c r="D663" s="171">
        <v>2400</v>
      </c>
      <c r="E663" s="171">
        <v>2400</v>
      </c>
    </row>
    <row r="664" spans="1:5" ht="31.5" x14ac:dyDescent="0.25">
      <c r="A664" s="18" t="s">
        <v>18</v>
      </c>
      <c r="B664" s="84" t="s">
        <v>305</v>
      </c>
      <c r="C664" s="106" t="s">
        <v>20</v>
      </c>
      <c r="D664" s="171">
        <f>D665</f>
        <v>9100</v>
      </c>
      <c r="E664" s="171">
        <f>E665</f>
        <v>10000</v>
      </c>
    </row>
    <row r="665" spans="1:5" ht="15.75" x14ac:dyDescent="0.25">
      <c r="A665" s="18" t="s">
        <v>19</v>
      </c>
      <c r="B665" s="84" t="s">
        <v>305</v>
      </c>
      <c r="C665" s="106" t="s">
        <v>21</v>
      </c>
      <c r="D665" s="171">
        <f t="shared" ref="D665:E665" si="170">D666</f>
        <v>9100</v>
      </c>
      <c r="E665" s="171">
        <f t="shared" si="170"/>
        <v>10000</v>
      </c>
    </row>
    <row r="666" spans="1:5" ht="15.75" x14ac:dyDescent="0.25">
      <c r="A666" s="18" t="s">
        <v>84</v>
      </c>
      <c r="B666" s="84" t="s">
        <v>305</v>
      </c>
      <c r="C666" s="106" t="s">
        <v>85</v>
      </c>
      <c r="D666" s="171">
        <v>9100</v>
      </c>
      <c r="E666" s="171">
        <v>10000</v>
      </c>
    </row>
    <row r="667" spans="1:5" ht="15.75" x14ac:dyDescent="0.2">
      <c r="A667" s="37" t="s">
        <v>645</v>
      </c>
      <c r="B667" s="89" t="s">
        <v>646</v>
      </c>
      <c r="C667" s="107"/>
      <c r="D667" s="178">
        <f t="shared" ref="D667:E669" si="171">D668</f>
        <v>2900</v>
      </c>
      <c r="E667" s="178">
        <f t="shared" si="171"/>
        <v>2900</v>
      </c>
    </row>
    <row r="668" spans="1:5" ht="31.5" x14ac:dyDescent="0.25">
      <c r="A668" s="18" t="s">
        <v>18</v>
      </c>
      <c r="B668" s="84" t="s">
        <v>646</v>
      </c>
      <c r="C668" s="106">
        <v>600</v>
      </c>
      <c r="D668" s="189">
        <f t="shared" si="171"/>
        <v>2900</v>
      </c>
      <c r="E668" s="189">
        <f t="shared" si="171"/>
        <v>2900</v>
      </c>
    </row>
    <row r="669" spans="1:5" ht="15.75" x14ac:dyDescent="0.25">
      <c r="A669" s="18" t="s">
        <v>130</v>
      </c>
      <c r="B669" s="84" t="s">
        <v>646</v>
      </c>
      <c r="C669" s="106" t="s">
        <v>21</v>
      </c>
      <c r="D669" s="189">
        <f t="shared" si="171"/>
        <v>2900</v>
      </c>
      <c r="E669" s="189">
        <f t="shared" si="171"/>
        <v>2900</v>
      </c>
    </row>
    <row r="670" spans="1:5" ht="15.75" x14ac:dyDescent="0.25">
      <c r="A670" s="18" t="s">
        <v>84</v>
      </c>
      <c r="B670" s="84" t="s">
        <v>646</v>
      </c>
      <c r="C670" s="106" t="s">
        <v>85</v>
      </c>
      <c r="D670" s="189">
        <v>2900</v>
      </c>
      <c r="E670" s="189">
        <v>2900</v>
      </c>
    </row>
    <row r="671" spans="1:5" ht="31.5" x14ac:dyDescent="0.25">
      <c r="A671" s="20" t="s">
        <v>337</v>
      </c>
      <c r="B671" s="89" t="s">
        <v>306</v>
      </c>
      <c r="C671" s="107"/>
      <c r="D671" s="178">
        <f t="shared" ref="D671:E671" si="172">D672</f>
        <v>203079</v>
      </c>
      <c r="E671" s="178">
        <f t="shared" si="172"/>
        <v>220639</v>
      </c>
    </row>
    <row r="672" spans="1:5" ht="31.5" x14ac:dyDescent="0.25">
      <c r="A672" s="18" t="s">
        <v>18</v>
      </c>
      <c r="B672" s="84" t="s">
        <v>306</v>
      </c>
      <c r="C672" s="106" t="s">
        <v>20</v>
      </c>
      <c r="D672" s="189">
        <f t="shared" ref="D672:E672" si="173">D673+D675</f>
        <v>203079</v>
      </c>
      <c r="E672" s="189">
        <f t="shared" si="173"/>
        <v>220639</v>
      </c>
    </row>
    <row r="673" spans="1:5" ht="15.75" x14ac:dyDescent="0.25">
      <c r="A673" s="15" t="s">
        <v>24</v>
      </c>
      <c r="B673" s="84" t="s">
        <v>306</v>
      </c>
      <c r="C673" s="106" t="s">
        <v>25</v>
      </c>
      <c r="D673" s="189">
        <f t="shared" ref="D673:E673" si="174">D674</f>
        <v>20052</v>
      </c>
      <c r="E673" s="189">
        <f t="shared" si="174"/>
        <v>22052</v>
      </c>
    </row>
    <row r="674" spans="1:5" ht="47.25" x14ac:dyDescent="0.25">
      <c r="A674" s="14" t="s">
        <v>99</v>
      </c>
      <c r="B674" s="84" t="s">
        <v>306</v>
      </c>
      <c r="C674" s="106" t="s">
        <v>100</v>
      </c>
      <c r="D674" s="189">
        <v>20052</v>
      </c>
      <c r="E674" s="189">
        <v>22052</v>
      </c>
    </row>
    <row r="675" spans="1:5" ht="15.75" x14ac:dyDescent="0.25">
      <c r="A675" s="18" t="s">
        <v>19</v>
      </c>
      <c r="B675" s="84" t="s">
        <v>306</v>
      </c>
      <c r="C675" s="106" t="s">
        <v>21</v>
      </c>
      <c r="D675" s="189">
        <f t="shared" ref="D675:E675" si="175">D676</f>
        <v>183027</v>
      </c>
      <c r="E675" s="189">
        <f t="shared" si="175"/>
        <v>198587</v>
      </c>
    </row>
    <row r="676" spans="1:5" ht="47.25" x14ac:dyDescent="0.2">
      <c r="A676" s="39" t="s">
        <v>344</v>
      </c>
      <c r="B676" s="84" t="s">
        <v>306</v>
      </c>
      <c r="C676" s="106" t="s">
        <v>104</v>
      </c>
      <c r="D676" s="189">
        <v>183027</v>
      </c>
      <c r="E676" s="189">
        <v>198587</v>
      </c>
    </row>
    <row r="677" spans="1:5" ht="31.5" x14ac:dyDescent="0.25">
      <c r="A677" s="138" t="s">
        <v>720</v>
      </c>
      <c r="B677" s="94" t="s">
        <v>719</v>
      </c>
      <c r="C677" s="89"/>
      <c r="D677" s="178">
        <f t="shared" ref="D677:E678" si="176">D678</f>
        <v>70800</v>
      </c>
      <c r="E677" s="178">
        <f t="shared" si="176"/>
        <v>78271</v>
      </c>
    </row>
    <row r="678" spans="1:5" ht="15.75" x14ac:dyDescent="0.25">
      <c r="A678" s="157" t="s">
        <v>13</v>
      </c>
      <c r="B678" s="93" t="s">
        <v>719</v>
      </c>
      <c r="C678" s="84">
        <v>800</v>
      </c>
      <c r="D678" s="179">
        <f t="shared" si="176"/>
        <v>70800</v>
      </c>
      <c r="E678" s="179">
        <f t="shared" si="176"/>
        <v>78271</v>
      </c>
    </row>
    <row r="679" spans="1:5" ht="15.75" x14ac:dyDescent="0.25">
      <c r="A679" s="157" t="s">
        <v>2</v>
      </c>
      <c r="B679" s="93" t="s">
        <v>719</v>
      </c>
      <c r="C679" s="84" t="s">
        <v>90</v>
      </c>
      <c r="D679" s="172">
        <v>70800</v>
      </c>
      <c r="E679" s="171">
        <v>78271</v>
      </c>
    </row>
    <row r="680" spans="1:5" ht="47.25" x14ac:dyDescent="0.25">
      <c r="A680" s="27" t="s">
        <v>307</v>
      </c>
      <c r="B680" s="101" t="s">
        <v>308</v>
      </c>
      <c r="C680" s="105"/>
      <c r="D680" s="183">
        <f t="shared" ref="D680:E681" si="177">D681</f>
        <v>2300</v>
      </c>
      <c r="E680" s="183">
        <f t="shared" si="177"/>
        <v>2300</v>
      </c>
    </row>
    <row r="681" spans="1:5" ht="31.5" x14ac:dyDescent="0.25">
      <c r="A681" s="20" t="s">
        <v>309</v>
      </c>
      <c r="B681" s="89" t="s">
        <v>310</v>
      </c>
      <c r="C681" s="107"/>
      <c r="D681" s="178">
        <f t="shared" si="177"/>
        <v>2300</v>
      </c>
      <c r="E681" s="178">
        <f t="shared" si="177"/>
        <v>2300</v>
      </c>
    </row>
    <row r="682" spans="1:5" ht="31.5" x14ac:dyDescent="0.25">
      <c r="A682" s="18" t="s">
        <v>18</v>
      </c>
      <c r="B682" s="84" t="s">
        <v>310</v>
      </c>
      <c r="C682" s="106" t="s">
        <v>20</v>
      </c>
      <c r="D682" s="189">
        <f t="shared" ref="D682:E682" si="178">D683+D685</f>
        <v>2300</v>
      </c>
      <c r="E682" s="189">
        <f t="shared" si="178"/>
        <v>2300</v>
      </c>
    </row>
    <row r="683" spans="1:5" ht="15.75" x14ac:dyDescent="0.25">
      <c r="A683" s="18" t="s">
        <v>19</v>
      </c>
      <c r="B683" s="84" t="s">
        <v>310</v>
      </c>
      <c r="C683" s="106" t="s">
        <v>21</v>
      </c>
      <c r="D683" s="189">
        <f t="shared" ref="D683:E683" si="179">D684</f>
        <v>300</v>
      </c>
      <c r="E683" s="189">
        <f t="shared" si="179"/>
        <v>300</v>
      </c>
    </row>
    <row r="684" spans="1:5" ht="15.75" x14ac:dyDescent="0.25">
      <c r="A684" s="18" t="s">
        <v>84</v>
      </c>
      <c r="B684" s="84" t="s">
        <v>310</v>
      </c>
      <c r="C684" s="106" t="s">
        <v>85</v>
      </c>
      <c r="D684" s="189">
        <v>300</v>
      </c>
      <c r="E684" s="189">
        <v>300</v>
      </c>
    </row>
    <row r="685" spans="1:5" ht="31.5" x14ac:dyDescent="0.25">
      <c r="A685" s="18" t="s">
        <v>27</v>
      </c>
      <c r="B685" s="84" t="s">
        <v>310</v>
      </c>
      <c r="C685" s="106" t="s">
        <v>0</v>
      </c>
      <c r="D685" s="189">
        <f t="shared" ref="D685:E685" si="180">D686</f>
        <v>2000</v>
      </c>
      <c r="E685" s="189">
        <f t="shared" si="180"/>
        <v>2000</v>
      </c>
    </row>
    <row r="686" spans="1:5" ht="63" x14ac:dyDescent="0.25">
      <c r="A686" s="157" t="s">
        <v>831</v>
      </c>
      <c r="B686" s="99" t="s">
        <v>310</v>
      </c>
      <c r="C686" s="108" t="s">
        <v>589</v>
      </c>
      <c r="D686" s="172">
        <v>2000</v>
      </c>
      <c r="E686" s="172">
        <v>2000</v>
      </c>
    </row>
    <row r="687" spans="1:5" ht="47.25" x14ac:dyDescent="0.25">
      <c r="A687" s="27" t="s">
        <v>647</v>
      </c>
      <c r="B687" s="101" t="s">
        <v>648</v>
      </c>
      <c r="C687" s="105"/>
      <c r="D687" s="183">
        <f t="shared" ref="D687:E690" si="181">D688</f>
        <v>290</v>
      </c>
      <c r="E687" s="183">
        <f t="shared" si="181"/>
        <v>290</v>
      </c>
    </row>
    <row r="688" spans="1:5" ht="31.5" x14ac:dyDescent="0.25">
      <c r="A688" s="8" t="s">
        <v>649</v>
      </c>
      <c r="B688" s="89" t="s">
        <v>650</v>
      </c>
      <c r="C688" s="107"/>
      <c r="D688" s="178">
        <f t="shared" si="181"/>
        <v>290</v>
      </c>
      <c r="E688" s="178">
        <f t="shared" si="181"/>
        <v>290</v>
      </c>
    </row>
    <row r="689" spans="1:5" ht="31.5" x14ac:dyDescent="0.25">
      <c r="A689" s="18" t="s">
        <v>18</v>
      </c>
      <c r="B689" s="84" t="s">
        <v>650</v>
      </c>
      <c r="C689" s="106" t="s">
        <v>20</v>
      </c>
      <c r="D689" s="189">
        <f t="shared" si="181"/>
        <v>290</v>
      </c>
      <c r="E689" s="189">
        <f t="shared" si="181"/>
        <v>290</v>
      </c>
    </row>
    <row r="690" spans="1:5" ht="15.75" x14ac:dyDescent="0.25">
      <c r="A690" s="18" t="s">
        <v>19</v>
      </c>
      <c r="B690" s="84" t="s">
        <v>650</v>
      </c>
      <c r="C690" s="106" t="s">
        <v>21</v>
      </c>
      <c r="D690" s="189">
        <f t="shared" si="181"/>
        <v>290</v>
      </c>
      <c r="E690" s="189">
        <f t="shared" si="181"/>
        <v>290</v>
      </c>
    </row>
    <row r="691" spans="1:5" ht="15.75" x14ac:dyDescent="0.25">
      <c r="A691" s="18" t="s">
        <v>84</v>
      </c>
      <c r="B691" s="84" t="s">
        <v>650</v>
      </c>
      <c r="C691" s="106" t="s">
        <v>85</v>
      </c>
      <c r="D691" s="189">
        <v>290</v>
      </c>
      <c r="E691" s="189">
        <v>290</v>
      </c>
    </row>
    <row r="692" spans="1:5" ht="31.5" x14ac:dyDescent="0.25">
      <c r="A692" s="27" t="s">
        <v>311</v>
      </c>
      <c r="B692" s="101" t="s">
        <v>312</v>
      </c>
      <c r="C692" s="105"/>
      <c r="D692" s="183">
        <f t="shared" ref="D692:E692" si="182">D693+D702</f>
        <v>57864</v>
      </c>
      <c r="E692" s="183">
        <f t="shared" si="182"/>
        <v>57914</v>
      </c>
    </row>
    <row r="693" spans="1:5" ht="47.25" x14ac:dyDescent="0.25">
      <c r="A693" s="20" t="s">
        <v>313</v>
      </c>
      <c r="B693" s="89" t="s">
        <v>314</v>
      </c>
      <c r="C693" s="107"/>
      <c r="D693" s="178">
        <f t="shared" ref="D693:E693" si="183">D694+D697</f>
        <v>57714</v>
      </c>
      <c r="E693" s="178">
        <f t="shared" si="183"/>
        <v>57764</v>
      </c>
    </row>
    <row r="694" spans="1:5" ht="31.5" x14ac:dyDescent="0.2">
      <c r="A694" s="141" t="s">
        <v>516</v>
      </c>
      <c r="B694" s="84" t="s">
        <v>314</v>
      </c>
      <c r="C694" s="84" t="s">
        <v>15</v>
      </c>
      <c r="D694" s="178">
        <f t="shared" ref="D694:E695" si="184">D695</f>
        <v>420</v>
      </c>
      <c r="E694" s="178">
        <f t="shared" si="184"/>
        <v>470</v>
      </c>
    </row>
    <row r="695" spans="1:5" ht="31.5" x14ac:dyDescent="0.25">
      <c r="A695" s="14" t="s">
        <v>17</v>
      </c>
      <c r="B695" s="84" t="s">
        <v>314</v>
      </c>
      <c r="C695" s="84" t="s">
        <v>16</v>
      </c>
      <c r="D695" s="178">
        <f t="shared" si="184"/>
        <v>420</v>
      </c>
      <c r="E695" s="178">
        <f t="shared" si="184"/>
        <v>470</v>
      </c>
    </row>
    <row r="696" spans="1:5" ht="15.75" x14ac:dyDescent="0.25">
      <c r="A696" s="12" t="s">
        <v>744</v>
      </c>
      <c r="B696" s="84" t="s">
        <v>314</v>
      </c>
      <c r="C696" s="110" t="s">
        <v>77</v>
      </c>
      <c r="D696" s="179">
        <v>420</v>
      </c>
      <c r="E696" s="179">
        <v>470</v>
      </c>
    </row>
    <row r="697" spans="1:5" ht="31.5" x14ac:dyDescent="0.25">
      <c r="A697" s="18" t="s">
        <v>18</v>
      </c>
      <c r="B697" s="84" t="s">
        <v>314</v>
      </c>
      <c r="C697" s="106" t="s">
        <v>20</v>
      </c>
      <c r="D697" s="189">
        <f t="shared" ref="D697:E697" si="185">D698+D700</f>
        <v>57294</v>
      </c>
      <c r="E697" s="189">
        <f t="shared" si="185"/>
        <v>57294</v>
      </c>
    </row>
    <row r="698" spans="1:5" ht="15.75" x14ac:dyDescent="0.25">
      <c r="A698" s="18" t="s">
        <v>19</v>
      </c>
      <c r="B698" s="84" t="s">
        <v>314</v>
      </c>
      <c r="C698" s="106" t="s">
        <v>21</v>
      </c>
      <c r="D698" s="189">
        <f t="shared" ref="D698:E698" si="186">D699</f>
        <v>1500</v>
      </c>
      <c r="E698" s="189">
        <f t="shared" si="186"/>
        <v>1500</v>
      </c>
    </row>
    <row r="699" spans="1:5" ht="15.75" x14ac:dyDescent="0.25">
      <c r="A699" s="18" t="s">
        <v>84</v>
      </c>
      <c r="B699" s="84" t="s">
        <v>314</v>
      </c>
      <c r="C699" s="106" t="s">
        <v>85</v>
      </c>
      <c r="D699" s="189">
        <v>1500</v>
      </c>
      <c r="E699" s="189">
        <v>1500</v>
      </c>
    </row>
    <row r="700" spans="1:5" ht="31.5" x14ac:dyDescent="0.25">
      <c r="A700" s="18" t="s">
        <v>27</v>
      </c>
      <c r="B700" s="84" t="s">
        <v>314</v>
      </c>
      <c r="C700" s="106" t="s">
        <v>0</v>
      </c>
      <c r="D700" s="189">
        <f t="shared" ref="D700:E700" si="187">D701</f>
        <v>55794</v>
      </c>
      <c r="E700" s="189">
        <f t="shared" si="187"/>
        <v>55794</v>
      </c>
    </row>
    <row r="701" spans="1:5" ht="63" x14ac:dyDescent="0.25">
      <c r="A701" s="157" t="s">
        <v>831</v>
      </c>
      <c r="B701" s="99" t="s">
        <v>314</v>
      </c>
      <c r="C701" s="108" t="s">
        <v>589</v>
      </c>
      <c r="D701" s="189">
        <v>55794</v>
      </c>
      <c r="E701" s="189">
        <v>55794</v>
      </c>
    </row>
    <row r="702" spans="1:5" ht="31.5" x14ac:dyDescent="0.25">
      <c r="A702" s="8" t="s">
        <v>651</v>
      </c>
      <c r="B702" s="89" t="s">
        <v>652</v>
      </c>
      <c r="C702" s="107"/>
      <c r="D702" s="178">
        <f t="shared" ref="D702:E704" si="188">D703</f>
        <v>150</v>
      </c>
      <c r="E702" s="178">
        <f t="shared" si="188"/>
        <v>150</v>
      </c>
    </row>
    <row r="703" spans="1:5" ht="31.5" x14ac:dyDescent="0.25">
      <c r="A703" s="18" t="s">
        <v>18</v>
      </c>
      <c r="B703" s="84" t="s">
        <v>652</v>
      </c>
      <c r="C703" s="106" t="s">
        <v>20</v>
      </c>
      <c r="D703" s="189">
        <f t="shared" si="188"/>
        <v>150</v>
      </c>
      <c r="E703" s="189">
        <f t="shared" si="188"/>
        <v>150</v>
      </c>
    </row>
    <row r="704" spans="1:5" ht="15.75" x14ac:dyDescent="0.25">
      <c r="A704" s="18" t="s">
        <v>19</v>
      </c>
      <c r="B704" s="84" t="s">
        <v>652</v>
      </c>
      <c r="C704" s="106" t="s">
        <v>21</v>
      </c>
      <c r="D704" s="189">
        <f t="shared" si="188"/>
        <v>150</v>
      </c>
      <c r="E704" s="189">
        <f t="shared" si="188"/>
        <v>150</v>
      </c>
    </row>
    <row r="705" spans="1:5" ht="15.75" x14ac:dyDescent="0.25">
      <c r="A705" s="18" t="s">
        <v>84</v>
      </c>
      <c r="B705" s="84" t="s">
        <v>652</v>
      </c>
      <c r="C705" s="106" t="s">
        <v>85</v>
      </c>
      <c r="D705" s="189">
        <v>150</v>
      </c>
      <c r="E705" s="189">
        <v>150</v>
      </c>
    </row>
    <row r="706" spans="1:5" ht="15.75" x14ac:dyDescent="0.25">
      <c r="A706" s="27" t="s">
        <v>492</v>
      </c>
      <c r="B706" s="101" t="s">
        <v>493</v>
      </c>
      <c r="C706" s="105"/>
      <c r="D706" s="183">
        <f>D707+D711+D715</f>
        <v>54617</v>
      </c>
      <c r="E706" s="183">
        <f>E707+E711+E715</f>
        <v>60529</v>
      </c>
    </row>
    <row r="707" spans="1:5" ht="15.75" x14ac:dyDescent="0.25">
      <c r="A707" s="30" t="s">
        <v>494</v>
      </c>
      <c r="B707" s="89" t="s">
        <v>495</v>
      </c>
      <c r="C707" s="94"/>
      <c r="D707" s="170">
        <f t="shared" ref="D707:E709" si="189">D708</f>
        <v>53918</v>
      </c>
      <c r="E707" s="170">
        <f t="shared" si="189"/>
        <v>59830</v>
      </c>
    </row>
    <row r="708" spans="1:5" ht="31.5" x14ac:dyDescent="0.25">
      <c r="A708" s="15" t="s">
        <v>18</v>
      </c>
      <c r="B708" s="84" t="s">
        <v>495</v>
      </c>
      <c r="C708" s="99" t="s">
        <v>20</v>
      </c>
      <c r="D708" s="171">
        <f t="shared" si="189"/>
        <v>53918</v>
      </c>
      <c r="E708" s="171">
        <f t="shared" si="189"/>
        <v>59830</v>
      </c>
    </row>
    <row r="709" spans="1:5" ht="15.75" x14ac:dyDescent="0.25">
      <c r="A709" s="15" t="s">
        <v>24</v>
      </c>
      <c r="B709" s="84" t="s">
        <v>495</v>
      </c>
      <c r="C709" s="99" t="s">
        <v>25</v>
      </c>
      <c r="D709" s="171">
        <f t="shared" si="189"/>
        <v>53918</v>
      </c>
      <c r="E709" s="171">
        <f t="shared" si="189"/>
        <v>59830</v>
      </c>
    </row>
    <row r="710" spans="1:5" ht="47.25" x14ac:dyDescent="0.25">
      <c r="A710" s="14" t="s">
        <v>99</v>
      </c>
      <c r="B710" s="84" t="s">
        <v>495</v>
      </c>
      <c r="C710" s="93" t="s">
        <v>100</v>
      </c>
      <c r="D710" s="171">
        <v>53918</v>
      </c>
      <c r="E710" s="171">
        <v>59830</v>
      </c>
    </row>
    <row r="711" spans="1:5" ht="15.75" x14ac:dyDescent="0.25">
      <c r="A711" s="30" t="s">
        <v>496</v>
      </c>
      <c r="B711" s="89" t="s">
        <v>497</v>
      </c>
      <c r="C711" s="94"/>
      <c r="D711" s="170">
        <f t="shared" ref="D711:E713" si="190">D712</f>
        <v>29</v>
      </c>
      <c r="E711" s="170">
        <f t="shared" si="190"/>
        <v>29</v>
      </c>
    </row>
    <row r="712" spans="1:5" ht="31.5" x14ac:dyDescent="0.25">
      <c r="A712" s="15" t="s">
        <v>18</v>
      </c>
      <c r="B712" s="84" t="s">
        <v>497</v>
      </c>
      <c r="C712" s="99" t="s">
        <v>20</v>
      </c>
      <c r="D712" s="172">
        <f t="shared" si="190"/>
        <v>29</v>
      </c>
      <c r="E712" s="172">
        <f t="shared" si="190"/>
        <v>29</v>
      </c>
    </row>
    <row r="713" spans="1:5" ht="15.75" x14ac:dyDescent="0.25">
      <c r="A713" s="15" t="s">
        <v>24</v>
      </c>
      <c r="B713" s="84" t="s">
        <v>497</v>
      </c>
      <c r="C713" s="99" t="s">
        <v>25</v>
      </c>
      <c r="D713" s="172">
        <f t="shared" si="190"/>
        <v>29</v>
      </c>
      <c r="E713" s="172">
        <f t="shared" si="190"/>
        <v>29</v>
      </c>
    </row>
    <row r="714" spans="1:5" ht="15.75" x14ac:dyDescent="0.25">
      <c r="A714" s="15" t="s">
        <v>82</v>
      </c>
      <c r="B714" s="84" t="s">
        <v>497</v>
      </c>
      <c r="C714" s="99" t="s">
        <v>83</v>
      </c>
      <c r="D714" s="172">
        <v>29</v>
      </c>
      <c r="E714" s="172">
        <v>29</v>
      </c>
    </row>
    <row r="715" spans="1:5" ht="15.75" x14ac:dyDescent="0.25">
      <c r="A715" s="20" t="s">
        <v>131</v>
      </c>
      <c r="B715" s="89" t="s">
        <v>498</v>
      </c>
      <c r="C715" s="107"/>
      <c r="D715" s="178">
        <f t="shared" ref="D715:E717" si="191">D716</f>
        <v>670</v>
      </c>
      <c r="E715" s="178">
        <f t="shared" si="191"/>
        <v>670</v>
      </c>
    </row>
    <row r="716" spans="1:5" ht="31.5" x14ac:dyDescent="0.25">
      <c r="A716" s="18" t="s">
        <v>18</v>
      </c>
      <c r="B716" s="86" t="s">
        <v>498</v>
      </c>
      <c r="C716" s="106" t="s">
        <v>20</v>
      </c>
      <c r="D716" s="189">
        <f t="shared" si="191"/>
        <v>670</v>
      </c>
      <c r="E716" s="189">
        <f t="shared" si="191"/>
        <v>670</v>
      </c>
    </row>
    <row r="717" spans="1:5" ht="15.75" x14ac:dyDescent="0.25">
      <c r="A717" s="15" t="s">
        <v>24</v>
      </c>
      <c r="B717" s="86" t="s">
        <v>498</v>
      </c>
      <c r="C717" s="110" t="s">
        <v>25</v>
      </c>
      <c r="D717" s="189">
        <f t="shared" si="191"/>
        <v>670</v>
      </c>
      <c r="E717" s="189">
        <f t="shared" si="191"/>
        <v>670</v>
      </c>
    </row>
    <row r="718" spans="1:5" ht="15.75" x14ac:dyDescent="0.25">
      <c r="A718" s="15" t="s">
        <v>82</v>
      </c>
      <c r="B718" s="86" t="s">
        <v>498</v>
      </c>
      <c r="C718" s="110" t="s">
        <v>83</v>
      </c>
      <c r="D718" s="189">
        <v>670</v>
      </c>
      <c r="E718" s="189">
        <v>670</v>
      </c>
    </row>
    <row r="719" spans="1:5" ht="33" x14ac:dyDescent="0.25">
      <c r="A719" s="40" t="s">
        <v>626</v>
      </c>
      <c r="B719" s="100" t="s">
        <v>201</v>
      </c>
      <c r="C719" s="111"/>
      <c r="D719" s="190">
        <f>D720+D773</f>
        <v>72654</v>
      </c>
      <c r="E719" s="190">
        <f>E720+E773</f>
        <v>72654</v>
      </c>
    </row>
    <row r="720" spans="1:5" ht="15.75" x14ac:dyDescent="0.25">
      <c r="A720" s="6" t="s">
        <v>57</v>
      </c>
      <c r="B720" s="79" t="s">
        <v>202</v>
      </c>
      <c r="C720" s="80"/>
      <c r="D720" s="168">
        <f>D721+D733</f>
        <v>33844</v>
      </c>
      <c r="E720" s="168">
        <f>E721+E733</f>
        <v>33844</v>
      </c>
    </row>
    <row r="721" spans="1:5" ht="31.5" x14ac:dyDescent="0.25">
      <c r="A721" s="6" t="s">
        <v>338</v>
      </c>
      <c r="B721" s="79" t="s">
        <v>231</v>
      </c>
      <c r="C721" s="80"/>
      <c r="D721" s="168">
        <f>D722</f>
        <v>7543</v>
      </c>
      <c r="E721" s="168">
        <f>E722</f>
        <v>7543</v>
      </c>
    </row>
    <row r="722" spans="1:5" ht="31.5" x14ac:dyDescent="0.25">
      <c r="A722" s="30" t="s">
        <v>522</v>
      </c>
      <c r="B722" s="94" t="s">
        <v>205</v>
      </c>
      <c r="C722" s="89"/>
      <c r="D722" s="170">
        <f>D723+D726</f>
        <v>7543</v>
      </c>
      <c r="E722" s="170">
        <f>E723+E726</f>
        <v>7543</v>
      </c>
    </row>
    <row r="723" spans="1:5" ht="31.5" x14ac:dyDescent="0.2">
      <c r="A723" s="141" t="s">
        <v>516</v>
      </c>
      <c r="B723" s="84" t="s">
        <v>205</v>
      </c>
      <c r="C723" s="110" t="s">
        <v>15</v>
      </c>
      <c r="D723" s="171">
        <f t="shared" ref="D723:E724" si="192">D724</f>
        <v>2705</v>
      </c>
      <c r="E723" s="171">
        <f t="shared" si="192"/>
        <v>2705</v>
      </c>
    </row>
    <row r="724" spans="1:5" ht="31.5" x14ac:dyDescent="0.25">
      <c r="A724" s="15" t="s">
        <v>17</v>
      </c>
      <c r="B724" s="84" t="s">
        <v>205</v>
      </c>
      <c r="C724" s="110" t="s">
        <v>16</v>
      </c>
      <c r="D724" s="171">
        <f t="shared" si="192"/>
        <v>2705</v>
      </c>
      <c r="E724" s="171">
        <f t="shared" si="192"/>
        <v>2705</v>
      </c>
    </row>
    <row r="725" spans="1:5" ht="15.75" x14ac:dyDescent="0.25">
      <c r="A725" s="15" t="s">
        <v>744</v>
      </c>
      <c r="B725" s="84" t="s">
        <v>205</v>
      </c>
      <c r="C725" s="110" t="s">
        <v>77</v>
      </c>
      <c r="D725" s="171">
        <v>2705</v>
      </c>
      <c r="E725" s="171">
        <v>2705</v>
      </c>
    </row>
    <row r="726" spans="1:5" ht="31.5" x14ac:dyDescent="0.25">
      <c r="A726" s="18" t="s">
        <v>18</v>
      </c>
      <c r="B726" s="84" t="s">
        <v>205</v>
      </c>
      <c r="C726" s="110" t="s">
        <v>20</v>
      </c>
      <c r="D726" s="171">
        <f>D727+D729+D731</f>
        <v>4838</v>
      </c>
      <c r="E726" s="171">
        <f>E727+E729+E731</f>
        <v>4838</v>
      </c>
    </row>
    <row r="727" spans="1:5" ht="15.75" x14ac:dyDescent="0.25">
      <c r="A727" s="18" t="s">
        <v>24</v>
      </c>
      <c r="B727" s="84" t="s">
        <v>205</v>
      </c>
      <c r="C727" s="110" t="s">
        <v>25</v>
      </c>
      <c r="D727" s="171">
        <f>D728</f>
        <v>140</v>
      </c>
      <c r="E727" s="171">
        <f>E728</f>
        <v>140</v>
      </c>
    </row>
    <row r="728" spans="1:5" ht="15.75" x14ac:dyDescent="0.25">
      <c r="A728" s="14" t="s">
        <v>82</v>
      </c>
      <c r="B728" s="84" t="s">
        <v>205</v>
      </c>
      <c r="C728" s="110" t="s">
        <v>83</v>
      </c>
      <c r="D728" s="171">
        <v>140</v>
      </c>
      <c r="E728" s="171">
        <v>140</v>
      </c>
    </row>
    <row r="729" spans="1:5" ht="15.75" x14ac:dyDescent="0.25">
      <c r="A729" s="18" t="s">
        <v>19</v>
      </c>
      <c r="B729" s="84" t="s">
        <v>205</v>
      </c>
      <c r="C729" s="110" t="s">
        <v>21</v>
      </c>
      <c r="D729" s="171">
        <f>D730</f>
        <v>816</v>
      </c>
      <c r="E729" s="171">
        <f>E730</f>
        <v>816</v>
      </c>
    </row>
    <row r="730" spans="1:5" ht="15.75" x14ac:dyDescent="0.25">
      <c r="A730" s="18" t="s">
        <v>84</v>
      </c>
      <c r="B730" s="84" t="s">
        <v>205</v>
      </c>
      <c r="C730" s="110" t="s">
        <v>85</v>
      </c>
      <c r="D730" s="171">
        <v>816</v>
      </c>
      <c r="E730" s="171">
        <v>816</v>
      </c>
    </row>
    <row r="731" spans="1:5" ht="31.5" x14ac:dyDescent="0.25">
      <c r="A731" s="18" t="s">
        <v>27</v>
      </c>
      <c r="B731" s="84" t="s">
        <v>205</v>
      </c>
      <c r="C731" s="110" t="s">
        <v>0</v>
      </c>
      <c r="D731" s="171">
        <f>D732</f>
        <v>3882</v>
      </c>
      <c r="E731" s="171">
        <f>E732</f>
        <v>3882</v>
      </c>
    </row>
    <row r="732" spans="1:5" ht="63" x14ac:dyDescent="0.25">
      <c r="A732" s="157" t="s">
        <v>831</v>
      </c>
      <c r="B732" s="84" t="s">
        <v>205</v>
      </c>
      <c r="C732" s="110" t="s">
        <v>589</v>
      </c>
      <c r="D732" s="171">
        <v>3882</v>
      </c>
      <c r="E732" s="171">
        <v>3882</v>
      </c>
    </row>
    <row r="733" spans="1:5" ht="31.5" x14ac:dyDescent="0.25">
      <c r="A733" s="6" t="s">
        <v>206</v>
      </c>
      <c r="B733" s="79" t="s">
        <v>236</v>
      </c>
      <c r="C733" s="110"/>
      <c r="D733" s="168">
        <f>D734+D745+D754+D765+D769</f>
        <v>26301</v>
      </c>
      <c r="E733" s="168">
        <f>E734+E745+E754+E765+E769</f>
        <v>26301</v>
      </c>
    </row>
    <row r="734" spans="1:5" ht="15.75" x14ac:dyDescent="0.25">
      <c r="A734" s="30" t="s">
        <v>207</v>
      </c>
      <c r="B734" s="94" t="s">
        <v>389</v>
      </c>
      <c r="C734" s="110"/>
      <c r="D734" s="170">
        <f>D735+D738</f>
        <v>5105</v>
      </c>
      <c r="E734" s="170">
        <f>E735+E738</f>
        <v>5105</v>
      </c>
    </row>
    <row r="735" spans="1:5" ht="31.5" x14ac:dyDescent="0.2">
      <c r="A735" s="141" t="s">
        <v>516</v>
      </c>
      <c r="B735" s="84" t="s">
        <v>389</v>
      </c>
      <c r="C735" s="110" t="s">
        <v>15</v>
      </c>
      <c r="D735" s="171">
        <f t="shared" ref="D735:E736" si="193">D736</f>
        <v>1770</v>
      </c>
      <c r="E735" s="171">
        <f t="shared" si="193"/>
        <v>1770</v>
      </c>
    </row>
    <row r="736" spans="1:5" ht="31.5" x14ac:dyDescent="0.25">
      <c r="A736" s="15" t="s">
        <v>17</v>
      </c>
      <c r="B736" s="84" t="s">
        <v>389</v>
      </c>
      <c r="C736" s="110" t="s">
        <v>16</v>
      </c>
      <c r="D736" s="171">
        <f t="shared" si="193"/>
        <v>1770</v>
      </c>
      <c r="E736" s="171">
        <f t="shared" si="193"/>
        <v>1770</v>
      </c>
    </row>
    <row r="737" spans="1:5" ht="15.75" x14ac:dyDescent="0.25">
      <c r="A737" s="15" t="s">
        <v>744</v>
      </c>
      <c r="B737" s="84" t="s">
        <v>389</v>
      </c>
      <c r="C737" s="110" t="s">
        <v>77</v>
      </c>
      <c r="D737" s="171">
        <v>1770</v>
      </c>
      <c r="E737" s="171">
        <v>1770</v>
      </c>
    </row>
    <row r="738" spans="1:5" ht="31.5" x14ac:dyDescent="0.25">
      <c r="A738" s="18" t="s">
        <v>18</v>
      </c>
      <c r="B738" s="84" t="s">
        <v>389</v>
      </c>
      <c r="C738" s="110" t="s">
        <v>20</v>
      </c>
      <c r="D738" s="171">
        <f>D739+D741+D743</f>
        <v>3335</v>
      </c>
      <c r="E738" s="171">
        <f>E739+E741+E743</f>
        <v>3335</v>
      </c>
    </row>
    <row r="739" spans="1:5" ht="15.75" x14ac:dyDescent="0.25">
      <c r="A739" s="18" t="s">
        <v>24</v>
      </c>
      <c r="B739" s="84" t="s">
        <v>389</v>
      </c>
      <c r="C739" s="110" t="s">
        <v>25</v>
      </c>
      <c r="D739" s="171">
        <f>D740</f>
        <v>290</v>
      </c>
      <c r="E739" s="171">
        <f>E740</f>
        <v>290</v>
      </c>
    </row>
    <row r="740" spans="1:5" ht="15.75" x14ac:dyDescent="0.25">
      <c r="A740" s="14" t="s">
        <v>82</v>
      </c>
      <c r="B740" s="84" t="s">
        <v>389</v>
      </c>
      <c r="C740" s="110" t="s">
        <v>83</v>
      </c>
      <c r="D740" s="171">
        <v>290</v>
      </c>
      <c r="E740" s="171">
        <v>290</v>
      </c>
    </row>
    <row r="741" spans="1:5" ht="15.75" x14ac:dyDescent="0.25">
      <c r="A741" s="18" t="s">
        <v>19</v>
      </c>
      <c r="B741" s="84" t="s">
        <v>389</v>
      </c>
      <c r="C741" s="110" t="s">
        <v>21</v>
      </c>
      <c r="D741" s="171">
        <f>D742</f>
        <v>700</v>
      </c>
      <c r="E741" s="171">
        <f>E742</f>
        <v>700</v>
      </c>
    </row>
    <row r="742" spans="1:5" ht="15.75" x14ac:dyDescent="0.25">
      <c r="A742" s="18" t="s">
        <v>84</v>
      </c>
      <c r="B742" s="84" t="s">
        <v>389</v>
      </c>
      <c r="C742" s="110" t="s">
        <v>85</v>
      </c>
      <c r="D742" s="171">
        <v>700</v>
      </c>
      <c r="E742" s="171">
        <v>700</v>
      </c>
    </row>
    <row r="743" spans="1:5" ht="31.5" x14ac:dyDescent="0.25">
      <c r="A743" s="18" t="s">
        <v>27</v>
      </c>
      <c r="B743" s="84" t="s">
        <v>389</v>
      </c>
      <c r="C743" s="110" t="s">
        <v>0</v>
      </c>
      <c r="D743" s="171">
        <f>D744</f>
        <v>2345</v>
      </c>
      <c r="E743" s="171">
        <f>E744</f>
        <v>2345</v>
      </c>
    </row>
    <row r="744" spans="1:5" ht="63" x14ac:dyDescent="0.25">
      <c r="A744" s="157" t="s">
        <v>831</v>
      </c>
      <c r="B744" s="84" t="s">
        <v>389</v>
      </c>
      <c r="C744" s="110" t="s">
        <v>589</v>
      </c>
      <c r="D744" s="171">
        <v>2345</v>
      </c>
      <c r="E744" s="171">
        <v>2345</v>
      </c>
    </row>
    <row r="745" spans="1:5" ht="31.5" x14ac:dyDescent="0.25">
      <c r="A745" s="30" t="s">
        <v>390</v>
      </c>
      <c r="B745" s="94" t="s">
        <v>420</v>
      </c>
      <c r="C745" s="110"/>
      <c r="D745" s="170">
        <f>D746+D749</f>
        <v>1320</v>
      </c>
      <c r="E745" s="170">
        <f>E746+E749</f>
        <v>1320</v>
      </c>
    </row>
    <row r="746" spans="1:5" ht="31.5" x14ac:dyDescent="0.2">
      <c r="A746" s="141" t="s">
        <v>516</v>
      </c>
      <c r="B746" s="93" t="s">
        <v>420</v>
      </c>
      <c r="C746" s="84" t="s">
        <v>15</v>
      </c>
      <c r="D746" s="171">
        <f t="shared" ref="D746:E747" si="194">D747</f>
        <v>600</v>
      </c>
      <c r="E746" s="171">
        <f t="shared" si="194"/>
        <v>600</v>
      </c>
    </row>
    <row r="747" spans="1:5" ht="31.5" x14ac:dyDescent="0.25">
      <c r="A747" s="14" t="s">
        <v>17</v>
      </c>
      <c r="B747" s="93" t="s">
        <v>420</v>
      </c>
      <c r="C747" s="84" t="s">
        <v>16</v>
      </c>
      <c r="D747" s="171">
        <f t="shared" si="194"/>
        <v>600</v>
      </c>
      <c r="E747" s="171">
        <f t="shared" si="194"/>
        <v>600</v>
      </c>
    </row>
    <row r="748" spans="1:5" ht="15.75" x14ac:dyDescent="0.25">
      <c r="A748" s="12" t="s">
        <v>744</v>
      </c>
      <c r="B748" s="93" t="s">
        <v>420</v>
      </c>
      <c r="C748" s="110" t="s">
        <v>77</v>
      </c>
      <c r="D748" s="171">
        <v>600</v>
      </c>
      <c r="E748" s="171">
        <v>600</v>
      </c>
    </row>
    <row r="749" spans="1:5" ht="31.5" x14ac:dyDescent="0.25">
      <c r="A749" s="18" t="s">
        <v>18</v>
      </c>
      <c r="B749" s="84" t="s">
        <v>420</v>
      </c>
      <c r="C749" s="110" t="s">
        <v>20</v>
      </c>
      <c r="D749" s="171">
        <f>D750+D752</f>
        <v>720</v>
      </c>
      <c r="E749" s="171">
        <f>E750+E752</f>
        <v>720</v>
      </c>
    </row>
    <row r="750" spans="1:5" ht="15.75" x14ac:dyDescent="0.25">
      <c r="A750" s="18" t="s">
        <v>19</v>
      </c>
      <c r="B750" s="93" t="s">
        <v>420</v>
      </c>
      <c r="C750" s="110" t="s">
        <v>21</v>
      </c>
      <c r="D750" s="171">
        <f>D751</f>
        <v>230</v>
      </c>
      <c r="E750" s="171">
        <f>E751</f>
        <v>230</v>
      </c>
    </row>
    <row r="751" spans="1:5" ht="15.75" x14ac:dyDescent="0.25">
      <c r="A751" s="18" t="s">
        <v>84</v>
      </c>
      <c r="B751" s="84" t="s">
        <v>420</v>
      </c>
      <c r="C751" s="110" t="s">
        <v>85</v>
      </c>
      <c r="D751" s="171">
        <v>230</v>
      </c>
      <c r="E751" s="171">
        <v>230</v>
      </c>
    </row>
    <row r="752" spans="1:5" ht="31.5" x14ac:dyDescent="0.25">
      <c r="A752" s="18" t="s">
        <v>27</v>
      </c>
      <c r="B752" s="84" t="s">
        <v>420</v>
      </c>
      <c r="C752" s="110" t="s">
        <v>0</v>
      </c>
      <c r="D752" s="171">
        <f>D753</f>
        <v>490</v>
      </c>
      <c r="E752" s="171">
        <f>E753</f>
        <v>490</v>
      </c>
    </row>
    <row r="753" spans="1:5" ht="63" x14ac:dyDescent="0.25">
      <c r="A753" s="157" t="s">
        <v>831</v>
      </c>
      <c r="B753" s="84" t="s">
        <v>420</v>
      </c>
      <c r="C753" s="110" t="s">
        <v>589</v>
      </c>
      <c r="D753" s="171">
        <v>490</v>
      </c>
      <c r="E753" s="171">
        <v>490</v>
      </c>
    </row>
    <row r="754" spans="1:5" ht="31.5" x14ac:dyDescent="0.25">
      <c r="A754" s="30" t="s">
        <v>392</v>
      </c>
      <c r="B754" s="94" t="s">
        <v>421</v>
      </c>
      <c r="C754" s="110"/>
      <c r="D754" s="170">
        <f>D755+D758</f>
        <v>1210</v>
      </c>
      <c r="E754" s="170">
        <f>E755+E758</f>
        <v>1210</v>
      </c>
    </row>
    <row r="755" spans="1:5" ht="31.5" x14ac:dyDescent="0.2">
      <c r="A755" s="141" t="s">
        <v>516</v>
      </c>
      <c r="B755" s="93" t="s">
        <v>421</v>
      </c>
      <c r="C755" s="110" t="s">
        <v>15</v>
      </c>
      <c r="D755" s="171">
        <f t="shared" ref="D755:E756" si="195">D756</f>
        <v>125</v>
      </c>
      <c r="E755" s="171">
        <f t="shared" si="195"/>
        <v>125</v>
      </c>
    </row>
    <row r="756" spans="1:5" ht="31.5" x14ac:dyDescent="0.25">
      <c r="A756" s="14" t="s">
        <v>17</v>
      </c>
      <c r="B756" s="93" t="s">
        <v>421</v>
      </c>
      <c r="C756" s="110" t="s">
        <v>16</v>
      </c>
      <c r="D756" s="171">
        <f t="shared" si="195"/>
        <v>125</v>
      </c>
      <c r="E756" s="171">
        <f t="shared" si="195"/>
        <v>125</v>
      </c>
    </row>
    <row r="757" spans="1:5" ht="15.75" x14ac:dyDescent="0.25">
      <c r="A757" s="12" t="s">
        <v>744</v>
      </c>
      <c r="B757" s="93" t="s">
        <v>421</v>
      </c>
      <c r="C757" s="110" t="s">
        <v>77</v>
      </c>
      <c r="D757" s="171">
        <v>125</v>
      </c>
      <c r="E757" s="171">
        <v>125</v>
      </c>
    </row>
    <row r="758" spans="1:5" ht="31.5" x14ac:dyDescent="0.25">
      <c r="A758" s="14" t="s">
        <v>18</v>
      </c>
      <c r="B758" s="93" t="s">
        <v>421</v>
      </c>
      <c r="C758" s="84" t="s">
        <v>20</v>
      </c>
      <c r="D758" s="171">
        <f>D759+D761+D763</f>
        <v>1085</v>
      </c>
      <c r="E758" s="171">
        <f>E759+E761+E763</f>
        <v>1085</v>
      </c>
    </row>
    <row r="759" spans="1:5" ht="15.75" x14ac:dyDescent="0.25">
      <c r="A759" s="18" t="s">
        <v>24</v>
      </c>
      <c r="B759" s="93" t="s">
        <v>421</v>
      </c>
      <c r="C759" s="84" t="s">
        <v>25</v>
      </c>
      <c r="D759" s="171">
        <f>D760</f>
        <v>395</v>
      </c>
      <c r="E759" s="171">
        <f>E760</f>
        <v>395</v>
      </c>
    </row>
    <row r="760" spans="1:5" ht="15.75" x14ac:dyDescent="0.25">
      <c r="A760" s="14" t="s">
        <v>82</v>
      </c>
      <c r="B760" s="93" t="s">
        <v>421</v>
      </c>
      <c r="C760" s="84" t="s">
        <v>83</v>
      </c>
      <c r="D760" s="171">
        <v>395</v>
      </c>
      <c r="E760" s="171">
        <v>395</v>
      </c>
    </row>
    <row r="761" spans="1:5" ht="15.75" x14ac:dyDescent="0.25">
      <c r="A761" s="18" t="s">
        <v>19</v>
      </c>
      <c r="B761" s="93" t="s">
        <v>421</v>
      </c>
      <c r="C761" s="84" t="s">
        <v>21</v>
      </c>
      <c r="D761" s="171">
        <f>D762</f>
        <v>205</v>
      </c>
      <c r="E761" s="171">
        <f>E762</f>
        <v>205</v>
      </c>
    </row>
    <row r="762" spans="1:5" ht="15.75" x14ac:dyDescent="0.25">
      <c r="A762" s="18" t="s">
        <v>84</v>
      </c>
      <c r="B762" s="93" t="s">
        <v>421</v>
      </c>
      <c r="C762" s="84" t="s">
        <v>85</v>
      </c>
      <c r="D762" s="171">
        <v>205</v>
      </c>
      <c r="E762" s="171">
        <v>205</v>
      </c>
    </row>
    <row r="763" spans="1:5" ht="31.5" x14ac:dyDescent="0.25">
      <c r="A763" s="18" t="s">
        <v>27</v>
      </c>
      <c r="B763" s="93" t="s">
        <v>421</v>
      </c>
      <c r="C763" s="84" t="s">
        <v>0</v>
      </c>
      <c r="D763" s="171">
        <f>D764</f>
        <v>485</v>
      </c>
      <c r="E763" s="171">
        <f>E764</f>
        <v>485</v>
      </c>
    </row>
    <row r="764" spans="1:5" ht="63" x14ac:dyDescent="0.25">
      <c r="A764" s="157" t="s">
        <v>831</v>
      </c>
      <c r="B764" s="93" t="s">
        <v>421</v>
      </c>
      <c r="C764" s="84" t="s">
        <v>589</v>
      </c>
      <c r="D764" s="171">
        <v>485</v>
      </c>
      <c r="E764" s="171">
        <v>485</v>
      </c>
    </row>
    <row r="765" spans="1:5" ht="15.75" x14ac:dyDescent="0.25">
      <c r="A765" s="30" t="s">
        <v>391</v>
      </c>
      <c r="B765" s="94" t="s">
        <v>422</v>
      </c>
      <c r="C765" s="110"/>
      <c r="D765" s="170">
        <f t="shared" ref="D765:E767" si="196">D766</f>
        <v>18566</v>
      </c>
      <c r="E765" s="170">
        <f t="shared" si="196"/>
        <v>18566</v>
      </c>
    </row>
    <row r="766" spans="1:5" ht="31.5" x14ac:dyDescent="0.25">
      <c r="A766" s="14" t="s">
        <v>18</v>
      </c>
      <c r="B766" s="93" t="s">
        <v>422</v>
      </c>
      <c r="C766" s="84" t="s">
        <v>20</v>
      </c>
      <c r="D766" s="171">
        <f t="shared" si="196"/>
        <v>18566</v>
      </c>
      <c r="E766" s="171">
        <f t="shared" si="196"/>
        <v>18566</v>
      </c>
    </row>
    <row r="767" spans="1:5" ht="15.75" x14ac:dyDescent="0.25">
      <c r="A767" s="14" t="s">
        <v>24</v>
      </c>
      <c r="B767" s="93" t="s">
        <v>422</v>
      </c>
      <c r="C767" s="84" t="s">
        <v>25</v>
      </c>
      <c r="D767" s="171">
        <f t="shared" si="196"/>
        <v>18566</v>
      </c>
      <c r="E767" s="171">
        <f t="shared" si="196"/>
        <v>18566</v>
      </c>
    </row>
    <row r="768" spans="1:5" ht="47.25" x14ac:dyDescent="0.25">
      <c r="A768" s="14" t="s">
        <v>99</v>
      </c>
      <c r="B768" s="93" t="s">
        <v>422</v>
      </c>
      <c r="C768" s="84" t="s">
        <v>100</v>
      </c>
      <c r="D768" s="171">
        <v>18566</v>
      </c>
      <c r="E768" s="171">
        <v>18566</v>
      </c>
    </row>
    <row r="769" spans="1:5" ht="15.75" x14ac:dyDescent="0.25">
      <c r="A769" s="20" t="s">
        <v>51</v>
      </c>
      <c r="B769" s="83" t="s">
        <v>423</v>
      </c>
      <c r="C769" s="110"/>
      <c r="D769" s="170">
        <f t="shared" ref="D769:E771" si="197">D770</f>
        <v>100</v>
      </c>
      <c r="E769" s="170">
        <f t="shared" si="197"/>
        <v>100</v>
      </c>
    </row>
    <row r="770" spans="1:5" ht="31.5" x14ac:dyDescent="0.25">
      <c r="A770" s="14" t="s">
        <v>18</v>
      </c>
      <c r="B770" s="93" t="s">
        <v>423</v>
      </c>
      <c r="C770" s="84" t="s">
        <v>20</v>
      </c>
      <c r="D770" s="171">
        <f t="shared" si="197"/>
        <v>100</v>
      </c>
      <c r="E770" s="171">
        <f t="shared" si="197"/>
        <v>100</v>
      </c>
    </row>
    <row r="771" spans="1:5" ht="15.75" x14ac:dyDescent="0.25">
      <c r="A771" s="18" t="s">
        <v>24</v>
      </c>
      <c r="B771" s="93" t="s">
        <v>423</v>
      </c>
      <c r="C771" s="84" t="s">
        <v>25</v>
      </c>
      <c r="D771" s="171">
        <f t="shared" si="197"/>
        <v>100</v>
      </c>
      <c r="E771" s="171">
        <f t="shared" si="197"/>
        <v>100</v>
      </c>
    </row>
    <row r="772" spans="1:5" ht="15.75" x14ac:dyDescent="0.25">
      <c r="A772" s="14" t="s">
        <v>82</v>
      </c>
      <c r="B772" s="93" t="s">
        <v>423</v>
      </c>
      <c r="C772" s="84" t="s">
        <v>83</v>
      </c>
      <c r="D772" s="171">
        <v>100</v>
      </c>
      <c r="E772" s="171">
        <v>100</v>
      </c>
    </row>
    <row r="773" spans="1:5" ht="47.25" x14ac:dyDescent="0.25">
      <c r="A773" s="6" t="s">
        <v>634</v>
      </c>
      <c r="B773" s="79" t="s">
        <v>203</v>
      </c>
      <c r="C773" s="110"/>
      <c r="D773" s="168">
        <f>D774</f>
        <v>38810</v>
      </c>
      <c r="E773" s="168">
        <f>E774</f>
        <v>38810</v>
      </c>
    </row>
    <row r="774" spans="1:5" ht="31.5" x14ac:dyDescent="0.25">
      <c r="A774" s="6" t="s">
        <v>210</v>
      </c>
      <c r="B774" s="79" t="s">
        <v>204</v>
      </c>
      <c r="C774" s="110"/>
      <c r="D774" s="168">
        <f>D775+D787+D791+D798</f>
        <v>38810</v>
      </c>
      <c r="E774" s="168">
        <f>E775+E787+E791+E798</f>
        <v>38810</v>
      </c>
    </row>
    <row r="775" spans="1:5" ht="15.75" x14ac:dyDescent="0.25">
      <c r="A775" s="30" t="s">
        <v>60</v>
      </c>
      <c r="B775" s="89" t="s">
        <v>208</v>
      </c>
      <c r="C775" s="110"/>
      <c r="D775" s="170">
        <f>D776+D779+D782</f>
        <v>28521</v>
      </c>
      <c r="E775" s="170">
        <f>E776+E779+E782</f>
        <v>28521</v>
      </c>
    </row>
    <row r="776" spans="1:5" ht="31.5" x14ac:dyDescent="0.2">
      <c r="A776" s="141" t="s">
        <v>516</v>
      </c>
      <c r="B776" s="84" t="s">
        <v>208</v>
      </c>
      <c r="C776" s="106" t="s">
        <v>15</v>
      </c>
      <c r="D776" s="171">
        <f t="shared" ref="D776:E777" si="198">D777</f>
        <v>320</v>
      </c>
      <c r="E776" s="171">
        <f t="shared" si="198"/>
        <v>320</v>
      </c>
    </row>
    <row r="777" spans="1:5" ht="31.5" x14ac:dyDescent="0.25">
      <c r="A777" s="18" t="s">
        <v>17</v>
      </c>
      <c r="B777" s="84" t="s">
        <v>208</v>
      </c>
      <c r="C777" s="106" t="s">
        <v>16</v>
      </c>
      <c r="D777" s="171">
        <f t="shared" si="198"/>
        <v>320</v>
      </c>
      <c r="E777" s="171">
        <f t="shared" si="198"/>
        <v>320</v>
      </c>
    </row>
    <row r="778" spans="1:5" ht="15.75" x14ac:dyDescent="0.25">
      <c r="A778" s="12" t="s">
        <v>744</v>
      </c>
      <c r="B778" s="84" t="s">
        <v>208</v>
      </c>
      <c r="C778" s="110" t="s">
        <v>77</v>
      </c>
      <c r="D778" s="171">
        <v>320</v>
      </c>
      <c r="E778" s="171">
        <v>320</v>
      </c>
    </row>
    <row r="779" spans="1:5" ht="15.75" x14ac:dyDescent="0.25">
      <c r="A779" s="15" t="s">
        <v>22</v>
      </c>
      <c r="B779" s="84" t="s">
        <v>208</v>
      </c>
      <c r="C779" s="86" t="s">
        <v>23</v>
      </c>
      <c r="D779" s="171">
        <f t="shared" ref="D779:E780" si="199">D780</f>
        <v>1820</v>
      </c>
      <c r="E779" s="171">
        <f t="shared" si="199"/>
        <v>1820</v>
      </c>
    </row>
    <row r="780" spans="1:5" ht="31.5" x14ac:dyDescent="0.25">
      <c r="A780" s="15" t="s">
        <v>123</v>
      </c>
      <c r="B780" s="84" t="s">
        <v>208</v>
      </c>
      <c r="C780" s="86" t="s">
        <v>143</v>
      </c>
      <c r="D780" s="171">
        <f t="shared" si="199"/>
        <v>1820</v>
      </c>
      <c r="E780" s="171">
        <f t="shared" si="199"/>
        <v>1820</v>
      </c>
    </row>
    <row r="781" spans="1:5" ht="31.5" x14ac:dyDescent="0.25">
      <c r="A781" s="15" t="s">
        <v>132</v>
      </c>
      <c r="B781" s="84" t="s">
        <v>208</v>
      </c>
      <c r="C781" s="84" t="s">
        <v>144</v>
      </c>
      <c r="D781" s="171">
        <v>1820</v>
      </c>
      <c r="E781" s="171">
        <v>1820</v>
      </c>
    </row>
    <row r="782" spans="1:5" ht="31.5" x14ac:dyDescent="0.25">
      <c r="A782" s="14" t="s">
        <v>18</v>
      </c>
      <c r="B782" s="84" t="s">
        <v>208</v>
      </c>
      <c r="C782" s="84" t="s">
        <v>20</v>
      </c>
      <c r="D782" s="171">
        <f>D783+D785</f>
        <v>26381</v>
      </c>
      <c r="E782" s="171">
        <f>E783+E785</f>
        <v>26381</v>
      </c>
    </row>
    <row r="783" spans="1:5" ht="15.75" x14ac:dyDescent="0.25">
      <c r="A783" s="14" t="s">
        <v>24</v>
      </c>
      <c r="B783" s="84" t="s">
        <v>208</v>
      </c>
      <c r="C783" s="84" t="s">
        <v>25</v>
      </c>
      <c r="D783" s="171">
        <f>D784</f>
        <v>25781</v>
      </c>
      <c r="E783" s="171">
        <f>E784</f>
        <v>25781</v>
      </c>
    </row>
    <row r="784" spans="1:5" ht="15.75" x14ac:dyDescent="0.25">
      <c r="A784" s="15" t="s">
        <v>82</v>
      </c>
      <c r="B784" s="84" t="s">
        <v>208</v>
      </c>
      <c r="C784" s="110" t="s">
        <v>83</v>
      </c>
      <c r="D784" s="171">
        <v>25781</v>
      </c>
      <c r="E784" s="171">
        <v>25781</v>
      </c>
    </row>
    <row r="785" spans="1:5" ht="31.5" x14ac:dyDescent="0.25">
      <c r="A785" s="12" t="s">
        <v>63</v>
      </c>
      <c r="B785" s="84" t="s">
        <v>208</v>
      </c>
      <c r="C785" s="84" t="s">
        <v>0</v>
      </c>
      <c r="D785" s="171">
        <f>D786</f>
        <v>600</v>
      </c>
      <c r="E785" s="171">
        <f>E786</f>
        <v>600</v>
      </c>
    </row>
    <row r="786" spans="1:5" ht="63" x14ac:dyDescent="0.25">
      <c r="A786" s="157" t="s">
        <v>831</v>
      </c>
      <c r="B786" s="84" t="s">
        <v>208</v>
      </c>
      <c r="C786" s="84" t="s">
        <v>589</v>
      </c>
      <c r="D786" s="171">
        <v>600</v>
      </c>
      <c r="E786" s="171">
        <v>600</v>
      </c>
    </row>
    <row r="787" spans="1:5" ht="15.75" x14ac:dyDescent="0.25">
      <c r="A787" s="30" t="s">
        <v>61</v>
      </c>
      <c r="B787" s="89" t="s">
        <v>212</v>
      </c>
      <c r="C787" s="110"/>
      <c r="D787" s="170">
        <f>D788</f>
        <v>8911</v>
      </c>
      <c r="E787" s="170">
        <f>E788</f>
        <v>8911</v>
      </c>
    </row>
    <row r="788" spans="1:5" ht="31.5" x14ac:dyDescent="0.2">
      <c r="A788" s="141" t="s">
        <v>516</v>
      </c>
      <c r="B788" s="84" t="s">
        <v>212</v>
      </c>
      <c r="C788" s="106" t="s">
        <v>15</v>
      </c>
      <c r="D788" s="171">
        <f t="shared" ref="D788:E789" si="200">D789</f>
        <v>8911</v>
      </c>
      <c r="E788" s="171">
        <f t="shared" si="200"/>
        <v>8911</v>
      </c>
    </row>
    <row r="789" spans="1:5" ht="31.5" x14ac:dyDescent="0.25">
      <c r="A789" s="18" t="s">
        <v>17</v>
      </c>
      <c r="B789" s="84" t="s">
        <v>212</v>
      </c>
      <c r="C789" s="106" t="s">
        <v>16</v>
      </c>
      <c r="D789" s="171">
        <f t="shared" si="200"/>
        <v>8911</v>
      </c>
      <c r="E789" s="171">
        <f t="shared" si="200"/>
        <v>8911</v>
      </c>
    </row>
    <row r="790" spans="1:5" ht="15.75" x14ac:dyDescent="0.25">
      <c r="A790" s="12" t="s">
        <v>744</v>
      </c>
      <c r="B790" s="84" t="s">
        <v>212</v>
      </c>
      <c r="C790" s="110" t="s">
        <v>77</v>
      </c>
      <c r="D790" s="171">
        <f>8911</f>
        <v>8911</v>
      </c>
      <c r="E790" s="171">
        <f>8911</f>
        <v>8911</v>
      </c>
    </row>
    <row r="791" spans="1:5" ht="47.25" x14ac:dyDescent="0.25">
      <c r="A791" s="30" t="s">
        <v>69</v>
      </c>
      <c r="B791" s="89" t="s">
        <v>211</v>
      </c>
      <c r="C791" s="110"/>
      <c r="D791" s="170">
        <f>D792+D795</f>
        <v>450</v>
      </c>
      <c r="E791" s="170">
        <f>E792+E795</f>
        <v>450</v>
      </c>
    </row>
    <row r="792" spans="1:5" ht="31.5" x14ac:dyDescent="0.2">
      <c r="A792" s="141" t="s">
        <v>516</v>
      </c>
      <c r="B792" s="84" t="s">
        <v>211</v>
      </c>
      <c r="C792" s="106" t="s">
        <v>15</v>
      </c>
      <c r="D792" s="171">
        <f t="shared" ref="D792:E793" si="201">D793</f>
        <v>150</v>
      </c>
      <c r="E792" s="171">
        <f t="shared" si="201"/>
        <v>150</v>
      </c>
    </row>
    <row r="793" spans="1:5" ht="31.5" x14ac:dyDescent="0.25">
      <c r="A793" s="18" t="s">
        <v>17</v>
      </c>
      <c r="B793" s="84" t="s">
        <v>211</v>
      </c>
      <c r="C793" s="106" t="s">
        <v>16</v>
      </c>
      <c r="D793" s="171">
        <f t="shared" si="201"/>
        <v>150</v>
      </c>
      <c r="E793" s="171">
        <f t="shared" si="201"/>
        <v>150</v>
      </c>
    </row>
    <row r="794" spans="1:5" ht="15.75" x14ac:dyDescent="0.25">
      <c r="A794" s="12" t="s">
        <v>744</v>
      </c>
      <c r="B794" s="84" t="s">
        <v>211</v>
      </c>
      <c r="C794" s="110" t="s">
        <v>77</v>
      </c>
      <c r="D794" s="171">
        <v>150</v>
      </c>
      <c r="E794" s="171">
        <v>150</v>
      </c>
    </row>
    <row r="795" spans="1:5" ht="31.5" x14ac:dyDescent="0.25">
      <c r="A795" s="18" t="s">
        <v>18</v>
      </c>
      <c r="B795" s="84" t="s">
        <v>211</v>
      </c>
      <c r="C795" s="110" t="s">
        <v>20</v>
      </c>
      <c r="D795" s="171">
        <f t="shared" ref="D795:E796" si="202">D796</f>
        <v>300</v>
      </c>
      <c r="E795" s="171">
        <f t="shared" si="202"/>
        <v>300</v>
      </c>
    </row>
    <row r="796" spans="1:5" ht="15.75" x14ac:dyDescent="0.25">
      <c r="A796" s="18" t="s">
        <v>24</v>
      </c>
      <c r="B796" s="84" t="s">
        <v>211</v>
      </c>
      <c r="C796" s="110" t="s">
        <v>25</v>
      </c>
      <c r="D796" s="171">
        <f t="shared" si="202"/>
        <v>300</v>
      </c>
      <c r="E796" s="171">
        <f t="shared" si="202"/>
        <v>300</v>
      </c>
    </row>
    <row r="797" spans="1:5" ht="15.75" x14ac:dyDescent="0.25">
      <c r="A797" s="15" t="s">
        <v>82</v>
      </c>
      <c r="B797" s="84" t="s">
        <v>211</v>
      </c>
      <c r="C797" s="110" t="s">
        <v>83</v>
      </c>
      <c r="D797" s="171">
        <v>300</v>
      </c>
      <c r="E797" s="171">
        <v>300</v>
      </c>
    </row>
    <row r="798" spans="1:5" ht="15.75" x14ac:dyDescent="0.25">
      <c r="A798" s="30" t="s">
        <v>56</v>
      </c>
      <c r="B798" s="94" t="s">
        <v>209</v>
      </c>
      <c r="C798" s="110"/>
      <c r="D798" s="170">
        <f t="shared" ref="D798:E800" si="203">D799</f>
        <v>928</v>
      </c>
      <c r="E798" s="170">
        <f t="shared" si="203"/>
        <v>928</v>
      </c>
    </row>
    <row r="799" spans="1:5" ht="31.5" x14ac:dyDescent="0.25">
      <c r="A799" s="18" t="s">
        <v>18</v>
      </c>
      <c r="B799" s="84" t="s">
        <v>209</v>
      </c>
      <c r="C799" s="110" t="s">
        <v>20</v>
      </c>
      <c r="D799" s="171">
        <f t="shared" si="203"/>
        <v>928</v>
      </c>
      <c r="E799" s="171">
        <f t="shared" si="203"/>
        <v>928</v>
      </c>
    </row>
    <row r="800" spans="1:5" ht="15.75" x14ac:dyDescent="0.25">
      <c r="A800" s="18" t="s">
        <v>24</v>
      </c>
      <c r="B800" s="84" t="s">
        <v>209</v>
      </c>
      <c r="C800" s="110" t="s">
        <v>25</v>
      </c>
      <c r="D800" s="171">
        <f t="shared" si="203"/>
        <v>928</v>
      </c>
      <c r="E800" s="171">
        <f t="shared" si="203"/>
        <v>928</v>
      </c>
    </row>
    <row r="801" spans="1:5" ht="15.75" x14ac:dyDescent="0.25">
      <c r="A801" s="15" t="s">
        <v>82</v>
      </c>
      <c r="B801" s="84" t="s">
        <v>209</v>
      </c>
      <c r="C801" s="110" t="s">
        <v>83</v>
      </c>
      <c r="D801" s="171">
        <v>928</v>
      </c>
      <c r="E801" s="171">
        <v>928</v>
      </c>
    </row>
    <row r="802" spans="1:5" ht="37.5" x14ac:dyDescent="0.3">
      <c r="A802" s="33" t="s">
        <v>653</v>
      </c>
      <c r="B802" s="77" t="s">
        <v>315</v>
      </c>
      <c r="C802" s="100"/>
      <c r="D802" s="167">
        <f>D803+D837+D871+D883+D898</f>
        <v>168999</v>
      </c>
      <c r="E802" s="167">
        <f>E803+E837+E871+E883+E898</f>
        <v>181406</v>
      </c>
    </row>
    <row r="803" spans="1:5" ht="18.75" x14ac:dyDescent="0.25">
      <c r="A803" s="16" t="s">
        <v>133</v>
      </c>
      <c r="B803" s="104" t="s">
        <v>316</v>
      </c>
      <c r="C803" s="112"/>
      <c r="D803" s="183">
        <f>D804+D809+D819+D827</f>
        <v>59150</v>
      </c>
      <c r="E803" s="183">
        <f>E804+E809+E819+E827</f>
        <v>63492</v>
      </c>
    </row>
    <row r="804" spans="1:5" ht="31.5" x14ac:dyDescent="0.25">
      <c r="A804" s="16" t="s">
        <v>317</v>
      </c>
      <c r="B804" s="104" t="s">
        <v>318</v>
      </c>
      <c r="C804" s="112"/>
      <c r="D804" s="183">
        <f t="shared" ref="D804:E807" si="204">D805</f>
        <v>40793</v>
      </c>
      <c r="E804" s="183">
        <f t="shared" si="204"/>
        <v>45135</v>
      </c>
    </row>
    <row r="805" spans="1:5" ht="31.5" x14ac:dyDescent="0.25">
      <c r="A805" s="30" t="s">
        <v>319</v>
      </c>
      <c r="B805" s="94" t="s">
        <v>320</v>
      </c>
      <c r="C805" s="113"/>
      <c r="D805" s="178">
        <f t="shared" si="204"/>
        <v>40793</v>
      </c>
      <c r="E805" s="178">
        <f t="shared" si="204"/>
        <v>45135</v>
      </c>
    </row>
    <row r="806" spans="1:5" ht="31.5" x14ac:dyDescent="0.2">
      <c r="A806" s="141" t="s">
        <v>516</v>
      </c>
      <c r="B806" s="93" t="s">
        <v>320</v>
      </c>
      <c r="C806" s="114" t="s">
        <v>15</v>
      </c>
      <c r="D806" s="179">
        <f t="shared" si="204"/>
        <v>40793</v>
      </c>
      <c r="E806" s="179">
        <f t="shared" si="204"/>
        <v>45135</v>
      </c>
    </row>
    <row r="807" spans="1:5" ht="31.5" x14ac:dyDescent="0.25">
      <c r="A807" s="14" t="s">
        <v>17</v>
      </c>
      <c r="B807" s="93" t="s">
        <v>320</v>
      </c>
      <c r="C807" s="106" t="s">
        <v>16</v>
      </c>
      <c r="D807" s="179">
        <f t="shared" si="204"/>
        <v>40793</v>
      </c>
      <c r="E807" s="179">
        <f t="shared" si="204"/>
        <v>45135</v>
      </c>
    </row>
    <row r="808" spans="1:5" ht="15.75" x14ac:dyDescent="0.25">
      <c r="A808" s="12" t="s">
        <v>744</v>
      </c>
      <c r="B808" s="93" t="s">
        <v>320</v>
      </c>
      <c r="C808" s="106" t="s">
        <v>77</v>
      </c>
      <c r="D808" s="179">
        <v>40793</v>
      </c>
      <c r="E808" s="179">
        <v>45135</v>
      </c>
    </row>
    <row r="809" spans="1:5" ht="15.75" x14ac:dyDescent="0.25">
      <c r="A809" s="16" t="s">
        <v>455</v>
      </c>
      <c r="B809" s="104" t="s">
        <v>456</v>
      </c>
      <c r="C809" s="106"/>
      <c r="D809" s="183">
        <f t="shared" ref="D809:E809" si="205">D810</f>
        <v>270</v>
      </c>
      <c r="E809" s="183">
        <f t="shared" si="205"/>
        <v>270</v>
      </c>
    </row>
    <row r="810" spans="1:5" ht="31.5" x14ac:dyDescent="0.25">
      <c r="A810" s="30" t="s">
        <v>457</v>
      </c>
      <c r="B810" s="94" t="s">
        <v>458</v>
      </c>
      <c r="C810" s="106"/>
      <c r="D810" s="178">
        <f t="shared" ref="D810:E810" si="206">D811+D814</f>
        <v>270</v>
      </c>
      <c r="E810" s="178">
        <f t="shared" si="206"/>
        <v>270</v>
      </c>
    </row>
    <row r="811" spans="1:5" ht="31.5" x14ac:dyDescent="0.2">
      <c r="A811" s="141" t="s">
        <v>516</v>
      </c>
      <c r="B811" s="93" t="s">
        <v>458</v>
      </c>
      <c r="C811" s="114" t="s">
        <v>15</v>
      </c>
      <c r="D811" s="179">
        <f t="shared" ref="D811:E812" si="207">D812</f>
        <v>220</v>
      </c>
      <c r="E811" s="179">
        <f t="shared" si="207"/>
        <v>220</v>
      </c>
    </row>
    <row r="812" spans="1:5" ht="31.5" x14ac:dyDescent="0.25">
      <c r="A812" s="14" t="s">
        <v>17</v>
      </c>
      <c r="B812" s="93" t="s">
        <v>458</v>
      </c>
      <c r="C812" s="106" t="s">
        <v>16</v>
      </c>
      <c r="D812" s="179">
        <f t="shared" si="207"/>
        <v>220</v>
      </c>
      <c r="E812" s="179">
        <f t="shared" si="207"/>
        <v>220</v>
      </c>
    </row>
    <row r="813" spans="1:5" ht="15.75" x14ac:dyDescent="0.25">
      <c r="A813" s="12" t="s">
        <v>744</v>
      </c>
      <c r="B813" s="93" t="s">
        <v>458</v>
      </c>
      <c r="C813" s="106" t="s">
        <v>77</v>
      </c>
      <c r="D813" s="179">
        <f>220</f>
        <v>220</v>
      </c>
      <c r="E813" s="179">
        <f>220</f>
        <v>220</v>
      </c>
    </row>
    <row r="814" spans="1:5" ht="31.5" x14ac:dyDescent="0.25">
      <c r="A814" s="14" t="s">
        <v>18</v>
      </c>
      <c r="B814" s="93" t="s">
        <v>458</v>
      </c>
      <c r="C814" s="84">
        <v>600</v>
      </c>
      <c r="D814" s="179">
        <f t="shared" ref="D814:E814" si="208">D815+D817</f>
        <v>50</v>
      </c>
      <c r="E814" s="179">
        <f t="shared" si="208"/>
        <v>50</v>
      </c>
    </row>
    <row r="815" spans="1:5" ht="15.75" x14ac:dyDescent="0.25">
      <c r="A815" s="18" t="s">
        <v>24</v>
      </c>
      <c r="B815" s="93" t="s">
        <v>458</v>
      </c>
      <c r="C815" s="106">
        <v>610</v>
      </c>
      <c r="D815" s="179">
        <f t="shared" ref="D815:E815" si="209">D816</f>
        <v>25</v>
      </c>
      <c r="E815" s="179">
        <f t="shared" si="209"/>
        <v>25</v>
      </c>
    </row>
    <row r="816" spans="1:5" ht="15.75" x14ac:dyDescent="0.25">
      <c r="A816" s="18" t="s">
        <v>82</v>
      </c>
      <c r="B816" s="93" t="s">
        <v>458</v>
      </c>
      <c r="C816" s="106" t="s">
        <v>83</v>
      </c>
      <c r="D816" s="179">
        <f>25</f>
        <v>25</v>
      </c>
      <c r="E816" s="179">
        <f>25</f>
        <v>25</v>
      </c>
    </row>
    <row r="817" spans="1:5" ht="15.75" x14ac:dyDescent="0.25">
      <c r="A817" s="12" t="s">
        <v>130</v>
      </c>
      <c r="B817" s="93" t="s">
        <v>458</v>
      </c>
      <c r="C817" s="84" t="s">
        <v>21</v>
      </c>
      <c r="D817" s="179">
        <f t="shared" ref="D817:E817" si="210">D818</f>
        <v>25</v>
      </c>
      <c r="E817" s="179">
        <f t="shared" si="210"/>
        <v>25</v>
      </c>
    </row>
    <row r="818" spans="1:5" ht="15.75" x14ac:dyDescent="0.25">
      <c r="A818" s="12" t="s">
        <v>84</v>
      </c>
      <c r="B818" s="93" t="s">
        <v>458</v>
      </c>
      <c r="C818" s="84" t="s">
        <v>85</v>
      </c>
      <c r="D818" s="179">
        <f>25</f>
        <v>25</v>
      </c>
      <c r="E818" s="179">
        <f>25</f>
        <v>25</v>
      </c>
    </row>
    <row r="819" spans="1:5" ht="47.25" x14ac:dyDescent="0.25">
      <c r="A819" s="16" t="s">
        <v>321</v>
      </c>
      <c r="B819" s="104" t="s">
        <v>322</v>
      </c>
      <c r="C819" s="101"/>
      <c r="D819" s="183">
        <f t="shared" ref="D819:E819" si="211">D820</f>
        <v>1620</v>
      </c>
      <c r="E819" s="183">
        <f t="shared" si="211"/>
        <v>1620</v>
      </c>
    </row>
    <row r="820" spans="1:5" ht="31.5" x14ac:dyDescent="0.25">
      <c r="A820" s="30" t="s">
        <v>323</v>
      </c>
      <c r="B820" s="94" t="s">
        <v>324</v>
      </c>
      <c r="C820" s="89"/>
      <c r="D820" s="178">
        <f t="shared" ref="D820:E820" si="212">D821+D824</f>
        <v>1620</v>
      </c>
      <c r="E820" s="178">
        <f t="shared" si="212"/>
        <v>1620</v>
      </c>
    </row>
    <row r="821" spans="1:5" ht="31.5" x14ac:dyDescent="0.2">
      <c r="A821" s="141" t="s">
        <v>516</v>
      </c>
      <c r="B821" s="93" t="s">
        <v>324</v>
      </c>
      <c r="C821" s="84">
        <v>200</v>
      </c>
      <c r="D821" s="179">
        <f t="shared" ref="D821:E822" si="213">D822</f>
        <v>425</v>
      </c>
      <c r="E821" s="179">
        <f t="shared" si="213"/>
        <v>425</v>
      </c>
    </row>
    <row r="822" spans="1:5" ht="31.5" x14ac:dyDescent="0.25">
      <c r="A822" s="14" t="s">
        <v>17</v>
      </c>
      <c r="B822" s="93" t="s">
        <v>324</v>
      </c>
      <c r="C822" s="84">
        <v>240</v>
      </c>
      <c r="D822" s="179">
        <f t="shared" si="213"/>
        <v>425</v>
      </c>
      <c r="E822" s="179">
        <f t="shared" si="213"/>
        <v>425</v>
      </c>
    </row>
    <row r="823" spans="1:5" ht="15.75" x14ac:dyDescent="0.25">
      <c r="A823" s="12" t="s">
        <v>744</v>
      </c>
      <c r="B823" s="93" t="s">
        <v>324</v>
      </c>
      <c r="C823" s="84" t="s">
        <v>77</v>
      </c>
      <c r="D823" s="179">
        <v>425</v>
      </c>
      <c r="E823" s="179">
        <v>425</v>
      </c>
    </row>
    <row r="824" spans="1:5" ht="31.5" x14ac:dyDescent="0.25">
      <c r="A824" s="14" t="s">
        <v>18</v>
      </c>
      <c r="B824" s="93" t="s">
        <v>324</v>
      </c>
      <c r="C824" s="84">
        <v>600</v>
      </c>
      <c r="D824" s="179">
        <f t="shared" ref="D824:E825" si="214">D825</f>
        <v>1195</v>
      </c>
      <c r="E824" s="179">
        <f t="shared" si="214"/>
        <v>1195</v>
      </c>
    </row>
    <row r="825" spans="1:5" ht="15.75" x14ac:dyDescent="0.25">
      <c r="A825" s="18" t="s">
        <v>24</v>
      </c>
      <c r="B825" s="93" t="s">
        <v>324</v>
      </c>
      <c r="C825" s="106">
        <v>610</v>
      </c>
      <c r="D825" s="179">
        <f t="shared" si="214"/>
        <v>1195</v>
      </c>
      <c r="E825" s="179">
        <f t="shared" si="214"/>
        <v>1195</v>
      </c>
    </row>
    <row r="826" spans="1:5" ht="15.75" x14ac:dyDescent="0.25">
      <c r="A826" s="18" t="s">
        <v>82</v>
      </c>
      <c r="B826" s="93" t="s">
        <v>324</v>
      </c>
      <c r="C826" s="106" t="s">
        <v>83</v>
      </c>
      <c r="D826" s="179">
        <v>1195</v>
      </c>
      <c r="E826" s="179">
        <v>1195</v>
      </c>
    </row>
    <row r="827" spans="1:5" ht="15.75" x14ac:dyDescent="0.25">
      <c r="A827" s="16" t="s">
        <v>339</v>
      </c>
      <c r="B827" s="104" t="s">
        <v>325</v>
      </c>
      <c r="C827" s="101"/>
      <c r="D827" s="183">
        <f t="shared" ref="D827:E827" si="215">D828</f>
        <v>16467</v>
      </c>
      <c r="E827" s="183">
        <f t="shared" si="215"/>
        <v>16467</v>
      </c>
    </row>
    <row r="828" spans="1:5" ht="31.5" x14ac:dyDescent="0.25">
      <c r="A828" s="30" t="s">
        <v>326</v>
      </c>
      <c r="B828" s="94" t="s">
        <v>327</v>
      </c>
      <c r="C828" s="89"/>
      <c r="D828" s="178">
        <f t="shared" ref="D828:E828" si="216">D829+D832</f>
        <v>16467</v>
      </c>
      <c r="E828" s="178">
        <f t="shared" si="216"/>
        <v>16467</v>
      </c>
    </row>
    <row r="829" spans="1:5" ht="31.5" x14ac:dyDescent="0.2">
      <c r="A829" s="141" t="s">
        <v>516</v>
      </c>
      <c r="B829" s="93" t="s">
        <v>327</v>
      </c>
      <c r="C829" s="84" t="s">
        <v>15</v>
      </c>
      <c r="D829" s="179">
        <f t="shared" ref="D829:E830" si="217">D830</f>
        <v>100</v>
      </c>
      <c r="E829" s="179">
        <f t="shared" si="217"/>
        <v>100</v>
      </c>
    </row>
    <row r="830" spans="1:5" ht="31.5" x14ac:dyDescent="0.25">
      <c r="A830" s="14" t="s">
        <v>17</v>
      </c>
      <c r="B830" s="93" t="s">
        <v>327</v>
      </c>
      <c r="C830" s="84" t="s">
        <v>16</v>
      </c>
      <c r="D830" s="179">
        <f t="shared" si="217"/>
        <v>100</v>
      </c>
      <c r="E830" s="179">
        <f t="shared" si="217"/>
        <v>100</v>
      </c>
    </row>
    <row r="831" spans="1:5" ht="15.75" x14ac:dyDescent="0.25">
      <c r="A831" s="12" t="s">
        <v>744</v>
      </c>
      <c r="B831" s="93" t="s">
        <v>327</v>
      </c>
      <c r="C831" s="84" t="s">
        <v>77</v>
      </c>
      <c r="D831" s="179">
        <v>100</v>
      </c>
      <c r="E831" s="179">
        <v>100</v>
      </c>
    </row>
    <row r="832" spans="1:5" ht="31.5" x14ac:dyDescent="0.25">
      <c r="A832" s="14" t="s">
        <v>18</v>
      </c>
      <c r="B832" s="93" t="s">
        <v>327</v>
      </c>
      <c r="C832" s="84" t="s">
        <v>20</v>
      </c>
      <c r="D832" s="179">
        <f t="shared" ref="D832:E832" si="218">D833+D835</f>
        <v>16367</v>
      </c>
      <c r="E832" s="179">
        <f t="shared" si="218"/>
        <v>16367</v>
      </c>
    </row>
    <row r="833" spans="1:5" ht="15.75" x14ac:dyDescent="0.25">
      <c r="A833" s="18" t="s">
        <v>24</v>
      </c>
      <c r="B833" s="93" t="s">
        <v>327</v>
      </c>
      <c r="C833" s="84" t="s">
        <v>25</v>
      </c>
      <c r="D833" s="179">
        <f t="shared" ref="D833:E833" si="219">D834</f>
        <v>10787</v>
      </c>
      <c r="E833" s="179">
        <f t="shared" si="219"/>
        <v>10787</v>
      </c>
    </row>
    <row r="834" spans="1:5" ht="15.75" x14ac:dyDescent="0.25">
      <c r="A834" s="18" t="s">
        <v>82</v>
      </c>
      <c r="B834" s="93" t="s">
        <v>327</v>
      </c>
      <c r="C834" s="84" t="s">
        <v>83</v>
      </c>
      <c r="D834" s="179">
        <f t="shared" ref="D834:E834" si="220">10272+515</f>
        <v>10787</v>
      </c>
      <c r="E834" s="179">
        <f t="shared" si="220"/>
        <v>10787</v>
      </c>
    </row>
    <row r="835" spans="1:5" ht="15.75" x14ac:dyDescent="0.25">
      <c r="A835" s="12" t="s">
        <v>130</v>
      </c>
      <c r="B835" s="93" t="s">
        <v>327</v>
      </c>
      <c r="C835" s="84" t="s">
        <v>21</v>
      </c>
      <c r="D835" s="179">
        <f t="shared" ref="D835:E835" si="221">D836</f>
        <v>5580</v>
      </c>
      <c r="E835" s="179">
        <f t="shared" si="221"/>
        <v>5580</v>
      </c>
    </row>
    <row r="836" spans="1:5" ht="15.75" x14ac:dyDescent="0.25">
      <c r="A836" s="12" t="s">
        <v>84</v>
      </c>
      <c r="B836" s="93" t="s">
        <v>327</v>
      </c>
      <c r="C836" s="84" t="s">
        <v>85</v>
      </c>
      <c r="D836" s="179">
        <f t="shared" ref="D836:E836" si="222">6095-515</f>
        <v>5580</v>
      </c>
      <c r="E836" s="179">
        <f t="shared" si="222"/>
        <v>5580</v>
      </c>
    </row>
    <row r="837" spans="1:5" ht="31.5" x14ac:dyDescent="0.25">
      <c r="A837" s="6" t="s">
        <v>459</v>
      </c>
      <c r="B837" s="79" t="s">
        <v>328</v>
      </c>
      <c r="C837" s="80"/>
      <c r="D837" s="168">
        <f>D838+D846+D855</f>
        <v>80780</v>
      </c>
      <c r="E837" s="168">
        <f>E838+E846+E855</f>
        <v>85243</v>
      </c>
    </row>
    <row r="838" spans="1:5" ht="47.25" x14ac:dyDescent="0.25">
      <c r="A838" s="16" t="s">
        <v>460</v>
      </c>
      <c r="B838" s="104" t="s">
        <v>329</v>
      </c>
      <c r="C838" s="101"/>
      <c r="D838" s="183">
        <f>D839+D843</f>
        <v>7620</v>
      </c>
      <c r="E838" s="183">
        <f>E839+E843</f>
        <v>7683</v>
      </c>
    </row>
    <row r="839" spans="1:5" ht="15.75" x14ac:dyDescent="0.25">
      <c r="A839" s="30" t="s">
        <v>142</v>
      </c>
      <c r="B839" s="94" t="s">
        <v>330</v>
      </c>
      <c r="C839" s="89"/>
      <c r="D839" s="178">
        <f>D840</f>
        <v>2620</v>
      </c>
      <c r="E839" s="178">
        <f>E840</f>
        <v>2683</v>
      </c>
    </row>
    <row r="840" spans="1:5" ht="31.5" x14ac:dyDescent="0.2">
      <c r="A840" s="141" t="s">
        <v>516</v>
      </c>
      <c r="B840" s="93" t="s">
        <v>330</v>
      </c>
      <c r="C840" s="84">
        <v>200</v>
      </c>
      <c r="D840" s="179">
        <f t="shared" ref="D840:E841" si="223">D841</f>
        <v>2620</v>
      </c>
      <c r="E840" s="179">
        <f t="shared" si="223"/>
        <v>2683</v>
      </c>
    </row>
    <row r="841" spans="1:5" ht="31.5" x14ac:dyDescent="0.25">
      <c r="A841" s="14" t="s">
        <v>17</v>
      </c>
      <c r="B841" s="93" t="s">
        <v>330</v>
      </c>
      <c r="C841" s="84">
        <v>240</v>
      </c>
      <c r="D841" s="179">
        <f t="shared" si="223"/>
        <v>2620</v>
      </c>
      <c r="E841" s="179">
        <f t="shared" si="223"/>
        <v>2683</v>
      </c>
    </row>
    <row r="842" spans="1:5" ht="15.75" x14ac:dyDescent="0.25">
      <c r="A842" s="12" t="s">
        <v>744</v>
      </c>
      <c r="B842" s="93" t="s">
        <v>330</v>
      </c>
      <c r="C842" s="84" t="s">
        <v>77</v>
      </c>
      <c r="D842" s="179">
        <v>2620</v>
      </c>
      <c r="E842" s="179">
        <v>2683</v>
      </c>
    </row>
    <row r="843" spans="1:5" ht="47.25" x14ac:dyDescent="0.25">
      <c r="A843" s="20" t="s">
        <v>818</v>
      </c>
      <c r="B843" s="94" t="s">
        <v>331</v>
      </c>
      <c r="C843" s="89"/>
      <c r="D843" s="178">
        <f t="shared" ref="D843:E844" si="224">D844</f>
        <v>5000</v>
      </c>
      <c r="E843" s="178">
        <f t="shared" si="224"/>
        <v>5000</v>
      </c>
    </row>
    <row r="844" spans="1:5" ht="15.75" x14ac:dyDescent="0.25">
      <c r="A844" s="14" t="s">
        <v>13</v>
      </c>
      <c r="B844" s="93" t="s">
        <v>331</v>
      </c>
      <c r="C844" s="84" t="s">
        <v>14</v>
      </c>
      <c r="D844" s="179">
        <f t="shared" si="224"/>
        <v>5000</v>
      </c>
      <c r="E844" s="179">
        <f t="shared" si="224"/>
        <v>5000</v>
      </c>
    </row>
    <row r="845" spans="1:5" ht="15.75" x14ac:dyDescent="0.25">
      <c r="A845" s="12" t="s">
        <v>2</v>
      </c>
      <c r="B845" s="93" t="s">
        <v>331</v>
      </c>
      <c r="C845" s="84" t="s">
        <v>90</v>
      </c>
      <c r="D845" s="179">
        <v>5000</v>
      </c>
      <c r="E845" s="179">
        <v>5000</v>
      </c>
    </row>
    <row r="846" spans="1:5" ht="31.5" x14ac:dyDescent="0.25">
      <c r="A846" s="16" t="s">
        <v>461</v>
      </c>
      <c r="B846" s="104" t="s">
        <v>332</v>
      </c>
      <c r="C846" s="101"/>
      <c r="D846" s="183">
        <f t="shared" ref="D846:E846" si="225">D847+D851</f>
        <v>6091</v>
      </c>
      <c r="E846" s="183">
        <f t="shared" si="225"/>
        <v>8091</v>
      </c>
    </row>
    <row r="847" spans="1:5" ht="15.75" x14ac:dyDescent="0.25">
      <c r="A847" s="20" t="s">
        <v>352</v>
      </c>
      <c r="B847" s="94" t="s">
        <v>345</v>
      </c>
      <c r="C847" s="89"/>
      <c r="D847" s="178">
        <f t="shared" ref="D847:E849" si="226">D848</f>
        <v>700</v>
      </c>
      <c r="E847" s="178">
        <f t="shared" si="226"/>
        <v>700</v>
      </c>
    </row>
    <row r="848" spans="1:5" ht="31.5" x14ac:dyDescent="0.2">
      <c r="A848" s="141" t="s">
        <v>516</v>
      </c>
      <c r="B848" s="93" t="s">
        <v>345</v>
      </c>
      <c r="C848" s="84" t="s">
        <v>15</v>
      </c>
      <c r="D848" s="179">
        <f t="shared" si="226"/>
        <v>700</v>
      </c>
      <c r="E848" s="179">
        <f t="shared" si="226"/>
        <v>700</v>
      </c>
    </row>
    <row r="849" spans="1:5" ht="31.5" x14ac:dyDescent="0.25">
      <c r="A849" s="14" t="s">
        <v>17</v>
      </c>
      <c r="B849" s="93" t="s">
        <v>345</v>
      </c>
      <c r="C849" s="84" t="s">
        <v>16</v>
      </c>
      <c r="D849" s="179">
        <f t="shared" si="226"/>
        <v>700</v>
      </c>
      <c r="E849" s="179">
        <f t="shared" si="226"/>
        <v>700</v>
      </c>
    </row>
    <row r="850" spans="1:5" ht="15.75" x14ac:dyDescent="0.25">
      <c r="A850" s="12" t="s">
        <v>744</v>
      </c>
      <c r="B850" s="93" t="s">
        <v>345</v>
      </c>
      <c r="C850" s="84" t="s">
        <v>77</v>
      </c>
      <c r="D850" s="179">
        <v>700</v>
      </c>
      <c r="E850" s="179">
        <v>700</v>
      </c>
    </row>
    <row r="851" spans="1:5" ht="15.75" x14ac:dyDescent="0.25">
      <c r="A851" s="20" t="s">
        <v>462</v>
      </c>
      <c r="B851" s="94" t="s">
        <v>463</v>
      </c>
      <c r="C851" s="89"/>
      <c r="D851" s="178">
        <f t="shared" ref="D851:E853" si="227">D852</f>
        <v>5391</v>
      </c>
      <c r="E851" s="178">
        <f t="shared" si="227"/>
        <v>7391</v>
      </c>
    </row>
    <row r="852" spans="1:5" ht="31.5" x14ac:dyDescent="0.2">
      <c r="A852" s="141" t="s">
        <v>516</v>
      </c>
      <c r="B852" s="93" t="s">
        <v>463</v>
      </c>
      <c r="C852" s="84" t="s">
        <v>15</v>
      </c>
      <c r="D852" s="179">
        <f t="shared" si="227"/>
        <v>5391</v>
      </c>
      <c r="E852" s="179">
        <f t="shared" si="227"/>
        <v>7391</v>
      </c>
    </row>
    <row r="853" spans="1:5" ht="31.5" x14ac:dyDescent="0.25">
      <c r="A853" s="14" t="s">
        <v>17</v>
      </c>
      <c r="B853" s="93" t="s">
        <v>463</v>
      </c>
      <c r="C853" s="84" t="s">
        <v>16</v>
      </c>
      <c r="D853" s="179">
        <f t="shared" si="227"/>
        <v>5391</v>
      </c>
      <c r="E853" s="179">
        <f t="shared" si="227"/>
        <v>7391</v>
      </c>
    </row>
    <row r="854" spans="1:5" ht="15.75" x14ac:dyDescent="0.25">
      <c r="A854" s="12" t="s">
        <v>744</v>
      </c>
      <c r="B854" s="93" t="s">
        <v>463</v>
      </c>
      <c r="C854" s="84" t="s">
        <v>77</v>
      </c>
      <c r="D854" s="179">
        <v>5391</v>
      </c>
      <c r="E854" s="179">
        <v>7391</v>
      </c>
    </row>
    <row r="855" spans="1:5" ht="31.5" x14ac:dyDescent="0.25">
      <c r="A855" s="6" t="s">
        <v>464</v>
      </c>
      <c r="B855" s="79" t="s">
        <v>333</v>
      </c>
      <c r="C855" s="73"/>
      <c r="D855" s="168">
        <f t="shared" ref="D855:E855" si="228">D856</f>
        <v>67069</v>
      </c>
      <c r="E855" s="168">
        <f t="shared" si="228"/>
        <v>69469</v>
      </c>
    </row>
    <row r="856" spans="1:5" ht="15.75" x14ac:dyDescent="0.25">
      <c r="A856" s="30" t="s">
        <v>127</v>
      </c>
      <c r="B856" s="94" t="s">
        <v>465</v>
      </c>
      <c r="C856" s="94"/>
      <c r="D856" s="170">
        <f t="shared" ref="D856:E856" si="229">D857+D862+D866</f>
        <v>67069</v>
      </c>
      <c r="E856" s="170">
        <f t="shared" si="229"/>
        <v>69469</v>
      </c>
    </row>
    <row r="857" spans="1:5" ht="47.25" x14ac:dyDescent="0.25">
      <c r="A857" s="14" t="s">
        <v>38</v>
      </c>
      <c r="B857" s="93" t="s">
        <v>465</v>
      </c>
      <c r="C857" s="93">
        <v>100</v>
      </c>
      <c r="D857" s="171">
        <f t="shared" ref="D857:E857" si="230">D858</f>
        <v>55490</v>
      </c>
      <c r="E857" s="171">
        <f t="shared" si="230"/>
        <v>55490</v>
      </c>
    </row>
    <row r="858" spans="1:5" ht="15.75" x14ac:dyDescent="0.25">
      <c r="A858" s="14" t="s">
        <v>32</v>
      </c>
      <c r="B858" s="93" t="s">
        <v>465</v>
      </c>
      <c r="C858" s="93" t="s">
        <v>31</v>
      </c>
      <c r="D858" s="171">
        <f t="shared" ref="D858:E858" si="231">D859+D860+D861</f>
        <v>55490</v>
      </c>
      <c r="E858" s="171">
        <f t="shared" si="231"/>
        <v>55490</v>
      </c>
    </row>
    <row r="859" spans="1:5" ht="15.75" x14ac:dyDescent="0.25">
      <c r="A859" s="14" t="s">
        <v>279</v>
      </c>
      <c r="B859" s="93" t="s">
        <v>465</v>
      </c>
      <c r="C859" s="93" t="s">
        <v>87</v>
      </c>
      <c r="D859" s="171">
        <v>34217</v>
      </c>
      <c r="E859" s="171">
        <v>34217</v>
      </c>
    </row>
    <row r="860" spans="1:5" ht="31.5" x14ac:dyDescent="0.25">
      <c r="A860" s="14" t="s">
        <v>89</v>
      </c>
      <c r="B860" s="93" t="s">
        <v>465</v>
      </c>
      <c r="C860" s="93" t="s">
        <v>88</v>
      </c>
      <c r="D860" s="171">
        <v>8402</v>
      </c>
      <c r="E860" s="171">
        <v>8402</v>
      </c>
    </row>
    <row r="861" spans="1:5" ht="31.5" x14ac:dyDescent="0.25">
      <c r="A861" s="14" t="s">
        <v>154</v>
      </c>
      <c r="B861" s="93" t="s">
        <v>465</v>
      </c>
      <c r="C861" s="93" t="s">
        <v>153</v>
      </c>
      <c r="D861" s="171">
        <v>12871</v>
      </c>
      <c r="E861" s="171">
        <v>12871</v>
      </c>
    </row>
    <row r="862" spans="1:5" ht="31.5" x14ac:dyDescent="0.2">
      <c r="A862" s="141" t="s">
        <v>516</v>
      </c>
      <c r="B862" s="93" t="s">
        <v>465</v>
      </c>
      <c r="C862" s="93" t="s">
        <v>15</v>
      </c>
      <c r="D862" s="171">
        <f t="shared" ref="D862:E862" si="232">D863</f>
        <v>11484</v>
      </c>
      <c r="E862" s="171">
        <f t="shared" si="232"/>
        <v>13884</v>
      </c>
    </row>
    <row r="863" spans="1:5" ht="31.5" x14ac:dyDescent="0.25">
      <c r="A863" s="14" t="s">
        <v>17</v>
      </c>
      <c r="B863" s="93" t="s">
        <v>465</v>
      </c>
      <c r="C863" s="93" t="s">
        <v>16</v>
      </c>
      <c r="D863" s="171">
        <f t="shared" ref="D863:E863" si="233">D864+D865</f>
        <v>11484</v>
      </c>
      <c r="E863" s="171">
        <f t="shared" si="233"/>
        <v>13884</v>
      </c>
    </row>
    <row r="864" spans="1:5" ht="31.5" x14ac:dyDescent="0.25">
      <c r="A864" s="14" t="s">
        <v>466</v>
      </c>
      <c r="B864" s="93" t="s">
        <v>465</v>
      </c>
      <c r="C864" s="93" t="s">
        <v>427</v>
      </c>
      <c r="D864" s="171">
        <v>1326</v>
      </c>
      <c r="E864" s="171">
        <v>2561</v>
      </c>
    </row>
    <row r="865" spans="1:5" ht="15.75" x14ac:dyDescent="0.25">
      <c r="A865" s="14" t="s">
        <v>744</v>
      </c>
      <c r="B865" s="93" t="s">
        <v>465</v>
      </c>
      <c r="C865" s="93" t="s">
        <v>77</v>
      </c>
      <c r="D865" s="171">
        <v>10158</v>
      </c>
      <c r="E865" s="171">
        <v>11323</v>
      </c>
    </row>
    <row r="866" spans="1:5" ht="15.75" x14ac:dyDescent="0.25">
      <c r="A866" s="14" t="s">
        <v>13</v>
      </c>
      <c r="B866" s="93" t="s">
        <v>465</v>
      </c>
      <c r="C866" s="93">
        <v>800</v>
      </c>
      <c r="D866" s="171">
        <f t="shared" ref="D866:E866" si="234">D867</f>
        <v>95</v>
      </c>
      <c r="E866" s="171">
        <f t="shared" si="234"/>
        <v>95</v>
      </c>
    </row>
    <row r="867" spans="1:5" ht="15.75" x14ac:dyDescent="0.25">
      <c r="A867" s="14" t="s">
        <v>34</v>
      </c>
      <c r="B867" s="93" t="s">
        <v>465</v>
      </c>
      <c r="C867" s="93">
        <v>850</v>
      </c>
      <c r="D867" s="171">
        <f t="shared" ref="D867:E867" si="235">D868+D869+D870</f>
        <v>95</v>
      </c>
      <c r="E867" s="171">
        <f t="shared" si="235"/>
        <v>95</v>
      </c>
    </row>
    <row r="868" spans="1:5" ht="15.75" x14ac:dyDescent="0.25">
      <c r="A868" s="14" t="s">
        <v>78</v>
      </c>
      <c r="B868" s="93" t="s">
        <v>465</v>
      </c>
      <c r="C868" s="93" t="s">
        <v>79</v>
      </c>
      <c r="D868" s="171">
        <v>85</v>
      </c>
      <c r="E868" s="171">
        <v>85</v>
      </c>
    </row>
    <row r="869" spans="1:5" ht="15.75" x14ac:dyDescent="0.25">
      <c r="A869" s="14" t="s">
        <v>80</v>
      </c>
      <c r="B869" s="93" t="s">
        <v>465</v>
      </c>
      <c r="C869" s="93" t="s">
        <v>81</v>
      </c>
      <c r="D869" s="171">
        <v>5</v>
      </c>
      <c r="E869" s="171">
        <v>5</v>
      </c>
    </row>
    <row r="870" spans="1:5" ht="15.75" x14ac:dyDescent="0.25">
      <c r="A870" s="14" t="s">
        <v>360</v>
      </c>
      <c r="B870" s="93" t="s">
        <v>465</v>
      </c>
      <c r="C870" s="93" t="s">
        <v>359</v>
      </c>
      <c r="D870" s="171">
        <v>5</v>
      </c>
      <c r="E870" s="171">
        <v>5</v>
      </c>
    </row>
    <row r="871" spans="1:5" ht="31.5" x14ac:dyDescent="0.25">
      <c r="A871" s="6" t="s">
        <v>467</v>
      </c>
      <c r="B871" s="79" t="s">
        <v>468</v>
      </c>
      <c r="C871" s="80"/>
      <c r="D871" s="168">
        <f t="shared" ref="D871:E871" si="236">D872+D878</f>
        <v>8647</v>
      </c>
      <c r="E871" s="168">
        <f t="shared" si="236"/>
        <v>11227</v>
      </c>
    </row>
    <row r="872" spans="1:5" ht="47.25" x14ac:dyDescent="0.25">
      <c r="A872" s="6" t="s">
        <v>469</v>
      </c>
      <c r="B872" s="104" t="s">
        <v>470</v>
      </c>
      <c r="C872" s="101"/>
      <c r="D872" s="183">
        <f t="shared" ref="D872:E874" si="237">D873</f>
        <v>6527</v>
      </c>
      <c r="E872" s="183">
        <f t="shared" si="237"/>
        <v>8127</v>
      </c>
    </row>
    <row r="873" spans="1:5" ht="31.5" x14ac:dyDescent="0.25">
      <c r="A873" s="138" t="s">
        <v>471</v>
      </c>
      <c r="B873" s="94" t="s">
        <v>472</v>
      </c>
      <c r="C873" s="89"/>
      <c r="D873" s="178">
        <f t="shared" si="237"/>
        <v>6527</v>
      </c>
      <c r="E873" s="178">
        <f t="shared" si="237"/>
        <v>8127</v>
      </c>
    </row>
    <row r="874" spans="1:5" ht="31.5" x14ac:dyDescent="0.2">
      <c r="A874" s="141" t="s">
        <v>516</v>
      </c>
      <c r="B874" s="93" t="s">
        <v>472</v>
      </c>
      <c r="C874" s="86" t="s">
        <v>15</v>
      </c>
      <c r="D874" s="179">
        <f t="shared" si="237"/>
        <v>6527</v>
      </c>
      <c r="E874" s="179">
        <f t="shared" si="237"/>
        <v>8127</v>
      </c>
    </row>
    <row r="875" spans="1:5" ht="31.5" x14ac:dyDescent="0.25">
      <c r="A875" s="15" t="s">
        <v>17</v>
      </c>
      <c r="B875" s="93" t="s">
        <v>472</v>
      </c>
      <c r="C875" s="86" t="s">
        <v>16</v>
      </c>
      <c r="D875" s="179">
        <f t="shared" ref="D875:E875" si="238">D877+D876</f>
        <v>6527</v>
      </c>
      <c r="E875" s="179">
        <f t="shared" si="238"/>
        <v>8127</v>
      </c>
    </row>
    <row r="876" spans="1:5" ht="31.5" x14ac:dyDescent="0.25">
      <c r="A876" s="15" t="s">
        <v>466</v>
      </c>
      <c r="B876" s="93" t="s">
        <v>472</v>
      </c>
      <c r="C876" s="84" t="s">
        <v>427</v>
      </c>
      <c r="D876" s="179">
        <v>4795</v>
      </c>
      <c r="E876" s="179">
        <v>5395</v>
      </c>
    </row>
    <row r="877" spans="1:5" ht="15.75" x14ac:dyDescent="0.25">
      <c r="A877" s="12" t="s">
        <v>744</v>
      </c>
      <c r="B877" s="93" t="s">
        <v>472</v>
      </c>
      <c r="C877" s="86" t="s">
        <v>77</v>
      </c>
      <c r="D877" s="179">
        <v>1732</v>
      </c>
      <c r="E877" s="179">
        <v>2732</v>
      </c>
    </row>
    <row r="878" spans="1:5" ht="31.5" x14ac:dyDescent="0.25">
      <c r="A878" s="6" t="s">
        <v>473</v>
      </c>
      <c r="B878" s="104" t="s">
        <v>474</v>
      </c>
      <c r="C878" s="101"/>
      <c r="D878" s="183">
        <f t="shared" ref="D878:E881" si="239">D879</f>
        <v>2120</v>
      </c>
      <c r="E878" s="183">
        <f t="shared" si="239"/>
        <v>3100</v>
      </c>
    </row>
    <row r="879" spans="1:5" ht="31.5" x14ac:dyDescent="0.25">
      <c r="A879" s="30" t="s">
        <v>475</v>
      </c>
      <c r="B879" s="94" t="s">
        <v>476</v>
      </c>
      <c r="C879" s="89"/>
      <c r="D879" s="178">
        <f t="shared" si="239"/>
        <v>2120</v>
      </c>
      <c r="E879" s="178">
        <f t="shared" si="239"/>
        <v>3100</v>
      </c>
    </row>
    <row r="880" spans="1:5" ht="31.5" x14ac:dyDescent="0.2">
      <c r="A880" s="141" t="s">
        <v>516</v>
      </c>
      <c r="B880" s="93" t="s">
        <v>476</v>
      </c>
      <c r="C880" s="86" t="s">
        <v>15</v>
      </c>
      <c r="D880" s="179">
        <f t="shared" si="239"/>
        <v>2120</v>
      </c>
      <c r="E880" s="179">
        <f t="shared" si="239"/>
        <v>3100</v>
      </c>
    </row>
    <row r="881" spans="1:5" ht="31.5" x14ac:dyDescent="0.25">
      <c r="A881" s="15" t="s">
        <v>17</v>
      </c>
      <c r="B881" s="93" t="s">
        <v>476</v>
      </c>
      <c r="C881" s="86" t="s">
        <v>16</v>
      </c>
      <c r="D881" s="179">
        <f t="shared" si="239"/>
        <v>2120</v>
      </c>
      <c r="E881" s="179">
        <f t="shared" si="239"/>
        <v>3100</v>
      </c>
    </row>
    <row r="882" spans="1:5" ht="15.75" x14ac:dyDescent="0.25">
      <c r="A882" s="12" t="s">
        <v>744</v>
      </c>
      <c r="B882" s="93" t="s">
        <v>476</v>
      </c>
      <c r="C882" s="86" t="s">
        <v>77</v>
      </c>
      <c r="D882" s="179">
        <v>2120</v>
      </c>
      <c r="E882" s="179">
        <v>3100</v>
      </c>
    </row>
    <row r="883" spans="1:5" ht="15.75" x14ac:dyDescent="0.25">
      <c r="A883" s="6" t="s">
        <v>477</v>
      </c>
      <c r="B883" s="79" t="s">
        <v>478</v>
      </c>
      <c r="C883" s="80"/>
      <c r="D883" s="168">
        <f t="shared" ref="D883:E883" si="240">D884</f>
        <v>14900</v>
      </c>
      <c r="E883" s="168">
        <f t="shared" si="240"/>
        <v>14900</v>
      </c>
    </row>
    <row r="884" spans="1:5" ht="15.75" x14ac:dyDescent="0.25">
      <c r="A884" s="6" t="s">
        <v>479</v>
      </c>
      <c r="B884" s="104" t="s">
        <v>480</v>
      </c>
      <c r="C884" s="86"/>
      <c r="D884" s="168">
        <f t="shared" ref="D884:E884" si="241">D885+D894</f>
        <v>14900</v>
      </c>
      <c r="E884" s="168">
        <f t="shared" si="241"/>
        <v>14900</v>
      </c>
    </row>
    <row r="885" spans="1:5" ht="15.75" x14ac:dyDescent="0.25">
      <c r="A885" s="30" t="s">
        <v>481</v>
      </c>
      <c r="B885" s="94" t="s">
        <v>482</v>
      </c>
      <c r="C885" s="89"/>
      <c r="D885" s="170">
        <f t="shared" ref="D885:E885" si="242">D886+D889</f>
        <v>14000</v>
      </c>
      <c r="E885" s="170">
        <f t="shared" si="242"/>
        <v>14000</v>
      </c>
    </row>
    <row r="886" spans="1:5" ht="31.5" x14ac:dyDescent="0.2">
      <c r="A886" s="141" t="s">
        <v>516</v>
      </c>
      <c r="B886" s="93" t="s">
        <v>482</v>
      </c>
      <c r="C886" s="86" t="s">
        <v>15</v>
      </c>
      <c r="D886" s="171">
        <f t="shared" ref="D886:E887" si="243">D887</f>
        <v>5979</v>
      </c>
      <c r="E886" s="171">
        <f t="shared" si="243"/>
        <v>5979</v>
      </c>
    </row>
    <row r="887" spans="1:5" ht="31.5" x14ac:dyDescent="0.25">
      <c r="A887" s="15" t="s">
        <v>17</v>
      </c>
      <c r="B887" s="93" t="s">
        <v>482</v>
      </c>
      <c r="C887" s="86" t="s">
        <v>16</v>
      </c>
      <c r="D887" s="171">
        <f t="shared" si="243"/>
        <v>5979</v>
      </c>
      <c r="E887" s="171">
        <f t="shared" si="243"/>
        <v>5979</v>
      </c>
    </row>
    <row r="888" spans="1:5" ht="15.75" x14ac:dyDescent="0.25">
      <c r="A888" s="12" t="s">
        <v>744</v>
      </c>
      <c r="B888" s="93" t="s">
        <v>482</v>
      </c>
      <c r="C888" s="86" t="s">
        <v>77</v>
      </c>
      <c r="D888" s="171">
        <v>5979</v>
      </c>
      <c r="E888" s="171">
        <v>5979</v>
      </c>
    </row>
    <row r="889" spans="1:5" ht="31.5" x14ac:dyDescent="0.25">
      <c r="A889" s="14" t="s">
        <v>18</v>
      </c>
      <c r="B889" s="93" t="s">
        <v>482</v>
      </c>
      <c r="C889" s="84" t="s">
        <v>20</v>
      </c>
      <c r="D889" s="171">
        <f t="shared" ref="D889:E889" si="244">D890+D892</f>
        <v>8021</v>
      </c>
      <c r="E889" s="171">
        <f t="shared" si="244"/>
        <v>8021</v>
      </c>
    </row>
    <row r="890" spans="1:5" ht="15.75" x14ac:dyDescent="0.25">
      <c r="A890" s="18" t="s">
        <v>24</v>
      </c>
      <c r="B890" s="93" t="s">
        <v>482</v>
      </c>
      <c r="C890" s="84" t="s">
        <v>25</v>
      </c>
      <c r="D890" s="171">
        <f t="shared" ref="D890:E890" si="245">D891</f>
        <v>7391</v>
      </c>
      <c r="E890" s="171">
        <f t="shared" si="245"/>
        <v>7391</v>
      </c>
    </row>
    <row r="891" spans="1:5" ht="15.75" x14ac:dyDescent="0.25">
      <c r="A891" s="18" t="s">
        <v>82</v>
      </c>
      <c r="B891" s="93" t="s">
        <v>482</v>
      </c>
      <c r="C891" s="84" t="s">
        <v>83</v>
      </c>
      <c r="D891" s="171">
        <v>7391</v>
      </c>
      <c r="E891" s="171">
        <v>7391</v>
      </c>
    </row>
    <row r="892" spans="1:5" ht="15.75" x14ac:dyDescent="0.25">
      <c r="A892" s="12" t="s">
        <v>130</v>
      </c>
      <c r="B892" s="93" t="s">
        <v>482</v>
      </c>
      <c r="C892" s="84" t="s">
        <v>21</v>
      </c>
      <c r="D892" s="171">
        <f t="shared" ref="D892:E892" si="246">D893</f>
        <v>630</v>
      </c>
      <c r="E892" s="171">
        <f t="shared" si="246"/>
        <v>630</v>
      </c>
    </row>
    <row r="893" spans="1:5" ht="15.75" x14ac:dyDescent="0.25">
      <c r="A893" s="12" t="s">
        <v>84</v>
      </c>
      <c r="B893" s="93" t="s">
        <v>482</v>
      </c>
      <c r="C893" s="84" t="s">
        <v>85</v>
      </c>
      <c r="D893" s="171">
        <v>630</v>
      </c>
      <c r="E893" s="171">
        <v>630</v>
      </c>
    </row>
    <row r="894" spans="1:5" ht="15.75" x14ac:dyDescent="0.25">
      <c r="A894" s="138" t="s">
        <v>483</v>
      </c>
      <c r="B894" s="94" t="s">
        <v>484</v>
      </c>
      <c r="C894" s="89"/>
      <c r="D894" s="178">
        <f t="shared" ref="D894:E896" si="247">D895</f>
        <v>900</v>
      </c>
      <c r="E894" s="178">
        <f t="shared" si="247"/>
        <v>900</v>
      </c>
    </row>
    <row r="895" spans="1:5" ht="31.5" x14ac:dyDescent="0.25">
      <c r="A895" s="18" t="s">
        <v>18</v>
      </c>
      <c r="B895" s="93" t="s">
        <v>484</v>
      </c>
      <c r="C895" s="106" t="s">
        <v>20</v>
      </c>
      <c r="D895" s="179">
        <f t="shared" si="247"/>
        <v>900</v>
      </c>
      <c r="E895" s="179">
        <f t="shared" si="247"/>
        <v>900</v>
      </c>
    </row>
    <row r="896" spans="1:5" ht="31.5" x14ac:dyDescent="0.25">
      <c r="A896" s="18" t="s">
        <v>27</v>
      </c>
      <c r="B896" s="93" t="s">
        <v>484</v>
      </c>
      <c r="C896" s="106" t="s">
        <v>0</v>
      </c>
      <c r="D896" s="179">
        <f t="shared" si="247"/>
        <v>900</v>
      </c>
      <c r="E896" s="179">
        <f t="shared" si="247"/>
        <v>900</v>
      </c>
    </row>
    <row r="897" spans="1:5" ht="63" x14ac:dyDescent="0.25">
      <c r="A897" s="157" t="s">
        <v>831</v>
      </c>
      <c r="B897" s="93" t="s">
        <v>484</v>
      </c>
      <c r="C897" s="106" t="s">
        <v>589</v>
      </c>
      <c r="D897" s="179">
        <v>900</v>
      </c>
      <c r="E897" s="179">
        <v>900</v>
      </c>
    </row>
    <row r="898" spans="1:5" ht="15.75" x14ac:dyDescent="0.25">
      <c r="A898" s="6" t="s">
        <v>485</v>
      </c>
      <c r="B898" s="79" t="s">
        <v>486</v>
      </c>
      <c r="C898" s="80"/>
      <c r="D898" s="168">
        <f t="shared" ref="D898:E902" si="248">D899</f>
        <v>5522</v>
      </c>
      <c r="E898" s="168">
        <f t="shared" si="248"/>
        <v>6544</v>
      </c>
    </row>
    <row r="899" spans="1:5" ht="15.75" x14ac:dyDescent="0.25">
      <c r="A899" s="6" t="s">
        <v>487</v>
      </c>
      <c r="B899" s="79" t="s">
        <v>488</v>
      </c>
      <c r="C899" s="115"/>
      <c r="D899" s="187">
        <f t="shared" si="248"/>
        <v>5522</v>
      </c>
      <c r="E899" s="187">
        <f t="shared" si="248"/>
        <v>6544</v>
      </c>
    </row>
    <row r="900" spans="1:5" ht="15.75" x14ac:dyDescent="0.25">
      <c r="A900" s="43" t="s">
        <v>489</v>
      </c>
      <c r="B900" s="83" t="s">
        <v>488</v>
      </c>
      <c r="C900" s="115"/>
      <c r="D900" s="162">
        <f t="shared" si="248"/>
        <v>5522</v>
      </c>
      <c r="E900" s="162">
        <f t="shared" si="248"/>
        <v>6544</v>
      </c>
    </row>
    <row r="901" spans="1:5" ht="31.5" x14ac:dyDescent="0.2">
      <c r="A901" s="141" t="s">
        <v>516</v>
      </c>
      <c r="B901" s="85" t="s">
        <v>488</v>
      </c>
      <c r="C901" s="116">
        <v>200</v>
      </c>
      <c r="D901" s="161">
        <f t="shared" si="248"/>
        <v>5522</v>
      </c>
      <c r="E901" s="161">
        <f t="shared" si="248"/>
        <v>6544</v>
      </c>
    </row>
    <row r="902" spans="1:5" ht="31.5" x14ac:dyDescent="0.25">
      <c r="A902" s="15" t="s">
        <v>17</v>
      </c>
      <c r="B902" s="85" t="s">
        <v>488</v>
      </c>
      <c r="C902" s="116">
        <v>240</v>
      </c>
      <c r="D902" s="161">
        <f t="shared" si="248"/>
        <v>5522</v>
      </c>
      <c r="E902" s="161">
        <f t="shared" si="248"/>
        <v>6544</v>
      </c>
    </row>
    <row r="903" spans="1:5" ht="15.75" x14ac:dyDescent="0.25">
      <c r="A903" s="12" t="s">
        <v>744</v>
      </c>
      <c r="B903" s="85" t="s">
        <v>488</v>
      </c>
      <c r="C903" s="116">
        <v>244</v>
      </c>
      <c r="D903" s="161">
        <v>5522</v>
      </c>
      <c r="E903" s="161">
        <v>6544</v>
      </c>
    </row>
    <row r="904" spans="1:5" ht="56.25" x14ac:dyDescent="0.3">
      <c r="A904" s="44" t="s">
        <v>585</v>
      </c>
      <c r="B904" s="112" t="s">
        <v>180</v>
      </c>
      <c r="C904" s="110"/>
      <c r="D904" s="191">
        <f>D905+D918</f>
        <v>9762</v>
      </c>
      <c r="E904" s="191">
        <f>E905+E918</f>
        <v>10430</v>
      </c>
    </row>
    <row r="905" spans="1:5" ht="47.25" x14ac:dyDescent="0.25">
      <c r="A905" s="6" t="s">
        <v>440</v>
      </c>
      <c r="B905" s="101" t="s">
        <v>181</v>
      </c>
      <c r="C905" s="101"/>
      <c r="D905" s="183">
        <f>D906+D914</f>
        <v>1462</v>
      </c>
      <c r="E905" s="183">
        <f>E906+E914</f>
        <v>1960</v>
      </c>
    </row>
    <row r="906" spans="1:5" ht="47.25" x14ac:dyDescent="0.25">
      <c r="A906" s="20" t="s">
        <v>65</v>
      </c>
      <c r="B906" s="84" t="s">
        <v>182</v>
      </c>
      <c r="C906" s="84"/>
      <c r="D906" s="178">
        <f>D907+D911</f>
        <v>1062</v>
      </c>
      <c r="E906" s="178">
        <f>E907+E911</f>
        <v>1560</v>
      </c>
    </row>
    <row r="907" spans="1:5" ht="31.5" x14ac:dyDescent="0.25">
      <c r="A907" s="12" t="s">
        <v>18</v>
      </c>
      <c r="B907" s="84" t="s">
        <v>182</v>
      </c>
      <c r="C907" s="84" t="s">
        <v>20</v>
      </c>
      <c r="D907" s="179">
        <f>D908</f>
        <v>222</v>
      </c>
      <c r="E907" s="179">
        <f>E908</f>
        <v>600</v>
      </c>
    </row>
    <row r="908" spans="1:5" ht="31.5" x14ac:dyDescent="0.25">
      <c r="A908" s="12" t="s">
        <v>27</v>
      </c>
      <c r="B908" s="84" t="s">
        <v>182</v>
      </c>
      <c r="C908" s="84" t="s">
        <v>0</v>
      </c>
      <c r="D908" s="179">
        <f>D909+D910</f>
        <v>222</v>
      </c>
      <c r="E908" s="179">
        <f>E909+E910</f>
        <v>600</v>
      </c>
    </row>
    <row r="909" spans="1:5" ht="31.5" x14ac:dyDescent="0.25">
      <c r="A909" s="12" t="s">
        <v>842</v>
      </c>
      <c r="B909" s="84" t="s">
        <v>182</v>
      </c>
      <c r="C909" s="84" t="s">
        <v>588</v>
      </c>
      <c r="D909" s="179">
        <v>132</v>
      </c>
      <c r="E909" s="179">
        <v>300</v>
      </c>
    </row>
    <row r="910" spans="1:5" ht="63" x14ac:dyDescent="0.25">
      <c r="A910" s="157" t="s">
        <v>831</v>
      </c>
      <c r="B910" s="84" t="s">
        <v>182</v>
      </c>
      <c r="C910" s="84" t="s">
        <v>589</v>
      </c>
      <c r="D910" s="179">
        <v>90</v>
      </c>
      <c r="E910" s="179">
        <v>300</v>
      </c>
    </row>
    <row r="911" spans="1:5" ht="15.75" x14ac:dyDescent="0.25">
      <c r="A911" s="12" t="s">
        <v>13</v>
      </c>
      <c r="B911" s="84" t="s">
        <v>182</v>
      </c>
      <c r="C911" s="84" t="s">
        <v>14</v>
      </c>
      <c r="D911" s="179">
        <f>D912</f>
        <v>840</v>
      </c>
      <c r="E911" s="179">
        <f>E912</f>
        <v>960</v>
      </c>
    </row>
    <row r="912" spans="1:5" ht="47.25" x14ac:dyDescent="0.25">
      <c r="A912" s="38" t="s">
        <v>347</v>
      </c>
      <c r="B912" s="84" t="s">
        <v>182</v>
      </c>
      <c r="C912" s="84" t="s">
        <v>12</v>
      </c>
      <c r="D912" s="179">
        <f>D913</f>
        <v>840</v>
      </c>
      <c r="E912" s="179">
        <f>E913</f>
        <v>960</v>
      </c>
    </row>
    <row r="913" spans="1:5" ht="78.75" x14ac:dyDescent="0.25">
      <c r="A913" s="38" t="s">
        <v>587</v>
      </c>
      <c r="B913" s="84" t="s">
        <v>182</v>
      </c>
      <c r="C913" s="84" t="s">
        <v>590</v>
      </c>
      <c r="D913" s="179">
        <v>840</v>
      </c>
      <c r="E913" s="179">
        <v>960</v>
      </c>
    </row>
    <row r="914" spans="1:5" ht="31.5" x14ac:dyDescent="0.25">
      <c r="A914" s="20" t="s">
        <v>52</v>
      </c>
      <c r="B914" s="89" t="s">
        <v>441</v>
      </c>
      <c r="C914" s="89"/>
      <c r="D914" s="178">
        <f t="shared" ref="D914:E916" si="249">D915</f>
        <v>400</v>
      </c>
      <c r="E914" s="178">
        <f t="shared" si="249"/>
        <v>400</v>
      </c>
    </row>
    <row r="915" spans="1:5" ht="31.5" x14ac:dyDescent="0.25">
      <c r="A915" s="13" t="s">
        <v>18</v>
      </c>
      <c r="B915" s="84" t="s">
        <v>441</v>
      </c>
      <c r="C915" s="84" t="s">
        <v>20</v>
      </c>
      <c r="D915" s="179">
        <f t="shared" si="249"/>
        <v>400</v>
      </c>
      <c r="E915" s="179">
        <f t="shared" si="249"/>
        <v>400</v>
      </c>
    </row>
    <row r="916" spans="1:5" ht="31.5" x14ac:dyDescent="0.25">
      <c r="A916" s="13" t="s">
        <v>27</v>
      </c>
      <c r="B916" s="84" t="s">
        <v>441</v>
      </c>
      <c r="C916" s="84" t="s">
        <v>0</v>
      </c>
      <c r="D916" s="179">
        <f t="shared" si="249"/>
        <v>400</v>
      </c>
      <c r="E916" s="179">
        <f t="shared" si="249"/>
        <v>400</v>
      </c>
    </row>
    <row r="917" spans="1:5" ht="63" x14ac:dyDescent="0.25">
      <c r="A917" s="157" t="s">
        <v>831</v>
      </c>
      <c r="B917" s="84" t="s">
        <v>441</v>
      </c>
      <c r="C917" s="84" t="s">
        <v>589</v>
      </c>
      <c r="D917" s="179">
        <v>400</v>
      </c>
      <c r="E917" s="179">
        <v>400</v>
      </c>
    </row>
    <row r="918" spans="1:5" ht="31.5" x14ac:dyDescent="0.25">
      <c r="A918" s="6" t="s">
        <v>442</v>
      </c>
      <c r="B918" s="79" t="s">
        <v>183</v>
      </c>
      <c r="C918" s="73"/>
      <c r="D918" s="168">
        <f>D919+D923+D927</f>
        <v>8300</v>
      </c>
      <c r="E918" s="168">
        <f>E919+E923+E927</f>
        <v>8470</v>
      </c>
    </row>
    <row r="919" spans="1:5" ht="31.5" x14ac:dyDescent="0.25">
      <c r="A919" s="20" t="s">
        <v>198</v>
      </c>
      <c r="B919" s="89" t="s">
        <v>443</v>
      </c>
      <c r="C919" s="89"/>
      <c r="D919" s="178">
        <f t="shared" ref="D919:E921" si="250">D920</f>
        <v>7800</v>
      </c>
      <c r="E919" s="178">
        <f t="shared" si="250"/>
        <v>7900</v>
      </c>
    </row>
    <row r="920" spans="1:5" ht="15.75" x14ac:dyDescent="0.25">
      <c r="A920" s="12" t="s">
        <v>13</v>
      </c>
      <c r="B920" s="84" t="s">
        <v>443</v>
      </c>
      <c r="C920" s="84" t="s">
        <v>14</v>
      </c>
      <c r="D920" s="179">
        <f t="shared" si="250"/>
        <v>7800</v>
      </c>
      <c r="E920" s="179">
        <f t="shared" si="250"/>
        <v>7900</v>
      </c>
    </row>
    <row r="921" spans="1:5" ht="47.25" x14ac:dyDescent="0.25">
      <c r="A921" s="38" t="s">
        <v>347</v>
      </c>
      <c r="B921" s="84" t="s">
        <v>443</v>
      </c>
      <c r="C921" s="84" t="s">
        <v>12</v>
      </c>
      <c r="D921" s="179">
        <f t="shared" si="250"/>
        <v>7800</v>
      </c>
      <c r="E921" s="179">
        <f t="shared" si="250"/>
        <v>7900</v>
      </c>
    </row>
    <row r="922" spans="1:5" ht="47.25" x14ac:dyDescent="0.25">
      <c r="A922" s="38" t="s">
        <v>586</v>
      </c>
      <c r="B922" s="84" t="s">
        <v>443</v>
      </c>
      <c r="C922" s="84" t="s">
        <v>591</v>
      </c>
      <c r="D922" s="179">
        <v>7800</v>
      </c>
      <c r="E922" s="179">
        <v>7900</v>
      </c>
    </row>
    <row r="923" spans="1:5" ht="31.5" x14ac:dyDescent="0.25">
      <c r="A923" s="8" t="s">
        <v>149</v>
      </c>
      <c r="B923" s="89" t="s">
        <v>184</v>
      </c>
      <c r="C923" s="89"/>
      <c r="D923" s="178">
        <f t="shared" ref="D923:E925" si="251">D924</f>
        <v>150</v>
      </c>
      <c r="E923" s="178">
        <f t="shared" si="251"/>
        <v>170</v>
      </c>
    </row>
    <row r="924" spans="1:5" ht="31.5" x14ac:dyDescent="0.25">
      <c r="A924" s="13" t="s">
        <v>18</v>
      </c>
      <c r="B924" s="84" t="s">
        <v>184</v>
      </c>
      <c r="C924" s="84" t="s">
        <v>20</v>
      </c>
      <c r="D924" s="179">
        <f t="shared" si="251"/>
        <v>150</v>
      </c>
      <c r="E924" s="179">
        <f t="shared" si="251"/>
        <v>170</v>
      </c>
    </row>
    <row r="925" spans="1:5" ht="31.5" x14ac:dyDescent="0.25">
      <c r="A925" s="13" t="s">
        <v>27</v>
      </c>
      <c r="B925" s="84" t="s">
        <v>184</v>
      </c>
      <c r="C925" s="84" t="s">
        <v>0</v>
      </c>
      <c r="D925" s="179">
        <f t="shared" si="251"/>
        <v>150</v>
      </c>
      <c r="E925" s="179">
        <f t="shared" si="251"/>
        <v>170</v>
      </c>
    </row>
    <row r="926" spans="1:5" ht="63" x14ac:dyDescent="0.25">
      <c r="A926" s="157" t="s">
        <v>831</v>
      </c>
      <c r="B926" s="84" t="s">
        <v>184</v>
      </c>
      <c r="C926" s="84" t="s">
        <v>589</v>
      </c>
      <c r="D926" s="179">
        <v>150</v>
      </c>
      <c r="E926" s="179">
        <v>170</v>
      </c>
    </row>
    <row r="927" spans="1:5" ht="31.5" x14ac:dyDescent="0.25">
      <c r="A927" s="8" t="s">
        <v>444</v>
      </c>
      <c r="B927" s="89" t="s">
        <v>185</v>
      </c>
      <c r="C927" s="89"/>
      <c r="D927" s="178">
        <f t="shared" ref="D927:E929" si="252">D928</f>
        <v>350</v>
      </c>
      <c r="E927" s="178">
        <f t="shared" si="252"/>
        <v>400</v>
      </c>
    </row>
    <row r="928" spans="1:5" ht="31.5" x14ac:dyDescent="0.25">
      <c r="A928" s="13" t="s">
        <v>18</v>
      </c>
      <c r="B928" s="84" t="s">
        <v>185</v>
      </c>
      <c r="C928" s="84" t="s">
        <v>20</v>
      </c>
      <c r="D928" s="179">
        <f t="shared" si="252"/>
        <v>350</v>
      </c>
      <c r="E928" s="179">
        <f t="shared" si="252"/>
        <v>400</v>
      </c>
    </row>
    <row r="929" spans="1:16333" ht="31.5" x14ac:dyDescent="0.25">
      <c r="A929" s="13" t="s">
        <v>27</v>
      </c>
      <c r="B929" s="84" t="s">
        <v>185</v>
      </c>
      <c r="C929" s="84" t="s">
        <v>0</v>
      </c>
      <c r="D929" s="179">
        <f t="shared" si="252"/>
        <v>350</v>
      </c>
      <c r="E929" s="179">
        <f t="shared" si="252"/>
        <v>400</v>
      </c>
    </row>
    <row r="930" spans="1:16333" ht="63" x14ac:dyDescent="0.25">
      <c r="A930" s="157" t="s">
        <v>831</v>
      </c>
      <c r="B930" s="84" t="s">
        <v>185</v>
      </c>
      <c r="C930" s="84" t="s">
        <v>589</v>
      </c>
      <c r="D930" s="179">
        <v>350</v>
      </c>
      <c r="E930" s="179">
        <v>400</v>
      </c>
    </row>
    <row r="931" spans="1:16333" ht="40.5" customHeight="1" x14ac:dyDescent="0.2">
      <c r="A931" s="4" t="s">
        <v>724</v>
      </c>
      <c r="B931" s="77" t="s">
        <v>172</v>
      </c>
      <c r="C931" s="78"/>
      <c r="D931" s="167">
        <f>D932+D936+D948+D963</f>
        <v>675423.47</v>
      </c>
      <c r="E931" s="167">
        <f>E932+E936+E948+E963</f>
        <v>619065</v>
      </c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  <c r="AX931" s="5"/>
      <c r="AY931" s="5"/>
      <c r="AZ931" s="5"/>
      <c r="BA931" s="5"/>
      <c r="BB931" s="5"/>
      <c r="BC931" s="5"/>
      <c r="BD931" s="5"/>
      <c r="BE931" s="5"/>
      <c r="BF931" s="5"/>
      <c r="BG931" s="5"/>
      <c r="BH931" s="5"/>
      <c r="BI931" s="5"/>
      <c r="BJ931" s="5"/>
      <c r="BK931" s="5"/>
      <c r="BL931" s="5"/>
      <c r="BM931" s="5"/>
      <c r="BN931" s="5"/>
      <c r="BO931" s="5"/>
      <c r="BP931" s="5"/>
      <c r="BQ931" s="5"/>
      <c r="BR931" s="5"/>
      <c r="BS931" s="5"/>
      <c r="BT931" s="5"/>
      <c r="BU931" s="5"/>
      <c r="BV931" s="5"/>
      <c r="BW931" s="5"/>
      <c r="BX931" s="5"/>
      <c r="BY931" s="5"/>
      <c r="BZ931" s="5"/>
      <c r="CA931" s="5"/>
      <c r="CB931" s="5"/>
      <c r="CC931" s="5"/>
      <c r="CD931" s="5"/>
      <c r="CE931" s="5"/>
      <c r="CF931" s="5"/>
      <c r="CG931" s="5"/>
      <c r="CH931" s="5"/>
      <c r="CI931" s="5"/>
      <c r="CJ931" s="5"/>
      <c r="CK931" s="5"/>
      <c r="CL931" s="5"/>
      <c r="CM931" s="5"/>
      <c r="CN931" s="5"/>
      <c r="CO931" s="5"/>
      <c r="CP931" s="5"/>
      <c r="CQ931" s="5"/>
      <c r="CR931" s="5"/>
      <c r="CS931" s="5"/>
      <c r="CT931" s="5"/>
      <c r="CU931" s="5"/>
      <c r="CV931" s="5"/>
      <c r="CW931" s="5"/>
      <c r="CX931" s="5"/>
      <c r="CY931" s="5"/>
      <c r="CZ931" s="5"/>
      <c r="DA931" s="5"/>
      <c r="DB931" s="5"/>
      <c r="DC931" s="5"/>
      <c r="DD931" s="5"/>
      <c r="DE931" s="5"/>
      <c r="DF931" s="5"/>
      <c r="DG931" s="5"/>
      <c r="DH931" s="5"/>
      <c r="DI931" s="5"/>
      <c r="DJ931" s="5"/>
      <c r="DK931" s="5"/>
      <c r="DL931" s="5"/>
      <c r="DM931" s="5"/>
      <c r="DN931" s="5"/>
      <c r="DO931" s="5"/>
      <c r="DP931" s="5"/>
      <c r="DQ931" s="5"/>
      <c r="DR931" s="5"/>
      <c r="DS931" s="5"/>
      <c r="DT931" s="5"/>
      <c r="DU931" s="5"/>
      <c r="DV931" s="5"/>
      <c r="DW931" s="5"/>
      <c r="DX931" s="5"/>
      <c r="DY931" s="5"/>
      <c r="DZ931" s="5"/>
      <c r="EA931" s="5"/>
      <c r="EB931" s="5"/>
      <c r="EC931" s="5"/>
      <c r="ED931" s="5"/>
      <c r="EE931" s="5"/>
      <c r="EF931" s="5"/>
      <c r="EG931" s="5"/>
      <c r="EH931" s="5"/>
      <c r="EI931" s="5"/>
      <c r="EJ931" s="5"/>
      <c r="EK931" s="5"/>
      <c r="EL931" s="5"/>
      <c r="EM931" s="5"/>
      <c r="EN931" s="5"/>
      <c r="EO931" s="5"/>
      <c r="EP931" s="5"/>
      <c r="EQ931" s="5"/>
      <c r="ER931" s="5"/>
      <c r="ES931" s="5"/>
      <c r="ET931" s="5"/>
      <c r="EU931" s="5"/>
      <c r="EV931" s="5"/>
      <c r="EW931" s="5"/>
      <c r="EX931" s="5"/>
      <c r="EY931" s="5"/>
      <c r="EZ931" s="5"/>
      <c r="FA931" s="5"/>
      <c r="FB931" s="5"/>
      <c r="FC931" s="5"/>
      <c r="FD931" s="5"/>
      <c r="FE931" s="5"/>
      <c r="FF931" s="5"/>
      <c r="FG931" s="5"/>
      <c r="FH931" s="5"/>
      <c r="FI931" s="5"/>
      <c r="FJ931" s="5"/>
      <c r="FK931" s="5"/>
      <c r="FL931" s="5"/>
      <c r="FM931" s="5"/>
      <c r="FN931" s="5"/>
      <c r="FO931" s="5"/>
      <c r="FP931" s="5"/>
      <c r="FQ931" s="5"/>
      <c r="FR931" s="5"/>
      <c r="FS931" s="5"/>
      <c r="FT931" s="5"/>
      <c r="FU931" s="5"/>
      <c r="FV931" s="5"/>
      <c r="FW931" s="5"/>
      <c r="FX931" s="5"/>
      <c r="FY931" s="5"/>
      <c r="FZ931" s="5"/>
      <c r="GA931" s="5"/>
      <c r="GB931" s="5"/>
      <c r="GC931" s="5"/>
      <c r="GD931" s="5"/>
      <c r="GE931" s="5"/>
      <c r="GF931" s="5"/>
      <c r="GG931" s="5"/>
      <c r="GH931" s="5"/>
      <c r="GI931" s="5"/>
      <c r="GJ931" s="5"/>
      <c r="GK931" s="5"/>
      <c r="GL931" s="5"/>
      <c r="GM931" s="5"/>
      <c r="GN931" s="5"/>
      <c r="GO931" s="5"/>
      <c r="GP931" s="5"/>
      <c r="GQ931" s="5"/>
      <c r="GR931" s="5"/>
      <c r="GS931" s="5"/>
      <c r="GT931" s="5"/>
      <c r="GU931" s="5"/>
      <c r="GV931" s="5"/>
      <c r="GW931" s="5"/>
      <c r="GX931" s="5"/>
      <c r="GY931" s="5"/>
      <c r="GZ931" s="5"/>
      <c r="HA931" s="5"/>
      <c r="HB931" s="5"/>
      <c r="HC931" s="5"/>
      <c r="HD931" s="5"/>
      <c r="HE931" s="5"/>
      <c r="HF931" s="5"/>
      <c r="HG931" s="5"/>
      <c r="HH931" s="5"/>
      <c r="HI931" s="5"/>
      <c r="HJ931" s="5"/>
      <c r="HK931" s="5"/>
      <c r="HL931" s="5"/>
      <c r="HM931" s="5"/>
      <c r="HN931" s="5"/>
      <c r="HO931" s="5"/>
      <c r="HP931" s="5"/>
      <c r="HQ931" s="5"/>
      <c r="HR931" s="5"/>
      <c r="HS931" s="5"/>
      <c r="HT931" s="5"/>
      <c r="HU931" s="5"/>
      <c r="HV931" s="5"/>
      <c r="HW931" s="5"/>
      <c r="HX931" s="5"/>
      <c r="HY931" s="5"/>
      <c r="HZ931" s="5"/>
      <c r="IA931" s="5"/>
      <c r="IB931" s="5"/>
      <c r="IC931" s="5"/>
      <c r="ID931" s="5"/>
      <c r="IE931" s="5"/>
      <c r="IF931" s="5"/>
      <c r="IG931" s="5"/>
      <c r="IH931" s="5"/>
      <c r="II931" s="5"/>
      <c r="IJ931" s="5"/>
      <c r="IK931" s="5"/>
      <c r="IL931" s="5"/>
      <c r="IM931" s="5"/>
      <c r="IN931" s="5"/>
      <c r="IO931" s="5"/>
      <c r="IP931" s="5"/>
      <c r="IQ931" s="5"/>
      <c r="IR931" s="5"/>
      <c r="IS931" s="5"/>
      <c r="IT931" s="5"/>
      <c r="IU931" s="5"/>
      <c r="IV931" s="5"/>
      <c r="IW931" s="5"/>
      <c r="IX931" s="5"/>
      <c r="IY931" s="5"/>
      <c r="IZ931" s="5"/>
      <c r="JA931" s="5"/>
      <c r="JB931" s="5"/>
      <c r="JC931" s="5"/>
      <c r="JD931" s="5"/>
      <c r="JE931" s="5"/>
      <c r="JF931" s="5"/>
      <c r="JG931" s="5"/>
      <c r="JH931" s="5"/>
      <c r="JI931" s="5"/>
      <c r="JJ931" s="5"/>
      <c r="JK931" s="5"/>
      <c r="JL931" s="5"/>
      <c r="JM931" s="5"/>
      <c r="JN931" s="5"/>
      <c r="JO931" s="5"/>
      <c r="JP931" s="5"/>
      <c r="JQ931" s="5"/>
      <c r="JR931" s="5"/>
      <c r="JS931" s="5"/>
      <c r="JT931" s="5"/>
      <c r="JU931" s="5"/>
      <c r="JV931" s="5"/>
      <c r="JW931" s="5"/>
      <c r="JX931" s="5"/>
      <c r="JY931" s="5"/>
      <c r="JZ931" s="5"/>
      <c r="KA931" s="5"/>
      <c r="KB931" s="5"/>
      <c r="KC931" s="5"/>
      <c r="KD931" s="5"/>
      <c r="KE931" s="5"/>
      <c r="KF931" s="5"/>
      <c r="KG931" s="5"/>
      <c r="KH931" s="5"/>
      <c r="KI931" s="5"/>
      <c r="KJ931" s="5"/>
      <c r="KK931" s="5"/>
      <c r="KL931" s="5"/>
      <c r="KM931" s="5"/>
      <c r="KN931" s="5"/>
      <c r="KO931" s="5"/>
      <c r="KP931" s="5"/>
      <c r="KQ931" s="5"/>
      <c r="KR931" s="5"/>
      <c r="KS931" s="5"/>
      <c r="KT931" s="5"/>
      <c r="KU931" s="5"/>
      <c r="KV931" s="5"/>
      <c r="KW931" s="5"/>
      <c r="KX931" s="5"/>
      <c r="KY931" s="5"/>
      <c r="KZ931" s="5"/>
      <c r="LA931" s="5"/>
      <c r="LB931" s="5"/>
      <c r="LC931" s="5"/>
      <c r="LD931" s="5"/>
      <c r="LE931" s="5"/>
      <c r="LF931" s="5"/>
      <c r="LG931" s="5"/>
      <c r="LH931" s="5"/>
      <c r="LI931" s="5"/>
      <c r="LJ931" s="5"/>
      <c r="LK931" s="5"/>
      <c r="LL931" s="5"/>
      <c r="LM931" s="5"/>
      <c r="LN931" s="5"/>
      <c r="LO931" s="5"/>
      <c r="LP931" s="5"/>
      <c r="LQ931" s="5"/>
      <c r="LR931" s="5"/>
      <c r="LS931" s="5"/>
      <c r="LT931" s="5"/>
      <c r="LU931" s="5"/>
      <c r="LV931" s="5"/>
      <c r="LW931" s="5"/>
      <c r="LX931" s="5"/>
      <c r="LY931" s="5"/>
      <c r="LZ931" s="5"/>
      <c r="MA931" s="5"/>
      <c r="MB931" s="5"/>
      <c r="MC931" s="5"/>
      <c r="MD931" s="5"/>
      <c r="ME931" s="5"/>
      <c r="MF931" s="5"/>
      <c r="MG931" s="5"/>
      <c r="MH931" s="5"/>
      <c r="MI931" s="5"/>
      <c r="MJ931" s="5"/>
      <c r="MK931" s="5"/>
      <c r="ML931" s="5"/>
      <c r="MM931" s="5"/>
      <c r="MN931" s="5"/>
      <c r="MO931" s="5"/>
      <c r="MP931" s="5"/>
      <c r="MQ931" s="5"/>
      <c r="MR931" s="5"/>
      <c r="MS931" s="5"/>
      <c r="MT931" s="5"/>
      <c r="MU931" s="5"/>
      <c r="MV931" s="5"/>
      <c r="MW931" s="5"/>
      <c r="MX931" s="5"/>
      <c r="MY931" s="5"/>
      <c r="MZ931" s="5"/>
      <c r="NA931" s="5"/>
      <c r="NB931" s="5"/>
      <c r="NC931" s="5"/>
      <c r="ND931" s="5"/>
      <c r="NE931" s="5"/>
      <c r="NF931" s="5"/>
      <c r="NG931" s="5"/>
      <c r="NH931" s="5"/>
      <c r="NI931" s="5"/>
      <c r="NJ931" s="5"/>
      <c r="NK931" s="5"/>
      <c r="NL931" s="5"/>
      <c r="NM931" s="5"/>
      <c r="NN931" s="5"/>
      <c r="NO931" s="5"/>
      <c r="NP931" s="5"/>
      <c r="NQ931" s="5"/>
      <c r="NR931" s="5"/>
      <c r="NS931" s="5"/>
      <c r="NT931" s="5"/>
      <c r="NU931" s="5"/>
      <c r="NV931" s="5"/>
      <c r="NW931" s="5"/>
      <c r="NX931" s="5"/>
      <c r="NY931" s="5"/>
      <c r="NZ931" s="5"/>
      <c r="OA931" s="5"/>
      <c r="OB931" s="5"/>
      <c r="OC931" s="5"/>
      <c r="OD931" s="5"/>
      <c r="OE931" s="5"/>
      <c r="OF931" s="5"/>
      <c r="OG931" s="5"/>
      <c r="OH931" s="5"/>
      <c r="OI931" s="5"/>
      <c r="OJ931" s="5"/>
      <c r="OK931" s="5"/>
      <c r="OL931" s="5"/>
      <c r="OM931" s="5"/>
      <c r="ON931" s="5"/>
      <c r="OO931" s="5"/>
      <c r="OP931" s="5"/>
      <c r="OQ931" s="5"/>
      <c r="OR931" s="5"/>
      <c r="OS931" s="5"/>
      <c r="OT931" s="5"/>
      <c r="OU931" s="5"/>
      <c r="OV931" s="5"/>
      <c r="OW931" s="5"/>
      <c r="OX931" s="5"/>
      <c r="OY931" s="5"/>
      <c r="OZ931" s="5"/>
      <c r="PA931" s="5"/>
      <c r="PB931" s="5"/>
      <c r="PC931" s="5"/>
      <c r="PD931" s="5"/>
      <c r="PE931" s="5"/>
      <c r="PF931" s="5"/>
      <c r="PG931" s="5"/>
      <c r="PH931" s="5"/>
      <c r="PI931" s="5"/>
      <c r="PJ931" s="5"/>
      <c r="PK931" s="5"/>
      <c r="PL931" s="5"/>
      <c r="PM931" s="5"/>
      <c r="PN931" s="5"/>
      <c r="PO931" s="5"/>
      <c r="PP931" s="5"/>
      <c r="PQ931" s="5"/>
      <c r="PR931" s="5"/>
      <c r="PS931" s="5"/>
      <c r="PT931" s="5"/>
      <c r="PU931" s="5"/>
      <c r="PV931" s="5"/>
      <c r="PW931" s="5"/>
      <c r="PX931" s="5"/>
      <c r="PY931" s="5"/>
      <c r="PZ931" s="5"/>
      <c r="QA931" s="5"/>
      <c r="QB931" s="5"/>
      <c r="QC931" s="5"/>
      <c r="QD931" s="5"/>
      <c r="QE931" s="5"/>
      <c r="QF931" s="5"/>
      <c r="QG931" s="5"/>
      <c r="QH931" s="5"/>
      <c r="QI931" s="5"/>
      <c r="QJ931" s="5"/>
      <c r="QK931" s="5"/>
      <c r="QL931" s="5"/>
      <c r="QM931" s="5"/>
      <c r="QN931" s="5"/>
      <c r="QO931" s="5"/>
      <c r="QP931" s="5"/>
      <c r="QQ931" s="5"/>
      <c r="QR931" s="5"/>
      <c r="QS931" s="5"/>
      <c r="QT931" s="5"/>
      <c r="QU931" s="5"/>
      <c r="QV931" s="5"/>
      <c r="QW931" s="5"/>
      <c r="QX931" s="5"/>
      <c r="QY931" s="5"/>
      <c r="QZ931" s="5"/>
      <c r="RA931" s="5"/>
      <c r="RB931" s="5"/>
      <c r="RC931" s="5"/>
      <c r="RD931" s="5"/>
      <c r="RE931" s="5"/>
      <c r="RF931" s="5"/>
      <c r="RG931" s="5"/>
      <c r="RH931" s="5"/>
      <c r="RI931" s="5"/>
      <c r="RJ931" s="5"/>
      <c r="RK931" s="5"/>
      <c r="RL931" s="5"/>
      <c r="RM931" s="5"/>
      <c r="RN931" s="5"/>
      <c r="RO931" s="5"/>
      <c r="RP931" s="5"/>
      <c r="RQ931" s="5"/>
      <c r="RR931" s="5"/>
      <c r="RS931" s="5"/>
      <c r="RT931" s="5"/>
      <c r="RU931" s="5"/>
      <c r="RV931" s="5"/>
      <c r="RW931" s="5"/>
      <c r="RX931" s="5"/>
      <c r="RY931" s="5"/>
      <c r="RZ931" s="5"/>
      <c r="SA931" s="5"/>
      <c r="SB931" s="5"/>
      <c r="SC931" s="5"/>
      <c r="SD931" s="5"/>
      <c r="SE931" s="5"/>
      <c r="SF931" s="5"/>
      <c r="SG931" s="5"/>
      <c r="SH931" s="5"/>
      <c r="SI931" s="5"/>
      <c r="SJ931" s="5"/>
      <c r="SK931" s="5"/>
      <c r="SL931" s="5"/>
      <c r="SM931" s="5"/>
      <c r="SN931" s="5"/>
      <c r="SO931" s="5"/>
      <c r="SP931" s="5"/>
      <c r="SQ931" s="5"/>
      <c r="SR931" s="5"/>
      <c r="SS931" s="5"/>
      <c r="ST931" s="5"/>
      <c r="SU931" s="5"/>
      <c r="SV931" s="5"/>
      <c r="SW931" s="5"/>
      <c r="SX931" s="5"/>
      <c r="SY931" s="5"/>
      <c r="SZ931" s="5"/>
      <c r="TA931" s="5"/>
      <c r="TB931" s="5"/>
      <c r="TC931" s="5"/>
      <c r="TD931" s="5"/>
      <c r="TE931" s="5"/>
      <c r="TF931" s="5"/>
      <c r="TG931" s="5"/>
      <c r="TH931" s="5"/>
      <c r="TI931" s="5"/>
      <c r="TJ931" s="5"/>
      <c r="TK931" s="5"/>
      <c r="TL931" s="5"/>
      <c r="TM931" s="5"/>
      <c r="TN931" s="5"/>
      <c r="TO931" s="5"/>
      <c r="TP931" s="5"/>
      <c r="TQ931" s="5"/>
      <c r="TR931" s="5"/>
      <c r="TS931" s="5"/>
      <c r="TT931" s="5"/>
      <c r="TU931" s="5"/>
      <c r="TV931" s="5"/>
      <c r="TW931" s="5"/>
      <c r="TX931" s="5"/>
      <c r="TY931" s="5"/>
      <c r="TZ931" s="5"/>
      <c r="UA931" s="5"/>
      <c r="UB931" s="5"/>
      <c r="UC931" s="5"/>
      <c r="UD931" s="5"/>
      <c r="UE931" s="5"/>
      <c r="UF931" s="5"/>
      <c r="UG931" s="5"/>
      <c r="UH931" s="5"/>
      <c r="UI931" s="5"/>
      <c r="UJ931" s="5"/>
      <c r="UK931" s="5"/>
      <c r="UL931" s="5"/>
      <c r="UM931" s="5"/>
      <c r="UN931" s="5"/>
      <c r="UO931" s="5"/>
      <c r="UP931" s="5"/>
      <c r="UQ931" s="5"/>
      <c r="UR931" s="5"/>
      <c r="US931" s="5"/>
      <c r="UT931" s="5"/>
      <c r="UU931" s="5"/>
      <c r="UV931" s="5"/>
      <c r="UW931" s="5"/>
      <c r="UX931" s="5"/>
      <c r="UY931" s="5"/>
      <c r="UZ931" s="5"/>
      <c r="VA931" s="5"/>
      <c r="VB931" s="5"/>
      <c r="VC931" s="5"/>
      <c r="VD931" s="5"/>
      <c r="VE931" s="5"/>
      <c r="VF931" s="5"/>
      <c r="VG931" s="5"/>
      <c r="VH931" s="5"/>
      <c r="VI931" s="5"/>
      <c r="VJ931" s="5"/>
      <c r="VK931" s="5"/>
      <c r="VL931" s="5"/>
      <c r="VM931" s="5"/>
      <c r="VN931" s="5"/>
      <c r="VO931" s="5"/>
      <c r="VP931" s="5"/>
      <c r="VQ931" s="5"/>
      <c r="VR931" s="5"/>
      <c r="VS931" s="5"/>
      <c r="VT931" s="5"/>
      <c r="VU931" s="5"/>
      <c r="VV931" s="5"/>
      <c r="VW931" s="5"/>
      <c r="VX931" s="5"/>
      <c r="VY931" s="5"/>
      <c r="VZ931" s="5"/>
      <c r="WA931" s="5"/>
      <c r="WB931" s="5"/>
      <c r="WC931" s="5"/>
      <c r="WD931" s="5"/>
      <c r="WE931" s="5"/>
      <c r="WF931" s="5"/>
      <c r="WG931" s="5"/>
      <c r="WH931" s="5"/>
      <c r="WI931" s="5"/>
      <c r="WJ931" s="5"/>
      <c r="WK931" s="5"/>
      <c r="WL931" s="5"/>
      <c r="WM931" s="5"/>
      <c r="WN931" s="5"/>
      <c r="WO931" s="5"/>
      <c r="WP931" s="5"/>
      <c r="WQ931" s="5"/>
      <c r="WR931" s="5"/>
      <c r="WS931" s="5"/>
      <c r="WT931" s="5"/>
      <c r="WU931" s="5"/>
      <c r="WV931" s="5"/>
      <c r="WW931" s="5"/>
      <c r="WX931" s="5"/>
      <c r="WY931" s="5"/>
      <c r="WZ931" s="5"/>
      <c r="XA931" s="5"/>
      <c r="XB931" s="5"/>
      <c r="XC931" s="5"/>
      <c r="XD931" s="5"/>
      <c r="XE931" s="5"/>
      <c r="XF931" s="5"/>
      <c r="XG931" s="5"/>
      <c r="XH931" s="5"/>
      <c r="XI931" s="5"/>
      <c r="XJ931" s="5"/>
      <c r="XK931" s="5"/>
      <c r="XL931" s="5"/>
      <c r="XM931" s="5"/>
      <c r="XN931" s="5"/>
      <c r="XO931" s="5"/>
      <c r="XP931" s="5"/>
      <c r="XQ931" s="5"/>
      <c r="XR931" s="5"/>
      <c r="XS931" s="5"/>
      <c r="XT931" s="5"/>
      <c r="XU931" s="5"/>
      <c r="XV931" s="5"/>
      <c r="XW931" s="5"/>
      <c r="XX931" s="5"/>
      <c r="XY931" s="5"/>
      <c r="XZ931" s="5"/>
      <c r="YA931" s="5"/>
      <c r="YB931" s="5"/>
      <c r="YC931" s="5"/>
      <c r="YD931" s="5"/>
      <c r="YE931" s="5"/>
      <c r="YF931" s="5"/>
      <c r="YG931" s="5"/>
      <c r="YH931" s="5"/>
      <c r="YI931" s="5"/>
      <c r="YJ931" s="5"/>
      <c r="YK931" s="5"/>
      <c r="YL931" s="5"/>
      <c r="YM931" s="5"/>
      <c r="YN931" s="5"/>
      <c r="YO931" s="5"/>
      <c r="YP931" s="5"/>
      <c r="YQ931" s="5"/>
      <c r="YR931" s="5"/>
      <c r="YS931" s="5"/>
      <c r="YT931" s="5"/>
      <c r="YU931" s="5"/>
      <c r="YV931" s="5"/>
      <c r="YW931" s="5"/>
      <c r="YX931" s="5"/>
      <c r="YY931" s="5"/>
      <c r="YZ931" s="5"/>
      <c r="ZA931" s="5"/>
      <c r="ZB931" s="5"/>
      <c r="ZC931" s="5"/>
      <c r="ZD931" s="5"/>
      <c r="ZE931" s="5"/>
      <c r="ZF931" s="5"/>
      <c r="ZG931" s="5"/>
      <c r="ZH931" s="5"/>
      <c r="ZI931" s="5"/>
      <c r="ZJ931" s="5"/>
      <c r="ZK931" s="5"/>
      <c r="ZL931" s="5"/>
      <c r="ZM931" s="5"/>
      <c r="ZN931" s="5"/>
      <c r="ZO931" s="5"/>
      <c r="ZP931" s="5"/>
      <c r="ZQ931" s="5"/>
      <c r="ZR931" s="5"/>
      <c r="ZS931" s="5"/>
      <c r="ZT931" s="5"/>
      <c r="ZU931" s="5"/>
      <c r="ZV931" s="5"/>
      <c r="ZW931" s="5"/>
      <c r="ZX931" s="5"/>
      <c r="ZY931" s="5"/>
      <c r="ZZ931" s="5"/>
      <c r="AAA931" s="5"/>
      <c r="AAB931" s="5"/>
      <c r="AAC931" s="5"/>
      <c r="AAD931" s="5"/>
      <c r="AAE931" s="5"/>
      <c r="AAF931" s="5"/>
      <c r="AAG931" s="5"/>
      <c r="AAH931" s="5"/>
      <c r="AAI931" s="5"/>
      <c r="AAJ931" s="5"/>
      <c r="AAK931" s="5"/>
      <c r="AAL931" s="5"/>
      <c r="AAM931" s="5"/>
      <c r="AAN931" s="5"/>
      <c r="AAO931" s="5"/>
      <c r="AAP931" s="5"/>
      <c r="AAQ931" s="5"/>
      <c r="AAR931" s="5"/>
      <c r="AAS931" s="5"/>
      <c r="AAT931" s="5"/>
      <c r="AAU931" s="5"/>
      <c r="AAV931" s="5"/>
      <c r="AAW931" s="5"/>
      <c r="AAX931" s="5"/>
      <c r="AAY931" s="5"/>
      <c r="AAZ931" s="5"/>
      <c r="ABA931" s="5"/>
      <c r="ABB931" s="5"/>
      <c r="ABC931" s="5"/>
      <c r="ABD931" s="5"/>
      <c r="ABE931" s="5"/>
      <c r="ABF931" s="5"/>
      <c r="ABG931" s="5"/>
      <c r="ABH931" s="5"/>
      <c r="ABI931" s="5"/>
      <c r="ABJ931" s="5"/>
      <c r="ABK931" s="5"/>
      <c r="ABL931" s="5"/>
      <c r="ABM931" s="5"/>
      <c r="ABN931" s="5"/>
      <c r="ABO931" s="5"/>
      <c r="ABP931" s="5"/>
      <c r="ABQ931" s="5"/>
      <c r="ABR931" s="5"/>
      <c r="ABS931" s="5"/>
      <c r="ABT931" s="5"/>
      <c r="ABU931" s="5"/>
      <c r="ABV931" s="5"/>
      <c r="ABW931" s="5"/>
      <c r="ABX931" s="5"/>
      <c r="ABY931" s="5"/>
      <c r="ABZ931" s="5"/>
      <c r="ACA931" s="5"/>
      <c r="ACB931" s="5"/>
      <c r="ACC931" s="5"/>
      <c r="ACD931" s="5"/>
      <c r="ACE931" s="5"/>
      <c r="ACF931" s="5"/>
      <c r="ACG931" s="5"/>
      <c r="ACH931" s="5"/>
      <c r="ACI931" s="5"/>
      <c r="ACJ931" s="5"/>
      <c r="ACK931" s="5"/>
      <c r="ACL931" s="5"/>
      <c r="ACM931" s="5"/>
      <c r="ACN931" s="5"/>
      <c r="ACO931" s="5"/>
      <c r="ACP931" s="5"/>
      <c r="ACQ931" s="5"/>
      <c r="ACR931" s="5"/>
      <c r="ACS931" s="5"/>
      <c r="ACT931" s="5"/>
      <c r="ACU931" s="5"/>
      <c r="ACV931" s="5"/>
      <c r="ACW931" s="5"/>
      <c r="ACX931" s="5"/>
      <c r="ACY931" s="5"/>
      <c r="ACZ931" s="5"/>
      <c r="ADA931" s="5"/>
      <c r="ADB931" s="5"/>
      <c r="ADC931" s="5"/>
      <c r="ADD931" s="5"/>
      <c r="ADE931" s="5"/>
      <c r="ADF931" s="5"/>
      <c r="ADG931" s="5"/>
      <c r="ADH931" s="5"/>
      <c r="ADI931" s="5"/>
      <c r="ADJ931" s="5"/>
      <c r="ADK931" s="5"/>
      <c r="ADL931" s="5"/>
      <c r="ADM931" s="5"/>
      <c r="ADN931" s="5"/>
      <c r="ADO931" s="5"/>
      <c r="ADP931" s="5"/>
      <c r="ADQ931" s="5"/>
      <c r="ADR931" s="5"/>
      <c r="ADS931" s="5"/>
      <c r="ADT931" s="5"/>
      <c r="ADU931" s="5"/>
      <c r="ADV931" s="5"/>
      <c r="ADW931" s="5"/>
      <c r="ADX931" s="5"/>
      <c r="ADY931" s="5"/>
      <c r="ADZ931" s="5"/>
      <c r="AEA931" s="5"/>
      <c r="AEB931" s="5"/>
      <c r="AEC931" s="5"/>
      <c r="AED931" s="5"/>
      <c r="AEE931" s="5"/>
      <c r="AEF931" s="5"/>
      <c r="AEG931" s="5"/>
      <c r="AEH931" s="5"/>
      <c r="AEI931" s="5"/>
      <c r="AEJ931" s="5"/>
      <c r="AEK931" s="5"/>
      <c r="AEL931" s="5"/>
      <c r="AEM931" s="5"/>
      <c r="AEN931" s="5"/>
      <c r="AEO931" s="5"/>
      <c r="AEP931" s="5"/>
      <c r="AEQ931" s="5"/>
      <c r="AER931" s="5"/>
      <c r="AES931" s="5"/>
      <c r="AET931" s="5"/>
      <c r="AEU931" s="5"/>
      <c r="AEV931" s="5"/>
      <c r="AEW931" s="5"/>
      <c r="AEX931" s="5"/>
      <c r="AEY931" s="5"/>
      <c r="AEZ931" s="5"/>
      <c r="AFA931" s="5"/>
      <c r="AFB931" s="5"/>
      <c r="AFC931" s="5"/>
      <c r="AFD931" s="5"/>
      <c r="AFE931" s="5"/>
      <c r="AFF931" s="5"/>
      <c r="AFG931" s="5"/>
      <c r="AFH931" s="5"/>
      <c r="AFI931" s="5"/>
      <c r="AFJ931" s="5"/>
      <c r="AFK931" s="5"/>
      <c r="AFL931" s="5"/>
      <c r="AFM931" s="5"/>
      <c r="AFN931" s="5"/>
      <c r="AFO931" s="5"/>
      <c r="AFP931" s="5"/>
      <c r="AFQ931" s="5"/>
      <c r="AFR931" s="5"/>
      <c r="AFS931" s="5"/>
      <c r="AFT931" s="5"/>
      <c r="AFU931" s="5"/>
      <c r="AFV931" s="5"/>
      <c r="AFW931" s="5"/>
      <c r="AFX931" s="5"/>
      <c r="AFY931" s="5"/>
      <c r="AFZ931" s="5"/>
      <c r="AGA931" s="5"/>
      <c r="AGB931" s="5"/>
      <c r="AGC931" s="5"/>
      <c r="AGD931" s="5"/>
      <c r="AGE931" s="5"/>
      <c r="AGF931" s="5"/>
      <c r="AGG931" s="5"/>
      <c r="AGH931" s="5"/>
      <c r="AGI931" s="5"/>
      <c r="AGJ931" s="5"/>
      <c r="AGK931" s="5"/>
      <c r="AGL931" s="5"/>
      <c r="AGM931" s="5"/>
      <c r="AGN931" s="5"/>
      <c r="AGO931" s="5"/>
      <c r="AGP931" s="5"/>
      <c r="AGQ931" s="5"/>
      <c r="AGR931" s="5"/>
      <c r="AGS931" s="5"/>
      <c r="AGT931" s="5"/>
      <c r="AGU931" s="5"/>
      <c r="AGV931" s="5"/>
      <c r="AGW931" s="5"/>
      <c r="AGX931" s="5"/>
      <c r="AGY931" s="5"/>
      <c r="AGZ931" s="5"/>
      <c r="AHA931" s="5"/>
      <c r="AHB931" s="5"/>
      <c r="AHC931" s="5"/>
      <c r="AHD931" s="5"/>
      <c r="AHE931" s="5"/>
      <c r="AHF931" s="5"/>
      <c r="AHG931" s="5"/>
      <c r="AHH931" s="5"/>
      <c r="AHI931" s="5"/>
      <c r="AHJ931" s="5"/>
      <c r="AHK931" s="5"/>
      <c r="AHL931" s="5"/>
      <c r="AHM931" s="5"/>
      <c r="AHN931" s="5"/>
      <c r="AHO931" s="5"/>
      <c r="AHP931" s="5"/>
      <c r="AHQ931" s="5"/>
      <c r="AHR931" s="5"/>
      <c r="AHS931" s="5"/>
      <c r="AHT931" s="5"/>
      <c r="AHU931" s="5"/>
      <c r="AHV931" s="5"/>
      <c r="AHW931" s="5"/>
      <c r="AHX931" s="5"/>
      <c r="AHY931" s="5"/>
      <c r="AHZ931" s="5"/>
      <c r="AIA931" s="5"/>
      <c r="AIB931" s="5"/>
      <c r="AIC931" s="5"/>
      <c r="AID931" s="5"/>
      <c r="AIE931" s="5"/>
      <c r="AIF931" s="5"/>
      <c r="AIG931" s="5"/>
      <c r="AIH931" s="5"/>
      <c r="AII931" s="5"/>
      <c r="AIJ931" s="5"/>
      <c r="AIK931" s="5"/>
      <c r="AIL931" s="5"/>
      <c r="AIM931" s="5"/>
      <c r="AIN931" s="5"/>
      <c r="AIO931" s="5"/>
      <c r="AIP931" s="5"/>
      <c r="AIQ931" s="5"/>
      <c r="AIR931" s="5"/>
      <c r="AIS931" s="5"/>
      <c r="AIT931" s="5"/>
      <c r="AIU931" s="5"/>
      <c r="AIV931" s="5"/>
      <c r="AIW931" s="5"/>
      <c r="AIX931" s="5"/>
      <c r="AIY931" s="5"/>
      <c r="AIZ931" s="5"/>
      <c r="AJA931" s="5"/>
      <c r="AJB931" s="5"/>
      <c r="AJC931" s="5"/>
      <c r="AJD931" s="5"/>
      <c r="AJE931" s="5"/>
      <c r="AJF931" s="5"/>
      <c r="AJG931" s="5"/>
      <c r="AJH931" s="5"/>
      <c r="AJI931" s="5"/>
      <c r="AJJ931" s="5"/>
      <c r="AJK931" s="5"/>
      <c r="AJL931" s="5"/>
      <c r="AJM931" s="5"/>
      <c r="AJN931" s="5"/>
      <c r="AJO931" s="5"/>
      <c r="AJP931" s="5"/>
      <c r="AJQ931" s="5"/>
      <c r="AJR931" s="5"/>
      <c r="AJS931" s="5"/>
      <c r="AJT931" s="5"/>
      <c r="AJU931" s="5"/>
      <c r="AJV931" s="5"/>
      <c r="AJW931" s="5"/>
      <c r="AJX931" s="5"/>
      <c r="AJY931" s="5"/>
      <c r="AJZ931" s="5"/>
      <c r="AKA931" s="5"/>
      <c r="AKB931" s="5"/>
      <c r="AKC931" s="5"/>
      <c r="AKD931" s="5"/>
      <c r="AKE931" s="5"/>
      <c r="AKF931" s="5"/>
      <c r="AKG931" s="5"/>
      <c r="AKH931" s="5"/>
      <c r="AKI931" s="5"/>
      <c r="AKJ931" s="5"/>
      <c r="AKK931" s="5"/>
      <c r="AKL931" s="5"/>
      <c r="AKM931" s="5"/>
      <c r="AKN931" s="5"/>
      <c r="AKO931" s="5"/>
      <c r="AKP931" s="5"/>
      <c r="AKQ931" s="5"/>
      <c r="AKR931" s="5"/>
      <c r="AKS931" s="5"/>
      <c r="AKT931" s="5"/>
      <c r="AKU931" s="5"/>
      <c r="AKV931" s="5"/>
      <c r="AKW931" s="5"/>
      <c r="AKX931" s="5"/>
      <c r="AKY931" s="5"/>
      <c r="AKZ931" s="5"/>
      <c r="ALA931" s="5"/>
      <c r="ALB931" s="5"/>
      <c r="ALC931" s="5"/>
      <c r="ALD931" s="5"/>
      <c r="ALE931" s="5"/>
      <c r="ALF931" s="5"/>
      <c r="ALG931" s="5"/>
      <c r="ALH931" s="5"/>
      <c r="ALI931" s="5"/>
      <c r="ALJ931" s="5"/>
      <c r="ALK931" s="5"/>
      <c r="ALL931" s="5"/>
      <c r="ALM931" s="5"/>
      <c r="ALN931" s="5"/>
      <c r="ALO931" s="5"/>
      <c r="ALP931" s="5"/>
      <c r="ALQ931" s="5"/>
      <c r="ALR931" s="5"/>
      <c r="ALS931" s="5"/>
      <c r="ALT931" s="5"/>
      <c r="ALU931" s="5"/>
      <c r="ALV931" s="5"/>
      <c r="ALW931" s="5"/>
      <c r="ALX931" s="5"/>
      <c r="ALY931" s="5"/>
      <c r="ALZ931" s="5"/>
      <c r="AMA931" s="5"/>
      <c r="AMB931" s="5"/>
      <c r="AMC931" s="5"/>
      <c r="AMD931" s="5"/>
      <c r="AME931" s="5"/>
      <c r="AMF931" s="5"/>
      <c r="AMG931" s="5"/>
      <c r="AMH931" s="5"/>
      <c r="AMI931" s="5"/>
      <c r="AMJ931" s="5"/>
      <c r="AMK931" s="5"/>
      <c r="AML931" s="5"/>
      <c r="AMM931" s="5"/>
      <c r="AMN931" s="5"/>
      <c r="AMO931" s="5"/>
      <c r="AMP931" s="5"/>
      <c r="AMQ931" s="5"/>
      <c r="AMR931" s="5"/>
      <c r="AMS931" s="5"/>
      <c r="AMT931" s="5"/>
      <c r="AMU931" s="5"/>
      <c r="AMV931" s="5"/>
      <c r="AMW931" s="5"/>
      <c r="AMX931" s="5"/>
      <c r="AMY931" s="5"/>
      <c r="AMZ931" s="5"/>
      <c r="ANA931" s="5"/>
      <c r="ANB931" s="5"/>
      <c r="ANC931" s="5"/>
      <c r="AND931" s="5"/>
      <c r="ANE931" s="5"/>
      <c r="ANF931" s="5"/>
      <c r="ANG931" s="5"/>
      <c r="ANH931" s="5"/>
      <c r="ANI931" s="5"/>
      <c r="ANJ931" s="5"/>
      <c r="ANK931" s="5"/>
      <c r="ANL931" s="5"/>
      <c r="ANM931" s="5"/>
      <c r="ANN931" s="5"/>
      <c r="ANO931" s="5"/>
      <c r="ANP931" s="5"/>
      <c r="ANQ931" s="5"/>
      <c r="ANR931" s="5"/>
      <c r="ANS931" s="5"/>
      <c r="ANT931" s="5"/>
      <c r="ANU931" s="5"/>
      <c r="ANV931" s="5"/>
      <c r="ANW931" s="5"/>
      <c r="ANX931" s="5"/>
      <c r="ANY931" s="5"/>
      <c r="ANZ931" s="5"/>
      <c r="AOA931" s="5"/>
      <c r="AOB931" s="5"/>
      <c r="AOC931" s="5"/>
      <c r="AOD931" s="5"/>
      <c r="AOE931" s="5"/>
      <c r="AOF931" s="5"/>
      <c r="AOG931" s="5"/>
      <c r="AOH931" s="5"/>
      <c r="AOI931" s="5"/>
      <c r="AOJ931" s="5"/>
      <c r="AOK931" s="5"/>
      <c r="AOL931" s="5"/>
      <c r="AOM931" s="5"/>
      <c r="AON931" s="5"/>
      <c r="AOO931" s="5"/>
      <c r="AOP931" s="5"/>
      <c r="AOQ931" s="5"/>
      <c r="AOR931" s="5"/>
      <c r="AOS931" s="5"/>
      <c r="AOT931" s="5"/>
      <c r="AOU931" s="5"/>
      <c r="AOV931" s="5"/>
      <c r="AOW931" s="5"/>
      <c r="AOX931" s="5"/>
      <c r="AOY931" s="5"/>
      <c r="AOZ931" s="5"/>
      <c r="APA931" s="5"/>
      <c r="APB931" s="5"/>
      <c r="APC931" s="5"/>
      <c r="APD931" s="5"/>
      <c r="APE931" s="5"/>
      <c r="APF931" s="5"/>
      <c r="APG931" s="5"/>
      <c r="APH931" s="5"/>
      <c r="API931" s="5"/>
      <c r="APJ931" s="5"/>
      <c r="APK931" s="5"/>
      <c r="APL931" s="5"/>
      <c r="APM931" s="5"/>
      <c r="APN931" s="5"/>
      <c r="APO931" s="5"/>
      <c r="APP931" s="5"/>
      <c r="APQ931" s="5"/>
      <c r="APR931" s="5"/>
      <c r="APS931" s="5"/>
      <c r="APT931" s="5"/>
      <c r="APU931" s="5"/>
      <c r="APV931" s="5"/>
      <c r="APW931" s="5"/>
      <c r="APX931" s="5"/>
      <c r="APY931" s="5"/>
      <c r="APZ931" s="5"/>
      <c r="AQA931" s="5"/>
      <c r="AQB931" s="5"/>
      <c r="AQC931" s="5"/>
      <c r="AQD931" s="5"/>
      <c r="AQE931" s="5"/>
      <c r="AQF931" s="5"/>
      <c r="AQG931" s="5"/>
      <c r="AQH931" s="5"/>
      <c r="AQI931" s="5"/>
      <c r="AQJ931" s="5"/>
      <c r="AQK931" s="5"/>
      <c r="AQL931" s="5"/>
      <c r="AQM931" s="5"/>
      <c r="AQN931" s="5"/>
      <c r="AQO931" s="5"/>
      <c r="AQP931" s="5"/>
      <c r="AQQ931" s="5"/>
      <c r="AQR931" s="5"/>
      <c r="AQS931" s="5"/>
      <c r="AQT931" s="5"/>
      <c r="AQU931" s="5"/>
      <c r="AQV931" s="5"/>
      <c r="AQW931" s="5"/>
      <c r="AQX931" s="5"/>
      <c r="AQY931" s="5"/>
      <c r="AQZ931" s="5"/>
      <c r="ARA931" s="5"/>
      <c r="ARB931" s="5"/>
      <c r="ARC931" s="5"/>
      <c r="ARD931" s="5"/>
      <c r="ARE931" s="5"/>
      <c r="ARF931" s="5"/>
      <c r="ARG931" s="5"/>
      <c r="ARH931" s="5"/>
      <c r="ARI931" s="5"/>
      <c r="ARJ931" s="5"/>
      <c r="ARK931" s="5"/>
      <c r="ARL931" s="5"/>
      <c r="ARM931" s="5"/>
      <c r="ARN931" s="5"/>
      <c r="ARO931" s="5"/>
      <c r="ARP931" s="5"/>
      <c r="ARQ931" s="5"/>
      <c r="ARR931" s="5"/>
      <c r="ARS931" s="5"/>
      <c r="ART931" s="5"/>
      <c r="ARU931" s="5"/>
      <c r="ARV931" s="5"/>
      <c r="ARW931" s="5"/>
      <c r="ARX931" s="5"/>
      <c r="ARY931" s="5"/>
      <c r="ARZ931" s="5"/>
      <c r="ASA931" s="5"/>
      <c r="ASB931" s="5"/>
      <c r="ASC931" s="5"/>
      <c r="ASD931" s="5"/>
      <c r="ASE931" s="5"/>
      <c r="ASF931" s="5"/>
      <c r="ASG931" s="5"/>
      <c r="ASH931" s="5"/>
      <c r="ASI931" s="5"/>
      <c r="ASJ931" s="5"/>
      <c r="ASK931" s="5"/>
      <c r="ASL931" s="5"/>
      <c r="ASM931" s="5"/>
      <c r="ASN931" s="5"/>
      <c r="ASO931" s="5"/>
      <c r="ASP931" s="5"/>
      <c r="ASQ931" s="5"/>
      <c r="ASR931" s="5"/>
      <c r="ASS931" s="5"/>
      <c r="AST931" s="5"/>
      <c r="ASU931" s="5"/>
      <c r="ASV931" s="5"/>
      <c r="ASW931" s="5"/>
      <c r="ASX931" s="5"/>
      <c r="ASY931" s="5"/>
      <c r="ASZ931" s="5"/>
      <c r="ATA931" s="5"/>
      <c r="ATB931" s="5"/>
      <c r="ATC931" s="5"/>
      <c r="ATD931" s="5"/>
      <c r="ATE931" s="5"/>
      <c r="ATF931" s="5"/>
      <c r="ATG931" s="5"/>
      <c r="ATH931" s="5"/>
      <c r="ATI931" s="5"/>
      <c r="ATJ931" s="5"/>
      <c r="ATK931" s="5"/>
      <c r="ATL931" s="5"/>
      <c r="ATM931" s="5"/>
      <c r="ATN931" s="5"/>
      <c r="ATO931" s="5"/>
      <c r="ATP931" s="5"/>
      <c r="ATQ931" s="5"/>
      <c r="ATR931" s="5"/>
      <c r="ATS931" s="5"/>
      <c r="ATT931" s="5"/>
      <c r="ATU931" s="5"/>
      <c r="ATV931" s="5"/>
      <c r="ATW931" s="5"/>
      <c r="ATX931" s="5"/>
      <c r="ATY931" s="5"/>
      <c r="ATZ931" s="5"/>
      <c r="AUA931" s="5"/>
      <c r="AUB931" s="5"/>
      <c r="AUC931" s="5"/>
      <c r="AUD931" s="5"/>
      <c r="AUE931" s="5"/>
      <c r="AUF931" s="5"/>
      <c r="AUG931" s="5"/>
      <c r="AUH931" s="5"/>
      <c r="AUI931" s="5"/>
      <c r="AUJ931" s="5"/>
      <c r="AUK931" s="5"/>
      <c r="AUL931" s="5"/>
      <c r="AUM931" s="5"/>
      <c r="AUN931" s="5"/>
      <c r="AUO931" s="5"/>
      <c r="AUP931" s="5"/>
      <c r="AUQ931" s="5"/>
      <c r="AUR931" s="5"/>
      <c r="AUS931" s="5"/>
      <c r="AUT931" s="5"/>
      <c r="AUU931" s="5"/>
      <c r="AUV931" s="5"/>
      <c r="AUW931" s="5"/>
      <c r="AUX931" s="5"/>
      <c r="AUY931" s="5"/>
      <c r="AUZ931" s="5"/>
      <c r="AVA931" s="5"/>
      <c r="AVB931" s="5"/>
      <c r="AVC931" s="5"/>
      <c r="AVD931" s="5"/>
      <c r="AVE931" s="5"/>
      <c r="AVF931" s="5"/>
      <c r="AVG931" s="5"/>
      <c r="AVH931" s="5"/>
      <c r="AVI931" s="5"/>
      <c r="AVJ931" s="5"/>
      <c r="AVK931" s="5"/>
      <c r="AVL931" s="5"/>
      <c r="AVM931" s="5"/>
      <c r="AVN931" s="5"/>
      <c r="AVO931" s="5"/>
      <c r="AVP931" s="5"/>
      <c r="AVQ931" s="5"/>
      <c r="AVR931" s="5"/>
      <c r="AVS931" s="5"/>
      <c r="AVT931" s="5"/>
      <c r="AVU931" s="5"/>
      <c r="AVV931" s="5"/>
      <c r="AVW931" s="5"/>
      <c r="AVX931" s="5"/>
      <c r="AVY931" s="5"/>
      <c r="AVZ931" s="5"/>
      <c r="AWA931" s="5"/>
      <c r="AWB931" s="5"/>
      <c r="AWC931" s="5"/>
      <c r="AWD931" s="5"/>
      <c r="AWE931" s="5"/>
      <c r="AWF931" s="5"/>
      <c r="AWG931" s="5"/>
      <c r="AWH931" s="5"/>
      <c r="AWI931" s="5"/>
      <c r="AWJ931" s="5"/>
      <c r="AWK931" s="5"/>
      <c r="AWL931" s="5"/>
      <c r="AWM931" s="5"/>
      <c r="AWN931" s="5"/>
      <c r="AWO931" s="5"/>
      <c r="AWP931" s="5"/>
      <c r="AWQ931" s="5"/>
      <c r="AWR931" s="5"/>
      <c r="AWS931" s="5"/>
      <c r="AWT931" s="5"/>
      <c r="AWU931" s="5"/>
      <c r="AWV931" s="5"/>
      <c r="AWW931" s="5"/>
      <c r="AWX931" s="5"/>
      <c r="AWY931" s="5"/>
      <c r="AWZ931" s="5"/>
      <c r="AXA931" s="5"/>
      <c r="AXB931" s="5"/>
      <c r="AXC931" s="5"/>
      <c r="AXD931" s="5"/>
      <c r="AXE931" s="5"/>
      <c r="AXF931" s="5"/>
      <c r="AXG931" s="5"/>
      <c r="AXH931" s="5"/>
      <c r="AXI931" s="5"/>
      <c r="AXJ931" s="5"/>
      <c r="AXK931" s="5"/>
      <c r="AXL931" s="5"/>
      <c r="AXM931" s="5"/>
      <c r="AXN931" s="5"/>
      <c r="AXO931" s="5"/>
      <c r="AXP931" s="5"/>
      <c r="AXQ931" s="5"/>
      <c r="AXR931" s="5"/>
      <c r="AXS931" s="5"/>
      <c r="AXT931" s="5"/>
      <c r="AXU931" s="5"/>
      <c r="AXV931" s="5"/>
      <c r="AXW931" s="5"/>
      <c r="AXX931" s="5"/>
      <c r="AXY931" s="5"/>
      <c r="AXZ931" s="5"/>
      <c r="AYA931" s="5"/>
      <c r="AYB931" s="5"/>
      <c r="AYC931" s="5"/>
      <c r="AYD931" s="5"/>
      <c r="AYE931" s="5"/>
      <c r="AYF931" s="5"/>
      <c r="AYG931" s="5"/>
      <c r="AYH931" s="5"/>
      <c r="AYI931" s="5"/>
      <c r="AYJ931" s="5"/>
      <c r="AYK931" s="5"/>
      <c r="AYL931" s="5"/>
      <c r="AYM931" s="5"/>
      <c r="AYN931" s="5"/>
      <c r="AYO931" s="5"/>
      <c r="AYP931" s="5"/>
      <c r="AYQ931" s="5"/>
      <c r="AYR931" s="5"/>
      <c r="AYS931" s="5"/>
      <c r="AYT931" s="5"/>
      <c r="AYU931" s="5"/>
      <c r="AYV931" s="5"/>
      <c r="AYW931" s="5"/>
      <c r="AYX931" s="5"/>
      <c r="AYY931" s="5"/>
      <c r="AYZ931" s="5"/>
      <c r="AZA931" s="5"/>
      <c r="AZB931" s="5"/>
      <c r="AZC931" s="5"/>
      <c r="AZD931" s="5"/>
      <c r="AZE931" s="5"/>
      <c r="AZF931" s="5"/>
      <c r="AZG931" s="5"/>
      <c r="AZH931" s="5"/>
      <c r="AZI931" s="5"/>
      <c r="AZJ931" s="5"/>
      <c r="AZK931" s="5"/>
      <c r="AZL931" s="5"/>
      <c r="AZM931" s="5"/>
      <c r="AZN931" s="5"/>
      <c r="AZO931" s="5"/>
      <c r="AZP931" s="5"/>
      <c r="AZQ931" s="5"/>
      <c r="AZR931" s="5"/>
      <c r="AZS931" s="5"/>
      <c r="AZT931" s="5"/>
      <c r="AZU931" s="5"/>
      <c r="AZV931" s="5"/>
      <c r="AZW931" s="5"/>
      <c r="AZX931" s="5"/>
      <c r="AZY931" s="5"/>
      <c r="AZZ931" s="5"/>
      <c r="BAA931" s="5"/>
      <c r="BAB931" s="5"/>
      <c r="BAC931" s="5"/>
      <c r="BAD931" s="5"/>
      <c r="BAE931" s="5"/>
      <c r="BAF931" s="5"/>
      <c r="BAG931" s="5"/>
      <c r="BAH931" s="5"/>
      <c r="BAI931" s="5"/>
      <c r="BAJ931" s="5"/>
      <c r="BAK931" s="5"/>
      <c r="BAL931" s="5"/>
      <c r="BAM931" s="5"/>
      <c r="BAN931" s="5"/>
      <c r="BAO931" s="5"/>
      <c r="BAP931" s="5"/>
      <c r="BAQ931" s="5"/>
      <c r="BAR931" s="5"/>
      <c r="BAS931" s="5"/>
      <c r="BAT931" s="5"/>
      <c r="BAU931" s="5"/>
      <c r="BAV931" s="5"/>
      <c r="BAW931" s="5"/>
      <c r="BAX931" s="5"/>
      <c r="BAY931" s="5"/>
      <c r="BAZ931" s="5"/>
      <c r="BBA931" s="5"/>
      <c r="BBB931" s="5"/>
      <c r="BBC931" s="5"/>
      <c r="BBD931" s="5"/>
      <c r="BBE931" s="5"/>
      <c r="BBF931" s="5"/>
      <c r="BBG931" s="5"/>
      <c r="BBH931" s="5"/>
      <c r="BBI931" s="5"/>
      <c r="BBJ931" s="5"/>
      <c r="BBK931" s="5"/>
      <c r="BBL931" s="5"/>
      <c r="BBM931" s="5"/>
      <c r="BBN931" s="5"/>
      <c r="BBO931" s="5"/>
      <c r="BBP931" s="5"/>
      <c r="BBQ931" s="5"/>
      <c r="BBR931" s="5"/>
      <c r="BBS931" s="5"/>
      <c r="BBT931" s="5"/>
      <c r="BBU931" s="5"/>
      <c r="BBV931" s="5"/>
      <c r="BBW931" s="5"/>
      <c r="BBX931" s="5"/>
      <c r="BBY931" s="5"/>
      <c r="BBZ931" s="5"/>
      <c r="BCA931" s="5"/>
      <c r="BCB931" s="5"/>
      <c r="BCC931" s="5"/>
      <c r="BCD931" s="5"/>
      <c r="BCE931" s="5"/>
      <c r="BCF931" s="5"/>
      <c r="BCG931" s="5"/>
      <c r="BCH931" s="5"/>
      <c r="BCI931" s="5"/>
      <c r="BCJ931" s="5"/>
      <c r="BCK931" s="5"/>
      <c r="BCL931" s="5"/>
      <c r="BCM931" s="5"/>
      <c r="BCN931" s="5"/>
      <c r="BCO931" s="5"/>
      <c r="BCP931" s="5"/>
      <c r="BCQ931" s="5"/>
      <c r="BCR931" s="5"/>
      <c r="BCS931" s="5"/>
      <c r="BCT931" s="5"/>
      <c r="BCU931" s="5"/>
      <c r="BCV931" s="5"/>
      <c r="BCW931" s="5"/>
      <c r="BCX931" s="5"/>
      <c r="BCY931" s="5"/>
      <c r="BCZ931" s="5"/>
      <c r="BDA931" s="5"/>
      <c r="BDB931" s="5"/>
      <c r="BDC931" s="5"/>
      <c r="BDD931" s="5"/>
      <c r="BDE931" s="5"/>
      <c r="BDF931" s="5"/>
      <c r="BDG931" s="5"/>
      <c r="BDH931" s="5"/>
      <c r="BDI931" s="5"/>
      <c r="BDJ931" s="5"/>
      <c r="BDK931" s="5"/>
      <c r="BDL931" s="5"/>
      <c r="BDM931" s="5"/>
      <c r="BDN931" s="5"/>
      <c r="BDO931" s="5"/>
      <c r="BDP931" s="5"/>
      <c r="BDQ931" s="5"/>
      <c r="BDR931" s="5"/>
      <c r="BDS931" s="5"/>
      <c r="BDT931" s="5"/>
      <c r="BDU931" s="5"/>
      <c r="BDV931" s="5"/>
      <c r="BDW931" s="5"/>
      <c r="BDX931" s="5"/>
      <c r="BDY931" s="5"/>
      <c r="BDZ931" s="5"/>
      <c r="BEA931" s="5"/>
      <c r="BEB931" s="5"/>
      <c r="BEC931" s="5"/>
      <c r="BED931" s="5"/>
      <c r="BEE931" s="5"/>
      <c r="BEF931" s="5"/>
      <c r="BEG931" s="5"/>
      <c r="BEH931" s="5"/>
      <c r="BEI931" s="5"/>
      <c r="BEJ931" s="5"/>
      <c r="BEK931" s="5"/>
      <c r="BEL931" s="5"/>
      <c r="BEM931" s="5"/>
      <c r="BEN931" s="5"/>
      <c r="BEO931" s="5"/>
      <c r="BEP931" s="5"/>
      <c r="BEQ931" s="5"/>
      <c r="BER931" s="5"/>
      <c r="BES931" s="5"/>
      <c r="BET931" s="5"/>
      <c r="BEU931" s="5"/>
      <c r="BEV931" s="5"/>
      <c r="BEW931" s="5"/>
      <c r="BEX931" s="5"/>
      <c r="BEY931" s="5"/>
      <c r="BEZ931" s="5"/>
      <c r="BFA931" s="5"/>
      <c r="BFB931" s="5"/>
      <c r="BFC931" s="5"/>
      <c r="BFD931" s="5"/>
      <c r="BFE931" s="5"/>
      <c r="BFF931" s="5"/>
      <c r="BFG931" s="5"/>
      <c r="BFH931" s="5"/>
      <c r="BFI931" s="5"/>
      <c r="BFJ931" s="5"/>
      <c r="BFK931" s="5"/>
      <c r="BFL931" s="5"/>
      <c r="BFM931" s="5"/>
      <c r="BFN931" s="5"/>
      <c r="BFO931" s="5"/>
      <c r="BFP931" s="5"/>
      <c r="BFQ931" s="5"/>
      <c r="BFR931" s="5"/>
      <c r="BFS931" s="5"/>
      <c r="BFT931" s="5"/>
      <c r="BFU931" s="5"/>
      <c r="BFV931" s="5"/>
      <c r="BFW931" s="5"/>
      <c r="BFX931" s="5"/>
      <c r="BFY931" s="5"/>
      <c r="BFZ931" s="5"/>
      <c r="BGA931" s="5"/>
      <c r="BGB931" s="5"/>
      <c r="BGC931" s="5"/>
      <c r="BGD931" s="5"/>
      <c r="BGE931" s="5"/>
      <c r="BGF931" s="5"/>
      <c r="BGG931" s="5"/>
      <c r="BGH931" s="5"/>
      <c r="BGI931" s="5"/>
      <c r="BGJ931" s="5"/>
      <c r="BGK931" s="5"/>
      <c r="BGL931" s="5"/>
      <c r="BGM931" s="5"/>
      <c r="BGN931" s="5"/>
      <c r="BGO931" s="5"/>
      <c r="BGP931" s="5"/>
      <c r="BGQ931" s="5"/>
      <c r="BGR931" s="5"/>
      <c r="BGS931" s="5"/>
      <c r="BGT931" s="5"/>
      <c r="BGU931" s="5"/>
      <c r="BGV931" s="5"/>
      <c r="BGW931" s="5"/>
      <c r="BGX931" s="5"/>
      <c r="BGY931" s="5"/>
      <c r="BGZ931" s="5"/>
      <c r="BHA931" s="5"/>
      <c r="BHB931" s="5"/>
      <c r="BHC931" s="5"/>
      <c r="BHD931" s="5"/>
      <c r="BHE931" s="5"/>
      <c r="BHF931" s="5"/>
      <c r="BHG931" s="5"/>
      <c r="BHH931" s="5"/>
      <c r="BHI931" s="5"/>
      <c r="BHJ931" s="5"/>
      <c r="BHK931" s="5"/>
      <c r="BHL931" s="5"/>
      <c r="BHM931" s="5"/>
      <c r="BHN931" s="5"/>
      <c r="BHO931" s="5"/>
      <c r="BHP931" s="5"/>
      <c r="BHQ931" s="5"/>
      <c r="BHR931" s="5"/>
      <c r="BHS931" s="5"/>
      <c r="BHT931" s="5"/>
      <c r="BHU931" s="5"/>
      <c r="BHV931" s="5"/>
      <c r="BHW931" s="5"/>
      <c r="BHX931" s="5"/>
      <c r="BHY931" s="5"/>
      <c r="BHZ931" s="5"/>
      <c r="BIA931" s="5"/>
      <c r="BIB931" s="5"/>
      <c r="BIC931" s="5"/>
      <c r="BID931" s="5"/>
      <c r="BIE931" s="5"/>
      <c r="BIF931" s="5"/>
      <c r="BIG931" s="5"/>
      <c r="BIH931" s="5"/>
      <c r="BII931" s="5"/>
      <c r="BIJ931" s="5"/>
      <c r="BIK931" s="5"/>
      <c r="BIL931" s="5"/>
      <c r="BIM931" s="5"/>
      <c r="BIN931" s="5"/>
      <c r="BIO931" s="5"/>
      <c r="BIP931" s="5"/>
      <c r="BIQ931" s="5"/>
      <c r="BIR931" s="5"/>
      <c r="BIS931" s="5"/>
      <c r="BIT931" s="5"/>
      <c r="BIU931" s="5"/>
      <c r="BIV931" s="5"/>
      <c r="BIW931" s="5"/>
      <c r="BIX931" s="5"/>
      <c r="BIY931" s="5"/>
      <c r="BIZ931" s="5"/>
      <c r="BJA931" s="5"/>
      <c r="BJB931" s="5"/>
      <c r="BJC931" s="5"/>
      <c r="BJD931" s="5"/>
      <c r="BJE931" s="5"/>
      <c r="BJF931" s="5"/>
      <c r="BJG931" s="5"/>
      <c r="BJH931" s="5"/>
      <c r="BJI931" s="5"/>
      <c r="BJJ931" s="5"/>
      <c r="BJK931" s="5"/>
      <c r="BJL931" s="5"/>
      <c r="BJM931" s="5"/>
      <c r="BJN931" s="5"/>
      <c r="BJO931" s="5"/>
      <c r="BJP931" s="5"/>
      <c r="BJQ931" s="5"/>
      <c r="BJR931" s="5"/>
      <c r="BJS931" s="5"/>
      <c r="BJT931" s="5"/>
      <c r="BJU931" s="5"/>
      <c r="BJV931" s="5"/>
      <c r="BJW931" s="5"/>
      <c r="BJX931" s="5"/>
      <c r="BJY931" s="5"/>
      <c r="BJZ931" s="5"/>
      <c r="BKA931" s="5"/>
      <c r="BKB931" s="5"/>
      <c r="BKC931" s="5"/>
      <c r="BKD931" s="5"/>
      <c r="BKE931" s="5"/>
      <c r="BKF931" s="5"/>
      <c r="BKG931" s="5"/>
      <c r="BKH931" s="5"/>
      <c r="BKI931" s="5"/>
      <c r="BKJ931" s="5"/>
      <c r="BKK931" s="5"/>
      <c r="BKL931" s="5"/>
      <c r="BKM931" s="5"/>
      <c r="BKN931" s="5"/>
      <c r="BKO931" s="5"/>
      <c r="BKP931" s="5"/>
      <c r="BKQ931" s="5"/>
      <c r="BKR931" s="5"/>
      <c r="BKS931" s="5"/>
      <c r="BKT931" s="5"/>
      <c r="BKU931" s="5"/>
      <c r="BKV931" s="5"/>
      <c r="BKW931" s="5"/>
      <c r="BKX931" s="5"/>
      <c r="BKY931" s="5"/>
      <c r="BKZ931" s="5"/>
      <c r="BLA931" s="5"/>
      <c r="BLB931" s="5"/>
      <c r="BLC931" s="5"/>
      <c r="BLD931" s="5"/>
      <c r="BLE931" s="5"/>
      <c r="BLF931" s="5"/>
      <c r="BLG931" s="5"/>
      <c r="BLH931" s="5"/>
      <c r="BLI931" s="5"/>
      <c r="BLJ931" s="5"/>
      <c r="BLK931" s="5"/>
      <c r="BLL931" s="5"/>
      <c r="BLM931" s="5"/>
      <c r="BLN931" s="5"/>
      <c r="BLO931" s="5"/>
      <c r="BLP931" s="5"/>
      <c r="BLQ931" s="5"/>
      <c r="BLR931" s="5"/>
      <c r="BLS931" s="5"/>
      <c r="BLT931" s="5"/>
      <c r="BLU931" s="5"/>
      <c r="BLV931" s="5"/>
      <c r="BLW931" s="5"/>
      <c r="BLX931" s="5"/>
      <c r="BLY931" s="5"/>
      <c r="BLZ931" s="5"/>
      <c r="BMA931" s="5"/>
      <c r="BMB931" s="5"/>
      <c r="BMC931" s="5"/>
      <c r="BMD931" s="5"/>
      <c r="BME931" s="5"/>
      <c r="BMF931" s="5"/>
      <c r="BMG931" s="5"/>
      <c r="BMH931" s="5"/>
      <c r="BMI931" s="5"/>
      <c r="BMJ931" s="5"/>
      <c r="BMK931" s="5"/>
      <c r="BML931" s="5"/>
      <c r="BMM931" s="5"/>
      <c r="BMN931" s="5"/>
      <c r="BMO931" s="5"/>
      <c r="BMP931" s="5"/>
      <c r="BMQ931" s="5"/>
      <c r="BMR931" s="5"/>
      <c r="BMS931" s="5"/>
      <c r="BMT931" s="5"/>
      <c r="BMU931" s="5"/>
      <c r="BMV931" s="5"/>
      <c r="BMW931" s="5"/>
      <c r="BMX931" s="5"/>
      <c r="BMY931" s="5"/>
      <c r="BMZ931" s="5"/>
      <c r="BNA931" s="5"/>
      <c r="BNB931" s="5"/>
      <c r="BNC931" s="5"/>
      <c r="BND931" s="5"/>
      <c r="BNE931" s="5"/>
      <c r="BNF931" s="5"/>
      <c r="BNG931" s="5"/>
      <c r="BNH931" s="5"/>
      <c r="BNI931" s="5"/>
      <c r="BNJ931" s="5"/>
      <c r="BNK931" s="5"/>
      <c r="BNL931" s="5"/>
      <c r="BNM931" s="5"/>
      <c r="BNN931" s="5"/>
      <c r="BNO931" s="5"/>
      <c r="BNP931" s="5"/>
      <c r="BNQ931" s="5"/>
      <c r="BNR931" s="5"/>
      <c r="BNS931" s="5"/>
      <c r="BNT931" s="5"/>
      <c r="BNU931" s="5"/>
      <c r="BNV931" s="5"/>
      <c r="BNW931" s="5"/>
      <c r="BNX931" s="5"/>
      <c r="BNY931" s="5"/>
      <c r="BNZ931" s="5"/>
      <c r="BOA931" s="5"/>
      <c r="BOB931" s="5"/>
      <c r="BOC931" s="5"/>
      <c r="BOD931" s="5"/>
      <c r="BOE931" s="5"/>
      <c r="BOF931" s="5"/>
      <c r="BOG931" s="5"/>
      <c r="BOH931" s="5"/>
      <c r="BOI931" s="5"/>
      <c r="BOJ931" s="5"/>
      <c r="BOK931" s="5"/>
      <c r="BOL931" s="5"/>
      <c r="BOM931" s="5"/>
      <c r="BON931" s="5"/>
      <c r="BOO931" s="5"/>
      <c r="BOP931" s="5"/>
      <c r="BOQ931" s="5"/>
      <c r="BOR931" s="5"/>
      <c r="BOS931" s="5"/>
      <c r="BOT931" s="5"/>
      <c r="BOU931" s="5"/>
      <c r="BOV931" s="5"/>
      <c r="BOW931" s="5"/>
      <c r="BOX931" s="5"/>
      <c r="BOY931" s="5"/>
      <c r="BOZ931" s="5"/>
      <c r="BPA931" s="5"/>
      <c r="BPB931" s="5"/>
      <c r="BPC931" s="5"/>
      <c r="BPD931" s="5"/>
      <c r="BPE931" s="5"/>
      <c r="BPF931" s="5"/>
      <c r="BPG931" s="5"/>
      <c r="BPH931" s="5"/>
      <c r="BPI931" s="5"/>
      <c r="BPJ931" s="5"/>
      <c r="BPK931" s="5"/>
      <c r="BPL931" s="5"/>
      <c r="BPM931" s="5"/>
      <c r="BPN931" s="5"/>
      <c r="BPO931" s="5"/>
      <c r="BPP931" s="5"/>
      <c r="BPQ931" s="5"/>
      <c r="BPR931" s="5"/>
      <c r="BPS931" s="5"/>
      <c r="BPT931" s="5"/>
      <c r="BPU931" s="5"/>
      <c r="BPV931" s="5"/>
      <c r="BPW931" s="5"/>
      <c r="BPX931" s="5"/>
      <c r="BPY931" s="5"/>
      <c r="BPZ931" s="5"/>
      <c r="BQA931" s="5"/>
      <c r="BQB931" s="5"/>
      <c r="BQC931" s="5"/>
      <c r="BQD931" s="5"/>
      <c r="BQE931" s="5"/>
      <c r="BQF931" s="5"/>
      <c r="BQG931" s="5"/>
      <c r="BQH931" s="5"/>
      <c r="BQI931" s="5"/>
      <c r="BQJ931" s="5"/>
      <c r="BQK931" s="5"/>
      <c r="BQL931" s="5"/>
      <c r="BQM931" s="5"/>
      <c r="BQN931" s="5"/>
      <c r="BQO931" s="5"/>
      <c r="BQP931" s="5"/>
      <c r="BQQ931" s="5"/>
      <c r="BQR931" s="5"/>
      <c r="BQS931" s="5"/>
      <c r="BQT931" s="5"/>
      <c r="BQU931" s="5"/>
      <c r="BQV931" s="5"/>
      <c r="BQW931" s="5"/>
      <c r="BQX931" s="5"/>
      <c r="BQY931" s="5"/>
      <c r="BQZ931" s="5"/>
      <c r="BRA931" s="5"/>
      <c r="BRB931" s="5"/>
      <c r="BRC931" s="5"/>
      <c r="BRD931" s="5"/>
      <c r="BRE931" s="5"/>
      <c r="BRF931" s="5"/>
      <c r="BRG931" s="5"/>
      <c r="BRH931" s="5"/>
      <c r="BRI931" s="5"/>
      <c r="BRJ931" s="5"/>
      <c r="BRK931" s="5"/>
      <c r="BRL931" s="5"/>
      <c r="BRM931" s="5"/>
      <c r="BRN931" s="5"/>
      <c r="BRO931" s="5"/>
      <c r="BRP931" s="5"/>
      <c r="BRQ931" s="5"/>
      <c r="BRR931" s="5"/>
      <c r="BRS931" s="5"/>
      <c r="BRT931" s="5"/>
      <c r="BRU931" s="5"/>
      <c r="BRV931" s="5"/>
      <c r="BRW931" s="5"/>
      <c r="BRX931" s="5"/>
      <c r="BRY931" s="5"/>
      <c r="BRZ931" s="5"/>
      <c r="BSA931" s="5"/>
      <c r="BSB931" s="5"/>
      <c r="BSC931" s="5"/>
      <c r="BSD931" s="5"/>
      <c r="BSE931" s="5"/>
      <c r="BSF931" s="5"/>
      <c r="BSG931" s="5"/>
      <c r="BSH931" s="5"/>
      <c r="BSI931" s="5"/>
      <c r="BSJ931" s="5"/>
      <c r="BSK931" s="5"/>
      <c r="BSL931" s="5"/>
      <c r="BSM931" s="5"/>
      <c r="BSN931" s="5"/>
      <c r="BSO931" s="5"/>
      <c r="BSP931" s="5"/>
      <c r="BSQ931" s="5"/>
      <c r="BSR931" s="5"/>
      <c r="BSS931" s="5"/>
      <c r="BST931" s="5"/>
      <c r="BSU931" s="5"/>
      <c r="BSV931" s="5"/>
      <c r="BSW931" s="5"/>
      <c r="BSX931" s="5"/>
      <c r="BSY931" s="5"/>
      <c r="BSZ931" s="5"/>
      <c r="BTA931" s="5"/>
      <c r="BTB931" s="5"/>
      <c r="BTC931" s="5"/>
      <c r="BTD931" s="5"/>
      <c r="BTE931" s="5"/>
      <c r="BTF931" s="5"/>
      <c r="BTG931" s="5"/>
      <c r="BTH931" s="5"/>
      <c r="BTI931" s="5"/>
      <c r="BTJ931" s="5"/>
      <c r="BTK931" s="5"/>
      <c r="BTL931" s="5"/>
      <c r="BTM931" s="5"/>
      <c r="BTN931" s="5"/>
      <c r="BTO931" s="5"/>
      <c r="BTP931" s="5"/>
      <c r="BTQ931" s="5"/>
      <c r="BTR931" s="5"/>
      <c r="BTS931" s="5"/>
      <c r="BTT931" s="5"/>
      <c r="BTU931" s="5"/>
      <c r="BTV931" s="5"/>
      <c r="BTW931" s="5"/>
      <c r="BTX931" s="5"/>
      <c r="BTY931" s="5"/>
      <c r="BTZ931" s="5"/>
      <c r="BUA931" s="5"/>
      <c r="BUB931" s="5"/>
      <c r="BUC931" s="5"/>
      <c r="BUD931" s="5"/>
      <c r="BUE931" s="5"/>
      <c r="BUF931" s="5"/>
      <c r="BUG931" s="5"/>
      <c r="BUH931" s="5"/>
      <c r="BUI931" s="5"/>
      <c r="BUJ931" s="5"/>
      <c r="BUK931" s="5"/>
      <c r="BUL931" s="5"/>
      <c r="BUM931" s="5"/>
      <c r="BUN931" s="5"/>
      <c r="BUO931" s="5"/>
      <c r="BUP931" s="5"/>
      <c r="BUQ931" s="5"/>
      <c r="BUR931" s="5"/>
      <c r="BUS931" s="5"/>
      <c r="BUT931" s="5"/>
      <c r="BUU931" s="5"/>
      <c r="BUV931" s="5"/>
      <c r="BUW931" s="5"/>
      <c r="BUX931" s="5"/>
      <c r="BUY931" s="5"/>
      <c r="BUZ931" s="5"/>
      <c r="BVA931" s="5"/>
      <c r="BVB931" s="5"/>
      <c r="BVC931" s="5"/>
      <c r="BVD931" s="5"/>
      <c r="BVE931" s="5"/>
      <c r="BVF931" s="5"/>
      <c r="BVG931" s="5"/>
      <c r="BVH931" s="5"/>
      <c r="BVI931" s="5"/>
      <c r="BVJ931" s="5"/>
      <c r="BVK931" s="5"/>
      <c r="BVL931" s="5"/>
      <c r="BVM931" s="5"/>
      <c r="BVN931" s="5"/>
      <c r="BVO931" s="5"/>
      <c r="BVP931" s="5"/>
      <c r="BVQ931" s="5"/>
      <c r="BVR931" s="5"/>
      <c r="BVS931" s="5"/>
      <c r="BVT931" s="5"/>
      <c r="BVU931" s="5"/>
      <c r="BVV931" s="5"/>
      <c r="BVW931" s="5"/>
      <c r="BVX931" s="5"/>
      <c r="BVY931" s="5"/>
      <c r="BVZ931" s="5"/>
      <c r="BWA931" s="5"/>
      <c r="BWB931" s="5"/>
      <c r="BWC931" s="5"/>
      <c r="BWD931" s="5"/>
      <c r="BWE931" s="5"/>
      <c r="BWF931" s="5"/>
      <c r="BWG931" s="5"/>
      <c r="BWH931" s="5"/>
      <c r="BWI931" s="5"/>
      <c r="BWJ931" s="5"/>
      <c r="BWK931" s="5"/>
      <c r="BWL931" s="5"/>
      <c r="BWM931" s="5"/>
      <c r="BWN931" s="5"/>
      <c r="BWO931" s="5"/>
      <c r="BWP931" s="5"/>
      <c r="BWQ931" s="5"/>
      <c r="BWR931" s="5"/>
      <c r="BWS931" s="5"/>
      <c r="BWT931" s="5"/>
      <c r="BWU931" s="5"/>
      <c r="BWV931" s="5"/>
      <c r="BWW931" s="5"/>
      <c r="BWX931" s="5"/>
      <c r="BWY931" s="5"/>
      <c r="BWZ931" s="5"/>
      <c r="BXA931" s="5"/>
      <c r="BXB931" s="5"/>
      <c r="BXC931" s="5"/>
      <c r="BXD931" s="5"/>
      <c r="BXE931" s="5"/>
      <c r="BXF931" s="5"/>
      <c r="BXG931" s="5"/>
      <c r="BXH931" s="5"/>
      <c r="BXI931" s="5"/>
      <c r="BXJ931" s="5"/>
      <c r="BXK931" s="5"/>
      <c r="BXL931" s="5"/>
      <c r="BXM931" s="5"/>
      <c r="BXN931" s="5"/>
      <c r="BXO931" s="5"/>
      <c r="BXP931" s="5"/>
      <c r="BXQ931" s="5"/>
      <c r="BXR931" s="5"/>
      <c r="BXS931" s="5"/>
      <c r="BXT931" s="5"/>
      <c r="BXU931" s="5"/>
      <c r="BXV931" s="5"/>
      <c r="BXW931" s="5"/>
      <c r="BXX931" s="5"/>
      <c r="BXY931" s="5"/>
      <c r="BXZ931" s="5"/>
      <c r="BYA931" s="5"/>
      <c r="BYB931" s="5"/>
      <c r="BYC931" s="5"/>
      <c r="BYD931" s="5"/>
      <c r="BYE931" s="5"/>
      <c r="BYF931" s="5"/>
      <c r="BYG931" s="5"/>
      <c r="BYH931" s="5"/>
      <c r="BYI931" s="5"/>
      <c r="BYJ931" s="5"/>
      <c r="BYK931" s="5"/>
      <c r="BYL931" s="5"/>
      <c r="BYM931" s="5"/>
      <c r="BYN931" s="5"/>
      <c r="BYO931" s="5"/>
      <c r="BYP931" s="5"/>
      <c r="BYQ931" s="5"/>
      <c r="BYR931" s="5"/>
      <c r="BYS931" s="5"/>
      <c r="BYT931" s="5"/>
      <c r="BYU931" s="5"/>
      <c r="BYV931" s="5"/>
      <c r="BYW931" s="5"/>
      <c r="BYX931" s="5"/>
      <c r="BYY931" s="5"/>
      <c r="BYZ931" s="5"/>
      <c r="BZA931" s="5"/>
      <c r="BZB931" s="5"/>
      <c r="BZC931" s="5"/>
      <c r="BZD931" s="5"/>
      <c r="BZE931" s="5"/>
      <c r="BZF931" s="5"/>
      <c r="BZG931" s="5"/>
      <c r="BZH931" s="5"/>
      <c r="BZI931" s="5"/>
      <c r="BZJ931" s="5"/>
      <c r="BZK931" s="5"/>
      <c r="BZL931" s="5"/>
      <c r="BZM931" s="5"/>
      <c r="BZN931" s="5"/>
      <c r="BZO931" s="5"/>
      <c r="BZP931" s="5"/>
      <c r="BZQ931" s="5"/>
      <c r="BZR931" s="5"/>
      <c r="BZS931" s="5"/>
      <c r="BZT931" s="5"/>
      <c r="BZU931" s="5"/>
      <c r="BZV931" s="5"/>
      <c r="BZW931" s="5"/>
      <c r="BZX931" s="5"/>
      <c r="BZY931" s="5"/>
      <c r="BZZ931" s="5"/>
      <c r="CAA931" s="5"/>
      <c r="CAB931" s="5"/>
      <c r="CAC931" s="5"/>
      <c r="CAD931" s="5"/>
      <c r="CAE931" s="5"/>
      <c r="CAF931" s="5"/>
      <c r="CAG931" s="5"/>
      <c r="CAH931" s="5"/>
      <c r="CAI931" s="5"/>
      <c r="CAJ931" s="5"/>
      <c r="CAK931" s="5"/>
      <c r="CAL931" s="5"/>
      <c r="CAM931" s="5"/>
      <c r="CAN931" s="5"/>
      <c r="CAO931" s="5"/>
      <c r="CAP931" s="5"/>
      <c r="CAQ931" s="5"/>
      <c r="CAR931" s="5"/>
      <c r="CAS931" s="5"/>
      <c r="CAT931" s="5"/>
      <c r="CAU931" s="5"/>
      <c r="CAV931" s="5"/>
      <c r="CAW931" s="5"/>
      <c r="CAX931" s="5"/>
      <c r="CAY931" s="5"/>
      <c r="CAZ931" s="5"/>
      <c r="CBA931" s="5"/>
      <c r="CBB931" s="5"/>
      <c r="CBC931" s="5"/>
      <c r="CBD931" s="5"/>
      <c r="CBE931" s="5"/>
      <c r="CBF931" s="5"/>
      <c r="CBG931" s="5"/>
      <c r="CBH931" s="5"/>
      <c r="CBI931" s="5"/>
      <c r="CBJ931" s="5"/>
      <c r="CBK931" s="5"/>
      <c r="CBL931" s="5"/>
      <c r="CBM931" s="5"/>
      <c r="CBN931" s="5"/>
      <c r="CBO931" s="5"/>
      <c r="CBP931" s="5"/>
      <c r="CBQ931" s="5"/>
      <c r="CBR931" s="5"/>
      <c r="CBS931" s="5"/>
      <c r="CBT931" s="5"/>
      <c r="CBU931" s="5"/>
      <c r="CBV931" s="5"/>
      <c r="CBW931" s="5"/>
      <c r="CBX931" s="5"/>
      <c r="CBY931" s="5"/>
      <c r="CBZ931" s="5"/>
      <c r="CCA931" s="5"/>
      <c r="CCB931" s="5"/>
      <c r="CCC931" s="5"/>
      <c r="CCD931" s="5"/>
      <c r="CCE931" s="5"/>
      <c r="CCF931" s="5"/>
      <c r="CCG931" s="5"/>
      <c r="CCH931" s="5"/>
      <c r="CCI931" s="5"/>
      <c r="CCJ931" s="5"/>
      <c r="CCK931" s="5"/>
      <c r="CCL931" s="5"/>
      <c r="CCM931" s="5"/>
      <c r="CCN931" s="5"/>
      <c r="CCO931" s="5"/>
      <c r="CCP931" s="5"/>
      <c r="CCQ931" s="5"/>
      <c r="CCR931" s="5"/>
      <c r="CCS931" s="5"/>
      <c r="CCT931" s="5"/>
      <c r="CCU931" s="5"/>
      <c r="CCV931" s="5"/>
      <c r="CCW931" s="5"/>
      <c r="CCX931" s="5"/>
      <c r="CCY931" s="5"/>
      <c r="CCZ931" s="5"/>
      <c r="CDA931" s="5"/>
      <c r="CDB931" s="5"/>
      <c r="CDC931" s="5"/>
      <c r="CDD931" s="5"/>
      <c r="CDE931" s="5"/>
      <c r="CDF931" s="5"/>
      <c r="CDG931" s="5"/>
      <c r="CDH931" s="5"/>
      <c r="CDI931" s="5"/>
      <c r="CDJ931" s="5"/>
      <c r="CDK931" s="5"/>
      <c r="CDL931" s="5"/>
      <c r="CDM931" s="5"/>
      <c r="CDN931" s="5"/>
      <c r="CDO931" s="5"/>
      <c r="CDP931" s="5"/>
      <c r="CDQ931" s="5"/>
      <c r="CDR931" s="5"/>
      <c r="CDS931" s="5"/>
      <c r="CDT931" s="5"/>
      <c r="CDU931" s="5"/>
      <c r="CDV931" s="5"/>
      <c r="CDW931" s="5"/>
      <c r="CDX931" s="5"/>
      <c r="CDY931" s="5"/>
      <c r="CDZ931" s="5"/>
      <c r="CEA931" s="5"/>
      <c r="CEB931" s="5"/>
      <c r="CEC931" s="5"/>
      <c r="CED931" s="5"/>
      <c r="CEE931" s="5"/>
      <c r="CEF931" s="5"/>
      <c r="CEG931" s="5"/>
      <c r="CEH931" s="5"/>
      <c r="CEI931" s="5"/>
      <c r="CEJ931" s="5"/>
      <c r="CEK931" s="5"/>
      <c r="CEL931" s="5"/>
      <c r="CEM931" s="5"/>
      <c r="CEN931" s="5"/>
      <c r="CEO931" s="5"/>
      <c r="CEP931" s="5"/>
      <c r="CEQ931" s="5"/>
      <c r="CER931" s="5"/>
      <c r="CES931" s="5"/>
      <c r="CET931" s="5"/>
      <c r="CEU931" s="5"/>
      <c r="CEV931" s="5"/>
      <c r="CEW931" s="5"/>
      <c r="CEX931" s="5"/>
      <c r="CEY931" s="5"/>
      <c r="CEZ931" s="5"/>
      <c r="CFA931" s="5"/>
      <c r="CFB931" s="5"/>
      <c r="CFC931" s="5"/>
      <c r="CFD931" s="5"/>
      <c r="CFE931" s="5"/>
      <c r="CFF931" s="5"/>
      <c r="CFG931" s="5"/>
      <c r="CFH931" s="5"/>
      <c r="CFI931" s="5"/>
      <c r="CFJ931" s="5"/>
      <c r="CFK931" s="5"/>
      <c r="CFL931" s="5"/>
      <c r="CFM931" s="5"/>
      <c r="CFN931" s="5"/>
      <c r="CFO931" s="5"/>
      <c r="CFP931" s="5"/>
      <c r="CFQ931" s="5"/>
      <c r="CFR931" s="5"/>
      <c r="CFS931" s="5"/>
      <c r="CFT931" s="5"/>
      <c r="CFU931" s="5"/>
      <c r="CFV931" s="5"/>
      <c r="CFW931" s="5"/>
      <c r="CFX931" s="5"/>
      <c r="CFY931" s="5"/>
      <c r="CFZ931" s="5"/>
      <c r="CGA931" s="5"/>
      <c r="CGB931" s="5"/>
      <c r="CGC931" s="5"/>
      <c r="CGD931" s="5"/>
      <c r="CGE931" s="5"/>
      <c r="CGF931" s="5"/>
      <c r="CGG931" s="5"/>
      <c r="CGH931" s="5"/>
      <c r="CGI931" s="5"/>
      <c r="CGJ931" s="5"/>
      <c r="CGK931" s="5"/>
      <c r="CGL931" s="5"/>
      <c r="CGM931" s="5"/>
      <c r="CGN931" s="5"/>
      <c r="CGO931" s="5"/>
      <c r="CGP931" s="5"/>
      <c r="CGQ931" s="5"/>
      <c r="CGR931" s="5"/>
      <c r="CGS931" s="5"/>
      <c r="CGT931" s="5"/>
      <c r="CGU931" s="5"/>
      <c r="CGV931" s="5"/>
      <c r="CGW931" s="5"/>
      <c r="CGX931" s="5"/>
      <c r="CGY931" s="5"/>
      <c r="CGZ931" s="5"/>
      <c r="CHA931" s="5"/>
      <c r="CHB931" s="5"/>
      <c r="CHC931" s="5"/>
      <c r="CHD931" s="5"/>
      <c r="CHE931" s="5"/>
      <c r="CHF931" s="5"/>
      <c r="CHG931" s="5"/>
      <c r="CHH931" s="5"/>
      <c r="CHI931" s="5"/>
      <c r="CHJ931" s="5"/>
      <c r="CHK931" s="5"/>
      <c r="CHL931" s="5"/>
      <c r="CHM931" s="5"/>
      <c r="CHN931" s="5"/>
      <c r="CHO931" s="5"/>
      <c r="CHP931" s="5"/>
      <c r="CHQ931" s="5"/>
      <c r="CHR931" s="5"/>
      <c r="CHS931" s="5"/>
      <c r="CHT931" s="5"/>
      <c r="CHU931" s="5"/>
      <c r="CHV931" s="5"/>
      <c r="CHW931" s="5"/>
      <c r="CHX931" s="5"/>
      <c r="CHY931" s="5"/>
      <c r="CHZ931" s="5"/>
      <c r="CIA931" s="5"/>
      <c r="CIB931" s="5"/>
      <c r="CIC931" s="5"/>
      <c r="CID931" s="5"/>
      <c r="CIE931" s="5"/>
      <c r="CIF931" s="5"/>
      <c r="CIG931" s="5"/>
      <c r="CIH931" s="5"/>
      <c r="CII931" s="5"/>
      <c r="CIJ931" s="5"/>
      <c r="CIK931" s="5"/>
      <c r="CIL931" s="5"/>
      <c r="CIM931" s="5"/>
      <c r="CIN931" s="5"/>
      <c r="CIO931" s="5"/>
      <c r="CIP931" s="5"/>
      <c r="CIQ931" s="5"/>
      <c r="CIR931" s="5"/>
      <c r="CIS931" s="5"/>
      <c r="CIT931" s="5"/>
      <c r="CIU931" s="5"/>
      <c r="CIV931" s="5"/>
      <c r="CIW931" s="5"/>
      <c r="CIX931" s="5"/>
      <c r="CIY931" s="5"/>
      <c r="CIZ931" s="5"/>
      <c r="CJA931" s="5"/>
      <c r="CJB931" s="5"/>
      <c r="CJC931" s="5"/>
      <c r="CJD931" s="5"/>
      <c r="CJE931" s="5"/>
      <c r="CJF931" s="5"/>
      <c r="CJG931" s="5"/>
      <c r="CJH931" s="5"/>
      <c r="CJI931" s="5"/>
      <c r="CJJ931" s="5"/>
      <c r="CJK931" s="5"/>
      <c r="CJL931" s="5"/>
      <c r="CJM931" s="5"/>
      <c r="CJN931" s="5"/>
      <c r="CJO931" s="5"/>
      <c r="CJP931" s="5"/>
      <c r="CJQ931" s="5"/>
      <c r="CJR931" s="5"/>
      <c r="CJS931" s="5"/>
      <c r="CJT931" s="5"/>
      <c r="CJU931" s="5"/>
      <c r="CJV931" s="5"/>
      <c r="CJW931" s="5"/>
      <c r="CJX931" s="5"/>
      <c r="CJY931" s="5"/>
      <c r="CJZ931" s="5"/>
      <c r="CKA931" s="5"/>
      <c r="CKB931" s="5"/>
      <c r="CKC931" s="5"/>
      <c r="CKD931" s="5"/>
      <c r="CKE931" s="5"/>
      <c r="CKF931" s="5"/>
      <c r="CKG931" s="5"/>
      <c r="CKH931" s="5"/>
      <c r="CKI931" s="5"/>
      <c r="CKJ931" s="5"/>
      <c r="CKK931" s="5"/>
      <c r="CKL931" s="5"/>
      <c r="CKM931" s="5"/>
      <c r="CKN931" s="5"/>
      <c r="CKO931" s="5"/>
      <c r="CKP931" s="5"/>
      <c r="CKQ931" s="5"/>
      <c r="CKR931" s="5"/>
      <c r="CKS931" s="5"/>
      <c r="CKT931" s="5"/>
      <c r="CKU931" s="5"/>
      <c r="CKV931" s="5"/>
      <c r="CKW931" s="5"/>
      <c r="CKX931" s="5"/>
      <c r="CKY931" s="5"/>
      <c r="CKZ931" s="5"/>
      <c r="CLA931" s="5"/>
      <c r="CLB931" s="5"/>
      <c r="CLC931" s="5"/>
      <c r="CLD931" s="5"/>
      <c r="CLE931" s="5"/>
      <c r="CLF931" s="5"/>
      <c r="CLG931" s="5"/>
      <c r="CLH931" s="5"/>
      <c r="CLI931" s="5"/>
      <c r="CLJ931" s="5"/>
      <c r="CLK931" s="5"/>
      <c r="CLL931" s="5"/>
      <c r="CLM931" s="5"/>
      <c r="CLN931" s="5"/>
      <c r="CLO931" s="5"/>
      <c r="CLP931" s="5"/>
      <c r="CLQ931" s="5"/>
      <c r="CLR931" s="5"/>
      <c r="CLS931" s="5"/>
      <c r="CLT931" s="5"/>
      <c r="CLU931" s="5"/>
      <c r="CLV931" s="5"/>
      <c r="CLW931" s="5"/>
      <c r="CLX931" s="5"/>
      <c r="CLY931" s="5"/>
      <c r="CLZ931" s="5"/>
      <c r="CMA931" s="5"/>
      <c r="CMB931" s="5"/>
      <c r="CMC931" s="5"/>
      <c r="CMD931" s="5"/>
      <c r="CME931" s="5"/>
      <c r="CMF931" s="5"/>
      <c r="CMG931" s="5"/>
      <c r="CMH931" s="5"/>
      <c r="CMI931" s="5"/>
      <c r="CMJ931" s="5"/>
      <c r="CMK931" s="5"/>
      <c r="CML931" s="5"/>
      <c r="CMM931" s="5"/>
      <c r="CMN931" s="5"/>
      <c r="CMO931" s="5"/>
      <c r="CMP931" s="5"/>
      <c r="CMQ931" s="5"/>
      <c r="CMR931" s="5"/>
      <c r="CMS931" s="5"/>
      <c r="CMT931" s="5"/>
      <c r="CMU931" s="5"/>
      <c r="CMV931" s="5"/>
      <c r="CMW931" s="5"/>
      <c r="CMX931" s="5"/>
      <c r="CMY931" s="5"/>
      <c r="CMZ931" s="5"/>
      <c r="CNA931" s="5"/>
      <c r="CNB931" s="5"/>
      <c r="CNC931" s="5"/>
      <c r="CND931" s="5"/>
      <c r="CNE931" s="5"/>
      <c r="CNF931" s="5"/>
      <c r="CNG931" s="5"/>
      <c r="CNH931" s="5"/>
      <c r="CNI931" s="5"/>
      <c r="CNJ931" s="5"/>
      <c r="CNK931" s="5"/>
      <c r="CNL931" s="5"/>
      <c r="CNM931" s="5"/>
      <c r="CNN931" s="5"/>
      <c r="CNO931" s="5"/>
      <c r="CNP931" s="5"/>
      <c r="CNQ931" s="5"/>
      <c r="CNR931" s="5"/>
      <c r="CNS931" s="5"/>
      <c r="CNT931" s="5"/>
      <c r="CNU931" s="5"/>
      <c r="CNV931" s="5"/>
      <c r="CNW931" s="5"/>
      <c r="CNX931" s="5"/>
      <c r="CNY931" s="5"/>
      <c r="CNZ931" s="5"/>
      <c r="COA931" s="5"/>
      <c r="COB931" s="5"/>
      <c r="COC931" s="5"/>
      <c r="COD931" s="5"/>
      <c r="COE931" s="5"/>
      <c r="COF931" s="5"/>
      <c r="COG931" s="5"/>
      <c r="COH931" s="5"/>
      <c r="COI931" s="5"/>
      <c r="COJ931" s="5"/>
      <c r="COK931" s="5"/>
      <c r="COL931" s="5"/>
      <c r="COM931" s="5"/>
      <c r="CON931" s="5"/>
      <c r="COO931" s="5"/>
      <c r="COP931" s="5"/>
      <c r="COQ931" s="5"/>
      <c r="COR931" s="5"/>
      <c r="COS931" s="5"/>
      <c r="COT931" s="5"/>
      <c r="COU931" s="5"/>
      <c r="COV931" s="5"/>
      <c r="COW931" s="5"/>
      <c r="COX931" s="5"/>
      <c r="COY931" s="5"/>
      <c r="COZ931" s="5"/>
      <c r="CPA931" s="5"/>
      <c r="CPB931" s="5"/>
      <c r="CPC931" s="5"/>
      <c r="CPD931" s="5"/>
      <c r="CPE931" s="5"/>
      <c r="CPF931" s="5"/>
      <c r="CPG931" s="5"/>
      <c r="CPH931" s="5"/>
      <c r="CPI931" s="5"/>
      <c r="CPJ931" s="5"/>
      <c r="CPK931" s="5"/>
      <c r="CPL931" s="5"/>
      <c r="CPM931" s="5"/>
      <c r="CPN931" s="5"/>
      <c r="CPO931" s="5"/>
      <c r="CPP931" s="5"/>
      <c r="CPQ931" s="5"/>
      <c r="CPR931" s="5"/>
      <c r="CPS931" s="5"/>
      <c r="CPT931" s="5"/>
      <c r="CPU931" s="5"/>
      <c r="CPV931" s="5"/>
      <c r="CPW931" s="5"/>
      <c r="CPX931" s="5"/>
      <c r="CPY931" s="5"/>
      <c r="CPZ931" s="5"/>
      <c r="CQA931" s="5"/>
      <c r="CQB931" s="5"/>
      <c r="CQC931" s="5"/>
      <c r="CQD931" s="5"/>
      <c r="CQE931" s="5"/>
      <c r="CQF931" s="5"/>
      <c r="CQG931" s="5"/>
      <c r="CQH931" s="5"/>
      <c r="CQI931" s="5"/>
      <c r="CQJ931" s="5"/>
      <c r="CQK931" s="5"/>
      <c r="CQL931" s="5"/>
      <c r="CQM931" s="5"/>
      <c r="CQN931" s="5"/>
      <c r="CQO931" s="5"/>
      <c r="CQP931" s="5"/>
      <c r="CQQ931" s="5"/>
      <c r="CQR931" s="5"/>
      <c r="CQS931" s="5"/>
      <c r="CQT931" s="5"/>
      <c r="CQU931" s="5"/>
      <c r="CQV931" s="5"/>
      <c r="CQW931" s="5"/>
      <c r="CQX931" s="5"/>
      <c r="CQY931" s="5"/>
      <c r="CQZ931" s="5"/>
      <c r="CRA931" s="5"/>
      <c r="CRB931" s="5"/>
      <c r="CRC931" s="5"/>
      <c r="CRD931" s="5"/>
      <c r="CRE931" s="5"/>
      <c r="CRF931" s="5"/>
      <c r="CRG931" s="5"/>
      <c r="CRH931" s="5"/>
      <c r="CRI931" s="5"/>
      <c r="CRJ931" s="5"/>
      <c r="CRK931" s="5"/>
      <c r="CRL931" s="5"/>
      <c r="CRM931" s="5"/>
      <c r="CRN931" s="5"/>
      <c r="CRO931" s="5"/>
      <c r="CRP931" s="5"/>
      <c r="CRQ931" s="5"/>
      <c r="CRR931" s="5"/>
      <c r="CRS931" s="5"/>
      <c r="CRT931" s="5"/>
      <c r="CRU931" s="5"/>
      <c r="CRV931" s="5"/>
      <c r="CRW931" s="5"/>
      <c r="CRX931" s="5"/>
      <c r="CRY931" s="5"/>
      <c r="CRZ931" s="5"/>
      <c r="CSA931" s="5"/>
      <c r="CSB931" s="5"/>
      <c r="CSC931" s="5"/>
      <c r="CSD931" s="5"/>
      <c r="CSE931" s="5"/>
      <c r="CSF931" s="5"/>
      <c r="CSG931" s="5"/>
      <c r="CSH931" s="5"/>
      <c r="CSI931" s="5"/>
      <c r="CSJ931" s="5"/>
      <c r="CSK931" s="5"/>
      <c r="CSL931" s="5"/>
      <c r="CSM931" s="5"/>
      <c r="CSN931" s="5"/>
      <c r="CSO931" s="5"/>
      <c r="CSP931" s="5"/>
      <c r="CSQ931" s="5"/>
      <c r="CSR931" s="5"/>
      <c r="CSS931" s="5"/>
      <c r="CST931" s="5"/>
      <c r="CSU931" s="5"/>
      <c r="CSV931" s="5"/>
      <c r="CSW931" s="5"/>
      <c r="CSX931" s="5"/>
      <c r="CSY931" s="5"/>
      <c r="CSZ931" s="5"/>
      <c r="CTA931" s="5"/>
      <c r="CTB931" s="5"/>
      <c r="CTC931" s="5"/>
      <c r="CTD931" s="5"/>
      <c r="CTE931" s="5"/>
      <c r="CTF931" s="5"/>
      <c r="CTG931" s="5"/>
      <c r="CTH931" s="5"/>
      <c r="CTI931" s="5"/>
      <c r="CTJ931" s="5"/>
      <c r="CTK931" s="5"/>
      <c r="CTL931" s="5"/>
      <c r="CTM931" s="5"/>
      <c r="CTN931" s="5"/>
      <c r="CTO931" s="5"/>
      <c r="CTP931" s="5"/>
      <c r="CTQ931" s="5"/>
      <c r="CTR931" s="5"/>
      <c r="CTS931" s="5"/>
      <c r="CTT931" s="5"/>
      <c r="CTU931" s="5"/>
      <c r="CTV931" s="5"/>
      <c r="CTW931" s="5"/>
      <c r="CTX931" s="5"/>
      <c r="CTY931" s="5"/>
      <c r="CTZ931" s="5"/>
      <c r="CUA931" s="5"/>
      <c r="CUB931" s="5"/>
      <c r="CUC931" s="5"/>
      <c r="CUD931" s="5"/>
      <c r="CUE931" s="5"/>
      <c r="CUF931" s="5"/>
      <c r="CUG931" s="5"/>
      <c r="CUH931" s="5"/>
      <c r="CUI931" s="5"/>
      <c r="CUJ931" s="5"/>
      <c r="CUK931" s="5"/>
      <c r="CUL931" s="5"/>
      <c r="CUM931" s="5"/>
      <c r="CUN931" s="5"/>
      <c r="CUO931" s="5"/>
      <c r="CUP931" s="5"/>
      <c r="CUQ931" s="5"/>
      <c r="CUR931" s="5"/>
      <c r="CUS931" s="5"/>
      <c r="CUT931" s="5"/>
      <c r="CUU931" s="5"/>
      <c r="CUV931" s="5"/>
      <c r="CUW931" s="5"/>
      <c r="CUX931" s="5"/>
      <c r="CUY931" s="5"/>
      <c r="CUZ931" s="5"/>
      <c r="CVA931" s="5"/>
      <c r="CVB931" s="5"/>
      <c r="CVC931" s="5"/>
      <c r="CVD931" s="5"/>
      <c r="CVE931" s="5"/>
      <c r="CVF931" s="5"/>
      <c r="CVG931" s="5"/>
      <c r="CVH931" s="5"/>
      <c r="CVI931" s="5"/>
      <c r="CVJ931" s="5"/>
      <c r="CVK931" s="5"/>
      <c r="CVL931" s="5"/>
      <c r="CVM931" s="5"/>
      <c r="CVN931" s="5"/>
      <c r="CVO931" s="5"/>
      <c r="CVP931" s="5"/>
      <c r="CVQ931" s="5"/>
      <c r="CVR931" s="5"/>
      <c r="CVS931" s="5"/>
      <c r="CVT931" s="5"/>
      <c r="CVU931" s="5"/>
      <c r="CVV931" s="5"/>
      <c r="CVW931" s="5"/>
      <c r="CVX931" s="5"/>
      <c r="CVY931" s="5"/>
      <c r="CVZ931" s="5"/>
      <c r="CWA931" s="5"/>
      <c r="CWB931" s="5"/>
      <c r="CWC931" s="5"/>
      <c r="CWD931" s="5"/>
      <c r="CWE931" s="5"/>
      <c r="CWF931" s="5"/>
      <c r="CWG931" s="5"/>
      <c r="CWH931" s="5"/>
      <c r="CWI931" s="5"/>
      <c r="CWJ931" s="5"/>
      <c r="CWK931" s="5"/>
      <c r="CWL931" s="5"/>
      <c r="CWM931" s="5"/>
      <c r="CWN931" s="5"/>
      <c r="CWO931" s="5"/>
      <c r="CWP931" s="5"/>
      <c r="CWQ931" s="5"/>
      <c r="CWR931" s="5"/>
      <c r="CWS931" s="5"/>
      <c r="CWT931" s="5"/>
      <c r="CWU931" s="5"/>
      <c r="CWV931" s="5"/>
      <c r="CWW931" s="5"/>
      <c r="CWX931" s="5"/>
      <c r="CWY931" s="5"/>
      <c r="CWZ931" s="5"/>
      <c r="CXA931" s="5"/>
      <c r="CXB931" s="5"/>
      <c r="CXC931" s="5"/>
      <c r="CXD931" s="5"/>
      <c r="CXE931" s="5"/>
      <c r="CXF931" s="5"/>
      <c r="CXG931" s="5"/>
      <c r="CXH931" s="5"/>
      <c r="CXI931" s="5"/>
      <c r="CXJ931" s="5"/>
      <c r="CXK931" s="5"/>
      <c r="CXL931" s="5"/>
      <c r="CXM931" s="5"/>
      <c r="CXN931" s="5"/>
      <c r="CXO931" s="5"/>
      <c r="CXP931" s="5"/>
      <c r="CXQ931" s="5"/>
      <c r="CXR931" s="5"/>
      <c r="CXS931" s="5"/>
      <c r="CXT931" s="5"/>
      <c r="CXU931" s="5"/>
      <c r="CXV931" s="5"/>
      <c r="CXW931" s="5"/>
      <c r="CXX931" s="5"/>
      <c r="CXY931" s="5"/>
      <c r="CXZ931" s="5"/>
      <c r="CYA931" s="5"/>
      <c r="CYB931" s="5"/>
      <c r="CYC931" s="5"/>
      <c r="CYD931" s="5"/>
      <c r="CYE931" s="5"/>
      <c r="CYF931" s="5"/>
      <c r="CYG931" s="5"/>
      <c r="CYH931" s="5"/>
      <c r="CYI931" s="5"/>
      <c r="CYJ931" s="5"/>
      <c r="CYK931" s="5"/>
      <c r="CYL931" s="5"/>
      <c r="CYM931" s="5"/>
      <c r="CYN931" s="5"/>
      <c r="CYO931" s="5"/>
      <c r="CYP931" s="5"/>
      <c r="CYQ931" s="5"/>
      <c r="CYR931" s="5"/>
      <c r="CYS931" s="5"/>
      <c r="CYT931" s="5"/>
      <c r="CYU931" s="5"/>
      <c r="CYV931" s="5"/>
      <c r="CYW931" s="5"/>
      <c r="CYX931" s="5"/>
      <c r="CYY931" s="5"/>
      <c r="CYZ931" s="5"/>
      <c r="CZA931" s="5"/>
      <c r="CZB931" s="5"/>
      <c r="CZC931" s="5"/>
      <c r="CZD931" s="5"/>
      <c r="CZE931" s="5"/>
      <c r="CZF931" s="5"/>
      <c r="CZG931" s="5"/>
      <c r="CZH931" s="5"/>
      <c r="CZI931" s="5"/>
      <c r="CZJ931" s="5"/>
      <c r="CZK931" s="5"/>
      <c r="CZL931" s="5"/>
      <c r="CZM931" s="5"/>
      <c r="CZN931" s="5"/>
      <c r="CZO931" s="5"/>
      <c r="CZP931" s="5"/>
      <c r="CZQ931" s="5"/>
      <c r="CZR931" s="5"/>
      <c r="CZS931" s="5"/>
      <c r="CZT931" s="5"/>
      <c r="CZU931" s="5"/>
      <c r="CZV931" s="5"/>
      <c r="CZW931" s="5"/>
      <c r="CZX931" s="5"/>
      <c r="CZY931" s="5"/>
      <c r="CZZ931" s="5"/>
      <c r="DAA931" s="5"/>
      <c r="DAB931" s="5"/>
      <c r="DAC931" s="5"/>
      <c r="DAD931" s="5"/>
      <c r="DAE931" s="5"/>
      <c r="DAF931" s="5"/>
      <c r="DAG931" s="5"/>
      <c r="DAH931" s="5"/>
      <c r="DAI931" s="5"/>
      <c r="DAJ931" s="5"/>
      <c r="DAK931" s="5"/>
      <c r="DAL931" s="5"/>
      <c r="DAM931" s="5"/>
      <c r="DAN931" s="5"/>
      <c r="DAO931" s="5"/>
      <c r="DAP931" s="5"/>
      <c r="DAQ931" s="5"/>
      <c r="DAR931" s="5"/>
      <c r="DAS931" s="5"/>
      <c r="DAT931" s="5"/>
      <c r="DAU931" s="5"/>
      <c r="DAV931" s="5"/>
      <c r="DAW931" s="5"/>
      <c r="DAX931" s="5"/>
      <c r="DAY931" s="5"/>
      <c r="DAZ931" s="5"/>
      <c r="DBA931" s="5"/>
      <c r="DBB931" s="5"/>
      <c r="DBC931" s="5"/>
      <c r="DBD931" s="5"/>
      <c r="DBE931" s="5"/>
      <c r="DBF931" s="5"/>
      <c r="DBG931" s="5"/>
      <c r="DBH931" s="5"/>
      <c r="DBI931" s="5"/>
      <c r="DBJ931" s="5"/>
      <c r="DBK931" s="5"/>
      <c r="DBL931" s="5"/>
      <c r="DBM931" s="5"/>
      <c r="DBN931" s="5"/>
      <c r="DBO931" s="5"/>
      <c r="DBP931" s="5"/>
      <c r="DBQ931" s="5"/>
      <c r="DBR931" s="5"/>
      <c r="DBS931" s="5"/>
      <c r="DBT931" s="5"/>
      <c r="DBU931" s="5"/>
      <c r="DBV931" s="5"/>
      <c r="DBW931" s="5"/>
      <c r="DBX931" s="5"/>
      <c r="DBY931" s="5"/>
      <c r="DBZ931" s="5"/>
      <c r="DCA931" s="5"/>
      <c r="DCB931" s="5"/>
      <c r="DCC931" s="5"/>
      <c r="DCD931" s="5"/>
      <c r="DCE931" s="5"/>
      <c r="DCF931" s="5"/>
      <c r="DCG931" s="5"/>
      <c r="DCH931" s="5"/>
      <c r="DCI931" s="5"/>
      <c r="DCJ931" s="5"/>
      <c r="DCK931" s="5"/>
      <c r="DCL931" s="5"/>
      <c r="DCM931" s="5"/>
      <c r="DCN931" s="5"/>
      <c r="DCO931" s="5"/>
      <c r="DCP931" s="5"/>
      <c r="DCQ931" s="5"/>
      <c r="DCR931" s="5"/>
      <c r="DCS931" s="5"/>
      <c r="DCT931" s="5"/>
      <c r="DCU931" s="5"/>
      <c r="DCV931" s="5"/>
      <c r="DCW931" s="5"/>
      <c r="DCX931" s="5"/>
      <c r="DCY931" s="5"/>
      <c r="DCZ931" s="5"/>
      <c r="DDA931" s="5"/>
      <c r="DDB931" s="5"/>
      <c r="DDC931" s="5"/>
      <c r="DDD931" s="5"/>
      <c r="DDE931" s="5"/>
      <c r="DDF931" s="5"/>
      <c r="DDG931" s="5"/>
      <c r="DDH931" s="5"/>
      <c r="DDI931" s="5"/>
      <c r="DDJ931" s="5"/>
      <c r="DDK931" s="5"/>
      <c r="DDL931" s="5"/>
      <c r="DDM931" s="5"/>
      <c r="DDN931" s="5"/>
      <c r="DDO931" s="5"/>
      <c r="DDP931" s="5"/>
      <c r="DDQ931" s="5"/>
      <c r="DDR931" s="5"/>
      <c r="DDS931" s="5"/>
      <c r="DDT931" s="5"/>
      <c r="DDU931" s="5"/>
      <c r="DDV931" s="5"/>
      <c r="DDW931" s="5"/>
      <c r="DDX931" s="5"/>
      <c r="DDY931" s="5"/>
      <c r="DDZ931" s="5"/>
      <c r="DEA931" s="5"/>
      <c r="DEB931" s="5"/>
      <c r="DEC931" s="5"/>
      <c r="DED931" s="5"/>
      <c r="DEE931" s="5"/>
      <c r="DEF931" s="5"/>
      <c r="DEG931" s="5"/>
      <c r="DEH931" s="5"/>
      <c r="DEI931" s="5"/>
      <c r="DEJ931" s="5"/>
      <c r="DEK931" s="5"/>
      <c r="DEL931" s="5"/>
      <c r="DEM931" s="5"/>
      <c r="DEN931" s="5"/>
      <c r="DEO931" s="5"/>
      <c r="DEP931" s="5"/>
      <c r="DEQ931" s="5"/>
      <c r="DER931" s="5"/>
      <c r="DES931" s="5"/>
      <c r="DET931" s="5"/>
      <c r="DEU931" s="5"/>
      <c r="DEV931" s="5"/>
      <c r="DEW931" s="5"/>
      <c r="DEX931" s="5"/>
      <c r="DEY931" s="5"/>
      <c r="DEZ931" s="5"/>
      <c r="DFA931" s="5"/>
      <c r="DFB931" s="5"/>
      <c r="DFC931" s="5"/>
      <c r="DFD931" s="5"/>
      <c r="DFE931" s="5"/>
      <c r="DFF931" s="5"/>
      <c r="DFG931" s="5"/>
      <c r="DFH931" s="5"/>
      <c r="DFI931" s="5"/>
      <c r="DFJ931" s="5"/>
      <c r="DFK931" s="5"/>
      <c r="DFL931" s="5"/>
      <c r="DFM931" s="5"/>
      <c r="DFN931" s="5"/>
      <c r="DFO931" s="5"/>
      <c r="DFP931" s="5"/>
      <c r="DFQ931" s="5"/>
      <c r="DFR931" s="5"/>
      <c r="DFS931" s="5"/>
      <c r="DFT931" s="5"/>
      <c r="DFU931" s="5"/>
      <c r="DFV931" s="5"/>
      <c r="DFW931" s="5"/>
      <c r="DFX931" s="5"/>
      <c r="DFY931" s="5"/>
      <c r="DFZ931" s="5"/>
      <c r="DGA931" s="5"/>
      <c r="DGB931" s="5"/>
      <c r="DGC931" s="5"/>
      <c r="DGD931" s="5"/>
      <c r="DGE931" s="5"/>
      <c r="DGF931" s="5"/>
      <c r="DGG931" s="5"/>
      <c r="DGH931" s="5"/>
      <c r="DGI931" s="5"/>
      <c r="DGJ931" s="5"/>
      <c r="DGK931" s="5"/>
      <c r="DGL931" s="5"/>
      <c r="DGM931" s="5"/>
      <c r="DGN931" s="5"/>
      <c r="DGO931" s="5"/>
      <c r="DGP931" s="5"/>
      <c r="DGQ931" s="5"/>
      <c r="DGR931" s="5"/>
      <c r="DGS931" s="5"/>
      <c r="DGT931" s="5"/>
      <c r="DGU931" s="5"/>
      <c r="DGV931" s="5"/>
      <c r="DGW931" s="5"/>
      <c r="DGX931" s="5"/>
      <c r="DGY931" s="5"/>
      <c r="DGZ931" s="5"/>
      <c r="DHA931" s="5"/>
      <c r="DHB931" s="5"/>
      <c r="DHC931" s="5"/>
      <c r="DHD931" s="5"/>
      <c r="DHE931" s="5"/>
      <c r="DHF931" s="5"/>
      <c r="DHG931" s="5"/>
      <c r="DHH931" s="5"/>
      <c r="DHI931" s="5"/>
      <c r="DHJ931" s="5"/>
      <c r="DHK931" s="5"/>
      <c r="DHL931" s="5"/>
      <c r="DHM931" s="5"/>
      <c r="DHN931" s="5"/>
      <c r="DHO931" s="5"/>
      <c r="DHP931" s="5"/>
      <c r="DHQ931" s="5"/>
      <c r="DHR931" s="5"/>
      <c r="DHS931" s="5"/>
      <c r="DHT931" s="5"/>
      <c r="DHU931" s="5"/>
      <c r="DHV931" s="5"/>
      <c r="DHW931" s="5"/>
      <c r="DHX931" s="5"/>
      <c r="DHY931" s="5"/>
      <c r="DHZ931" s="5"/>
      <c r="DIA931" s="5"/>
      <c r="DIB931" s="5"/>
      <c r="DIC931" s="5"/>
      <c r="DID931" s="5"/>
      <c r="DIE931" s="5"/>
      <c r="DIF931" s="5"/>
      <c r="DIG931" s="5"/>
      <c r="DIH931" s="5"/>
      <c r="DII931" s="5"/>
      <c r="DIJ931" s="5"/>
      <c r="DIK931" s="5"/>
      <c r="DIL931" s="5"/>
      <c r="DIM931" s="5"/>
      <c r="DIN931" s="5"/>
      <c r="DIO931" s="5"/>
      <c r="DIP931" s="5"/>
      <c r="DIQ931" s="5"/>
      <c r="DIR931" s="5"/>
      <c r="DIS931" s="5"/>
      <c r="DIT931" s="5"/>
      <c r="DIU931" s="5"/>
      <c r="DIV931" s="5"/>
      <c r="DIW931" s="5"/>
      <c r="DIX931" s="5"/>
      <c r="DIY931" s="5"/>
      <c r="DIZ931" s="5"/>
      <c r="DJA931" s="5"/>
      <c r="DJB931" s="5"/>
      <c r="DJC931" s="5"/>
      <c r="DJD931" s="5"/>
      <c r="DJE931" s="5"/>
      <c r="DJF931" s="5"/>
      <c r="DJG931" s="5"/>
      <c r="DJH931" s="5"/>
      <c r="DJI931" s="5"/>
      <c r="DJJ931" s="5"/>
      <c r="DJK931" s="5"/>
      <c r="DJL931" s="5"/>
      <c r="DJM931" s="5"/>
      <c r="DJN931" s="5"/>
      <c r="DJO931" s="5"/>
      <c r="DJP931" s="5"/>
      <c r="DJQ931" s="5"/>
      <c r="DJR931" s="5"/>
      <c r="DJS931" s="5"/>
      <c r="DJT931" s="5"/>
      <c r="DJU931" s="5"/>
      <c r="DJV931" s="5"/>
      <c r="DJW931" s="5"/>
      <c r="DJX931" s="5"/>
      <c r="DJY931" s="5"/>
      <c r="DJZ931" s="5"/>
      <c r="DKA931" s="5"/>
      <c r="DKB931" s="5"/>
      <c r="DKC931" s="5"/>
      <c r="DKD931" s="5"/>
      <c r="DKE931" s="5"/>
      <c r="DKF931" s="5"/>
      <c r="DKG931" s="5"/>
      <c r="DKH931" s="5"/>
      <c r="DKI931" s="5"/>
      <c r="DKJ931" s="5"/>
      <c r="DKK931" s="5"/>
      <c r="DKL931" s="5"/>
      <c r="DKM931" s="5"/>
      <c r="DKN931" s="5"/>
      <c r="DKO931" s="5"/>
      <c r="DKP931" s="5"/>
      <c r="DKQ931" s="5"/>
      <c r="DKR931" s="5"/>
      <c r="DKS931" s="5"/>
      <c r="DKT931" s="5"/>
      <c r="DKU931" s="5"/>
      <c r="DKV931" s="5"/>
      <c r="DKW931" s="5"/>
      <c r="DKX931" s="5"/>
      <c r="DKY931" s="5"/>
      <c r="DKZ931" s="5"/>
      <c r="DLA931" s="5"/>
      <c r="DLB931" s="5"/>
      <c r="DLC931" s="5"/>
      <c r="DLD931" s="5"/>
      <c r="DLE931" s="5"/>
      <c r="DLF931" s="5"/>
      <c r="DLG931" s="5"/>
      <c r="DLH931" s="5"/>
      <c r="DLI931" s="5"/>
      <c r="DLJ931" s="5"/>
      <c r="DLK931" s="5"/>
      <c r="DLL931" s="5"/>
      <c r="DLM931" s="5"/>
      <c r="DLN931" s="5"/>
      <c r="DLO931" s="5"/>
      <c r="DLP931" s="5"/>
      <c r="DLQ931" s="5"/>
      <c r="DLR931" s="5"/>
      <c r="DLS931" s="5"/>
      <c r="DLT931" s="5"/>
      <c r="DLU931" s="5"/>
      <c r="DLV931" s="5"/>
      <c r="DLW931" s="5"/>
      <c r="DLX931" s="5"/>
      <c r="DLY931" s="5"/>
      <c r="DLZ931" s="5"/>
      <c r="DMA931" s="5"/>
      <c r="DMB931" s="5"/>
      <c r="DMC931" s="5"/>
      <c r="DMD931" s="5"/>
      <c r="DME931" s="5"/>
      <c r="DMF931" s="5"/>
      <c r="DMG931" s="5"/>
      <c r="DMH931" s="5"/>
      <c r="DMI931" s="5"/>
      <c r="DMJ931" s="5"/>
      <c r="DMK931" s="5"/>
      <c r="DML931" s="5"/>
      <c r="DMM931" s="5"/>
      <c r="DMN931" s="5"/>
      <c r="DMO931" s="5"/>
      <c r="DMP931" s="5"/>
      <c r="DMQ931" s="5"/>
      <c r="DMR931" s="5"/>
      <c r="DMS931" s="5"/>
      <c r="DMT931" s="5"/>
      <c r="DMU931" s="5"/>
      <c r="DMV931" s="5"/>
      <c r="DMW931" s="5"/>
      <c r="DMX931" s="5"/>
      <c r="DMY931" s="5"/>
      <c r="DMZ931" s="5"/>
      <c r="DNA931" s="5"/>
      <c r="DNB931" s="5"/>
      <c r="DNC931" s="5"/>
      <c r="DND931" s="5"/>
      <c r="DNE931" s="5"/>
      <c r="DNF931" s="5"/>
      <c r="DNG931" s="5"/>
      <c r="DNH931" s="5"/>
      <c r="DNI931" s="5"/>
      <c r="DNJ931" s="5"/>
      <c r="DNK931" s="5"/>
      <c r="DNL931" s="5"/>
      <c r="DNM931" s="5"/>
      <c r="DNN931" s="5"/>
      <c r="DNO931" s="5"/>
      <c r="DNP931" s="5"/>
      <c r="DNQ931" s="5"/>
      <c r="DNR931" s="5"/>
      <c r="DNS931" s="5"/>
      <c r="DNT931" s="5"/>
      <c r="DNU931" s="5"/>
      <c r="DNV931" s="5"/>
      <c r="DNW931" s="5"/>
      <c r="DNX931" s="5"/>
      <c r="DNY931" s="5"/>
      <c r="DNZ931" s="5"/>
      <c r="DOA931" s="5"/>
      <c r="DOB931" s="5"/>
      <c r="DOC931" s="5"/>
      <c r="DOD931" s="5"/>
      <c r="DOE931" s="5"/>
      <c r="DOF931" s="5"/>
      <c r="DOG931" s="5"/>
      <c r="DOH931" s="5"/>
      <c r="DOI931" s="5"/>
      <c r="DOJ931" s="5"/>
      <c r="DOK931" s="5"/>
      <c r="DOL931" s="5"/>
      <c r="DOM931" s="5"/>
      <c r="DON931" s="5"/>
      <c r="DOO931" s="5"/>
      <c r="DOP931" s="5"/>
      <c r="DOQ931" s="5"/>
      <c r="DOR931" s="5"/>
      <c r="DOS931" s="5"/>
      <c r="DOT931" s="5"/>
      <c r="DOU931" s="5"/>
      <c r="DOV931" s="5"/>
      <c r="DOW931" s="5"/>
      <c r="DOX931" s="5"/>
      <c r="DOY931" s="5"/>
      <c r="DOZ931" s="5"/>
      <c r="DPA931" s="5"/>
      <c r="DPB931" s="5"/>
      <c r="DPC931" s="5"/>
      <c r="DPD931" s="5"/>
      <c r="DPE931" s="5"/>
      <c r="DPF931" s="5"/>
      <c r="DPG931" s="5"/>
      <c r="DPH931" s="5"/>
      <c r="DPI931" s="5"/>
      <c r="DPJ931" s="5"/>
      <c r="DPK931" s="5"/>
      <c r="DPL931" s="5"/>
      <c r="DPM931" s="5"/>
      <c r="DPN931" s="5"/>
      <c r="DPO931" s="5"/>
      <c r="DPP931" s="5"/>
      <c r="DPQ931" s="5"/>
      <c r="DPR931" s="5"/>
      <c r="DPS931" s="5"/>
      <c r="DPT931" s="5"/>
      <c r="DPU931" s="5"/>
      <c r="DPV931" s="5"/>
      <c r="DPW931" s="5"/>
      <c r="DPX931" s="5"/>
      <c r="DPY931" s="5"/>
      <c r="DPZ931" s="5"/>
      <c r="DQA931" s="5"/>
      <c r="DQB931" s="5"/>
      <c r="DQC931" s="5"/>
      <c r="DQD931" s="5"/>
      <c r="DQE931" s="5"/>
      <c r="DQF931" s="5"/>
      <c r="DQG931" s="5"/>
      <c r="DQH931" s="5"/>
      <c r="DQI931" s="5"/>
      <c r="DQJ931" s="5"/>
      <c r="DQK931" s="5"/>
      <c r="DQL931" s="5"/>
      <c r="DQM931" s="5"/>
      <c r="DQN931" s="5"/>
      <c r="DQO931" s="5"/>
      <c r="DQP931" s="5"/>
      <c r="DQQ931" s="5"/>
      <c r="DQR931" s="5"/>
      <c r="DQS931" s="5"/>
      <c r="DQT931" s="5"/>
      <c r="DQU931" s="5"/>
      <c r="DQV931" s="5"/>
      <c r="DQW931" s="5"/>
      <c r="DQX931" s="5"/>
      <c r="DQY931" s="5"/>
      <c r="DQZ931" s="5"/>
      <c r="DRA931" s="5"/>
      <c r="DRB931" s="5"/>
      <c r="DRC931" s="5"/>
      <c r="DRD931" s="5"/>
      <c r="DRE931" s="5"/>
      <c r="DRF931" s="5"/>
      <c r="DRG931" s="5"/>
      <c r="DRH931" s="5"/>
      <c r="DRI931" s="5"/>
      <c r="DRJ931" s="5"/>
      <c r="DRK931" s="5"/>
      <c r="DRL931" s="5"/>
      <c r="DRM931" s="5"/>
      <c r="DRN931" s="5"/>
      <c r="DRO931" s="5"/>
      <c r="DRP931" s="5"/>
      <c r="DRQ931" s="5"/>
      <c r="DRR931" s="5"/>
      <c r="DRS931" s="5"/>
      <c r="DRT931" s="5"/>
      <c r="DRU931" s="5"/>
      <c r="DRV931" s="5"/>
      <c r="DRW931" s="5"/>
      <c r="DRX931" s="5"/>
      <c r="DRY931" s="5"/>
      <c r="DRZ931" s="5"/>
      <c r="DSA931" s="5"/>
      <c r="DSB931" s="5"/>
      <c r="DSC931" s="5"/>
      <c r="DSD931" s="5"/>
      <c r="DSE931" s="5"/>
      <c r="DSF931" s="5"/>
      <c r="DSG931" s="5"/>
      <c r="DSH931" s="5"/>
      <c r="DSI931" s="5"/>
      <c r="DSJ931" s="5"/>
      <c r="DSK931" s="5"/>
      <c r="DSL931" s="5"/>
      <c r="DSM931" s="5"/>
      <c r="DSN931" s="5"/>
      <c r="DSO931" s="5"/>
      <c r="DSP931" s="5"/>
      <c r="DSQ931" s="5"/>
      <c r="DSR931" s="5"/>
      <c r="DSS931" s="5"/>
      <c r="DST931" s="5"/>
      <c r="DSU931" s="5"/>
      <c r="DSV931" s="5"/>
      <c r="DSW931" s="5"/>
      <c r="DSX931" s="5"/>
      <c r="DSY931" s="5"/>
      <c r="DSZ931" s="5"/>
      <c r="DTA931" s="5"/>
      <c r="DTB931" s="5"/>
      <c r="DTC931" s="5"/>
      <c r="DTD931" s="5"/>
      <c r="DTE931" s="5"/>
      <c r="DTF931" s="5"/>
      <c r="DTG931" s="5"/>
      <c r="DTH931" s="5"/>
      <c r="DTI931" s="5"/>
      <c r="DTJ931" s="5"/>
      <c r="DTK931" s="5"/>
      <c r="DTL931" s="5"/>
      <c r="DTM931" s="5"/>
      <c r="DTN931" s="5"/>
      <c r="DTO931" s="5"/>
      <c r="DTP931" s="5"/>
      <c r="DTQ931" s="5"/>
      <c r="DTR931" s="5"/>
      <c r="DTS931" s="5"/>
      <c r="DTT931" s="5"/>
      <c r="DTU931" s="5"/>
      <c r="DTV931" s="5"/>
      <c r="DTW931" s="5"/>
      <c r="DTX931" s="5"/>
      <c r="DTY931" s="5"/>
      <c r="DTZ931" s="5"/>
      <c r="DUA931" s="5"/>
      <c r="DUB931" s="5"/>
      <c r="DUC931" s="5"/>
      <c r="DUD931" s="5"/>
      <c r="DUE931" s="5"/>
      <c r="DUF931" s="5"/>
      <c r="DUG931" s="5"/>
      <c r="DUH931" s="5"/>
      <c r="DUI931" s="5"/>
      <c r="DUJ931" s="5"/>
      <c r="DUK931" s="5"/>
      <c r="DUL931" s="5"/>
      <c r="DUM931" s="5"/>
      <c r="DUN931" s="5"/>
      <c r="DUO931" s="5"/>
      <c r="DUP931" s="5"/>
      <c r="DUQ931" s="5"/>
      <c r="DUR931" s="5"/>
      <c r="DUS931" s="5"/>
      <c r="DUT931" s="5"/>
      <c r="DUU931" s="5"/>
      <c r="DUV931" s="5"/>
      <c r="DUW931" s="5"/>
      <c r="DUX931" s="5"/>
      <c r="DUY931" s="5"/>
      <c r="DUZ931" s="5"/>
      <c r="DVA931" s="5"/>
      <c r="DVB931" s="5"/>
      <c r="DVC931" s="5"/>
      <c r="DVD931" s="5"/>
      <c r="DVE931" s="5"/>
      <c r="DVF931" s="5"/>
      <c r="DVG931" s="5"/>
      <c r="DVH931" s="5"/>
      <c r="DVI931" s="5"/>
      <c r="DVJ931" s="5"/>
      <c r="DVK931" s="5"/>
      <c r="DVL931" s="5"/>
      <c r="DVM931" s="5"/>
      <c r="DVN931" s="5"/>
      <c r="DVO931" s="5"/>
      <c r="DVP931" s="5"/>
      <c r="DVQ931" s="5"/>
      <c r="DVR931" s="5"/>
      <c r="DVS931" s="5"/>
      <c r="DVT931" s="5"/>
      <c r="DVU931" s="5"/>
      <c r="DVV931" s="5"/>
      <c r="DVW931" s="5"/>
      <c r="DVX931" s="5"/>
      <c r="DVY931" s="5"/>
      <c r="DVZ931" s="5"/>
      <c r="DWA931" s="5"/>
      <c r="DWB931" s="5"/>
      <c r="DWC931" s="5"/>
      <c r="DWD931" s="5"/>
      <c r="DWE931" s="5"/>
      <c r="DWF931" s="5"/>
      <c r="DWG931" s="5"/>
      <c r="DWH931" s="5"/>
      <c r="DWI931" s="5"/>
      <c r="DWJ931" s="5"/>
      <c r="DWK931" s="5"/>
      <c r="DWL931" s="5"/>
      <c r="DWM931" s="5"/>
      <c r="DWN931" s="5"/>
      <c r="DWO931" s="5"/>
      <c r="DWP931" s="5"/>
      <c r="DWQ931" s="5"/>
      <c r="DWR931" s="5"/>
      <c r="DWS931" s="5"/>
      <c r="DWT931" s="5"/>
      <c r="DWU931" s="5"/>
      <c r="DWV931" s="5"/>
      <c r="DWW931" s="5"/>
      <c r="DWX931" s="5"/>
      <c r="DWY931" s="5"/>
      <c r="DWZ931" s="5"/>
      <c r="DXA931" s="5"/>
      <c r="DXB931" s="5"/>
      <c r="DXC931" s="5"/>
      <c r="DXD931" s="5"/>
      <c r="DXE931" s="5"/>
      <c r="DXF931" s="5"/>
      <c r="DXG931" s="5"/>
      <c r="DXH931" s="5"/>
      <c r="DXI931" s="5"/>
      <c r="DXJ931" s="5"/>
      <c r="DXK931" s="5"/>
      <c r="DXL931" s="5"/>
      <c r="DXM931" s="5"/>
      <c r="DXN931" s="5"/>
      <c r="DXO931" s="5"/>
      <c r="DXP931" s="5"/>
      <c r="DXQ931" s="5"/>
      <c r="DXR931" s="5"/>
      <c r="DXS931" s="5"/>
      <c r="DXT931" s="5"/>
      <c r="DXU931" s="5"/>
      <c r="DXV931" s="5"/>
      <c r="DXW931" s="5"/>
      <c r="DXX931" s="5"/>
      <c r="DXY931" s="5"/>
      <c r="DXZ931" s="5"/>
      <c r="DYA931" s="5"/>
      <c r="DYB931" s="5"/>
      <c r="DYC931" s="5"/>
      <c r="DYD931" s="5"/>
      <c r="DYE931" s="5"/>
      <c r="DYF931" s="5"/>
      <c r="DYG931" s="5"/>
      <c r="DYH931" s="5"/>
      <c r="DYI931" s="5"/>
      <c r="DYJ931" s="5"/>
      <c r="DYK931" s="5"/>
      <c r="DYL931" s="5"/>
      <c r="DYM931" s="5"/>
      <c r="DYN931" s="5"/>
      <c r="DYO931" s="5"/>
      <c r="DYP931" s="5"/>
      <c r="DYQ931" s="5"/>
      <c r="DYR931" s="5"/>
      <c r="DYS931" s="5"/>
      <c r="DYT931" s="5"/>
      <c r="DYU931" s="5"/>
      <c r="DYV931" s="5"/>
      <c r="DYW931" s="5"/>
      <c r="DYX931" s="5"/>
      <c r="DYY931" s="5"/>
      <c r="DYZ931" s="5"/>
      <c r="DZA931" s="5"/>
      <c r="DZB931" s="5"/>
      <c r="DZC931" s="5"/>
      <c r="DZD931" s="5"/>
      <c r="DZE931" s="5"/>
      <c r="DZF931" s="5"/>
      <c r="DZG931" s="5"/>
      <c r="DZH931" s="5"/>
      <c r="DZI931" s="5"/>
      <c r="DZJ931" s="5"/>
      <c r="DZK931" s="5"/>
      <c r="DZL931" s="5"/>
      <c r="DZM931" s="5"/>
      <c r="DZN931" s="5"/>
      <c r="DZO931" s="5"/>
      <c r="DZP931" s="5"/>
      <c r="DZQ931" s="5"/>
      <c r="DZR931" s="5"/>
      <c r="DZS931" s="5"/>
      <c r="DZT931" s="5"/>
      <c r="DZU931" s="5"/>
      <c r="DZV931" s="5"/>
      <c r="DZW931" s="5"/>
      <c r="DZX931" s="5"/>
      <c r="DZY931" s="5"/>
      <c r="DZZ931" s="5"/>
      <c r="EAA931" s="5"/>
      <c r="EAB931" s="5"/>
      <c r="EAC931" s="5"/>
      <c r="EAD931" s="5"/>
      <c r="EAE931" s="5"/>
      <c r="EAF931" s="5"/>
      <c r="EAG931" s="5"/>
      <c r="EAH931" s="5"/>
      <c r="EAI931" s="5"/>
      <c r="EAJ931" s="5"/>
      <c r="EAK931" s="5"/>
      <c r="EAL931" s="5"/>
      <c r="EAM931" s="5"/>
      <c r="EAN931" s="5"/>
      <c r="EAO931" s="5"/>
      <c r="EAP931" s="5"/>
      <c r="EAQ931" s="5"/>
      <c r="EAR931" s="5"/>
      <c r="EAS931" s="5"/>
      <c r="EAT931" s="5"/>
      <c r="EAU931" s="5"/>
      <c r="EAV931" s="5"/>
      <c r="EAW931" s="5"/>
      <c r="EAX931" s="5"/>
      <c r="EAY931" s="5"/>
      <c r="EAZ931" s="5"/>
      <c r="EBA931" s="5"/>
      <c r="EBB931" s="5"/>
      <c r="EBC931" s="5"/>
      <c r="EBD931" s="5"/>
      <c r="EBE931" s="5"/>
      <c r="EBF931" s="5"/>
      <c r="EBG931" s="5"/>
      <c r="EBH931" s="5"/>
      <c r="EBI931" s="5"/>
      <c r="EBJ931" s="5"/>
      <c r="EBK931" s="5"/>
      <c r="EBL931" s="5"/>
      <c r="EBM931" s="5"/>
      <c r="EBN931" s="5"/>
      <c r="EBO931" s="5"/>
      <c r="EBP931" s="5"/>
      <c r="EBQ931" s="5"/>
      <c r="EBR931" s="5"/>
      <c r="EBS931" s="5"/>
      <c r="EBT931" s="5"/>
      <c r="EBU931" s="5"/>
      <c r="EBV931" s="5"/>
      <c r="EBW931" s="5"/>
      <c r="EBX931" s="5"/>
      <c r="EBY931" s="5"/>
      <c r="EBZ931" s="5"/>
      <c r="ECA931" s="5"/>
      <c r="ECB931" s="5"/>
      <c r="ECC931" s="5"/>
      <c r="ECD931" s="5"/>
      <c r="ECE931" s="5"/>
      <c r="ECF931" s="5"/>
      <c r="ECG931" s="5"/>
      <c r="ECH931" s="5"/>
      <c r="ECI931" s="5"/>
      <c r="ECJ931" s="5"/>
      <c r="ECK931" s="5"/>
      <c r="ECL931" s="5"/>
      <c r="ECM931" s="5"/>
      <c r="ECN931" s="5"/>
      <c r="ECO931" s="5"/>
      <c r="ECP931" s="5"/>
      <c r="ECQ931" s="5"/>
      <c r="ECR931" s="5"/>
      <c r="ECS931" s="5"/>
      <c r="ECT931" s="5"/>
      <c r="ECU931" s="5"/>
      <c r="ECV931" s="5"/>
      <c r="ECW931" s="5"/>
      <c r="ECX931" s="5"/>
      <c r="ECY931" s="5"/>
      <c r="ECZ931" s="5"/>
      <c r="EDA931" s="5"/>
      <c r="EDB931" s="5"/>
      <c r="EDC931" s="5"/>
      <c r="EDD931" s="5"/>
      <c r="EDE931" s="5"/>
      <c r="EDF931" s="5"/>
      <c r="EDG931" s="5"/>
      <c r="EDH931" s="5"/>
      <c r="EDI931" s="5"/>
      <c r="EDJ931" s="5"/>
      <c r="EDK931" s="5"/>
      <c r="EDL931" s="5"/>
      <c r="EDM931" s="5"/>
      <c r="EDN931" s="5"/>
      <c r="EDO931" s="5"/>
      <c r="EDP931" s="5"/>
      <c r="EDQ931" s="5"/>
      <c r="EDR931" s="5"/>
      <c r="EDS931" s="5"/>
      <c r="EDT931" s="5"/>
      <c r="EDU931" s="5"/>
      <c r="EDV931" s="5"/>
      <c r="EDW931" s="5"/>
      <c r="EDX931" s="5"/>
      <c r="EDY931" s="5"/>
      <c r="EDZ931" s="5"/>
      <c r="EEA931" s="5"/>
      <c r="EEB931" s="5"/>
      <c r="EEC931" s="5"/>
      <c r="EED931" s="5"/>
      <c r="EEE931" s="5"/>
      <c r="EEF931" s="5"/>
      <c r="EEG931" s="5"/>
      <c r="EEH931" s="5"/>
      <c r="EEI931" s="5"/>
      <c r="EEJ931" s="5"/>
      <c r="EEK931" s="5"/>
      <c r="EEL931" s="5"/>
      <c r="EEM931" s="5"/>
      <c r="EEN931" s="5"/>
      <c r="EEO931" s="5"/>
      <c r="EEP931" s="5"/>
      <c r="EEQ931" s="5"/>
      <c r="EER931" s="5"/>
      <c r="EES931" s="5"/>
      <c r="EET931" s="5"/>
      <c r="EEU931" s="5"/>
      <c r="EEV931" s="5"/>
      <c r="EEW931" s="5"/>
      <c r="EEX931" s="5"/>
      <c r="EEY931" s="5"/>
      <c r="EEZ931" s="5"/>
      <c r="EFA931" s="5"/>
      <c r="EFB931" s="5"/>
      <c r="EFC931" s="5"/>
      <c r="EFD931" s="5"/>
      <c r="EFE931" s="5"/>
      <c r="EFF931" s="5"/>
      <c r="EFG931" s="5"/>
      <c r="EFH931" s="5"/>
      <c r="EFI931" s="5"/>
      <c r="EFJ931" s="5"/>
      <c r="EFK931" s="5"/>
      <c r="EFL931" s="5"/>
      <c r="EFM931" s="5"/>
      <c r="EFN931" s="5"/>
      <c r="EFO931" s="5"/>
      <c r="EFP931" s="5"/>
      <c r="EFQ931" s="5"/>
      <c r="EFR931" s="5"/>
      <c r="EFS931" s="5"/>
      <c r="EFT931" s="5"/>
      <c r="EFU931" s="5"/>
      <c r="EFV931" s="5"/>
      <c r="EFW931" s="5"/>
      <c r="EFX931" s="5"/>
      <c r="EFY931" s="5"/>
      <c r="EFZ931" s="5"/>
      <c r="EGA931" s="5"/>
      <c r="EGB931" s="5"/>
      <c r="EGC931" s="5"/>
      <c r="EGD931" s="5"/>
      <c r="EGE931" s="5"/>
      <c r="EGF931" s="5"/>
      <c r="EGG931" s="5"/>
      <c r="EGH931" s="5"/>
      <c r="EGI931" s="5"/>
      <c r="EGJ931" s="5"/>
      <c r="EGK931" s="5"/>
      <c r="EGL931" s="5"/>
      <c r="EGM931" s="5"/>
      <c r="EGN931" s="5"/>
      <c r="EGO931" s="5"/>
      <c r="EGP931" s="5"/>
      <c r="EGQ931" s="5"/>
      <c r="EGR931" s="5"/>
      <c r="EGS931" s="5"/>
      <c r="EGT931" s="5"/>
      <c r="EGU931" s="5"/>
      <c r="EGV931" s="5"/>
      <c r="EGW931" s="5"/>
      <c r="EGX931" s="5"/>
      <c r="EGY931" s="5"/>
      <c r="EGZ931" s="5"/>
      <c r="EHA931" s="5"/>
      <c r="EHB931" s="5"/>
      <c r="EHC931" s="5"/>
      <c r="EHD931" s="5"/>
      <c r="EHE931" s="5"/>
      <c r="EHF931" s="5"/>
      <c r="EHG931" s="5"/>
      <c r="EHH931" s="5"/>
      <c r="EHI931" s="5"/>
      <c r="EHJ931" s="5"/>
      <c r="EHK931" s="5"/>
      <c r="EHL931" s="5"/>
      <c r="EHM931" s="5"/>
      <c r="EHN931" s="5"/>
      <c r="EHO931" s="5"/>
      <c r="EHP931" s="5"/>
      <c r="EHQ931" s="5"/>
      <c r="EHR931" s="5"/>
      <c r="EHS931" s="5"/>
      <c r="EHT931" s="5"/>
      <c r="EHU931" s="5"/>
      <c r="EHV931" s="5"/>
      <c r="EHW931" s="5"/>
      <c r="EHX931" s="5"/>
      <c r="EHY931" s="5"/>
      <c r="EHZ931" s="5"/>
      <c r="EIA931" s="5"/>
      <c r="EIB931" s="5"/>
      <c r="EIC931" s="5"/>
      <c r="EID931" s="5"/>
      <c r="EIE931" s="5"/>
      <c r="EIF931" s="5"/>
      <c r="EIG931" s="5"/>
      <c r="EIH931" s="5"/>
      <c r="EII931" s="5"/>
      <c r="EIJ931" s="5"/>
      <c r="EIK931" s="5"/>
      <c r="EIL931" s="5"/>
      <c r="EIM931" s="5"/>
      <c r="EIN931" s="5"/>
      <c r="EIO931" s="5"/>
      <c r="EIP931" s="5"/>
      <c r="EIQ931" s="5"/>
      <c r="EIR931" s="5"/>
      <c r="EIS931" s="5"/>
      <c r="EIT931" s="5"/>
      <c r="EIU931" s="5"/>
      <c r="EIV931" s="5"/>
      <c r="EIW931" s="5"/>
      <c r="EIX931" s="5"/>
      <c r="EIY931" s="5"/>
      <c r="EIZ931" s="5"/>
      <c r="EJA931" s="5"/>
      <c r="EJB931" s="5"/>
      <c r="EJC931" s="5"/>
      <c r="EJD931" s="5"/>
      <c r="EJE931" s="5"/>
      <c r="EJF931" s="5"/>
      <c r="EJG931" s="5"/>
      <c r="EJH931" s="5"/>
      <c r="EJI931" s="5"/>
      <c r="EJJ931" s="5"/>
      <c r="EJK931" s="5"/>
      <c r="EJL931" s="5"/>
      <c r="EJM931" s="5"/>
      <c r="EJN931" s="5"/>
      <c r="EJO931" s="5"/>
      <c r="EJP931" s="5"/>
      <c r="EJQ931" s="5"/>
      <c r="EJR931" s="5"/>
      <c r="EJS931" s="5"/>
      <c r="EJT931" s="5"/>
      <c r="EJU931" s="5"/>
      <c r="EJV931" s="5"/>
      <c r="EJW931" s="5"/>
      <c r="EJX931" s="5"/>
      <c r="EJY931" s="5"/>
      <c r="EJZ931" s="5"/>
      <c r="EKA931" s="5"/>
      <c r="EKB931" s="5"/>
      <c r="EKC931" s="5"/>
      <c r="EKD931" s="5"/>
      <c r="EKE931" s="5"/>
      <c r="EKF931" s="5"/>
      <c r="EKG931" s="5"/>
      <c r="EKH931" s="5"/>
      <c r="EKI931" s="5"/>
      <c r="EKJ931" s="5"/>
      <c r="EKK931" s="5"/>
      <c r="EKL931" s="5"/>
      <c r="EKM931" s="5"/>
      <c r="EKN931" s="5"/>
      <c r="EKO931" s="5"/>
      <c r="EKP931" s="5"/>
      <c r="EKQ931" s="5"/>
      <c r="EKR931" s="5"/>
      <c r="EKS931" s="5"/>
      <c r="EKT931" s="5"/>
      <c r="EKU931" s="5"/>
      <c r="EKV931" s="5"/>
      <c r="EKW931" s="5"/>
      <c r="EKX931" s="5"/>
      <c r="EKY931" s="5"/>
      <c r="EKZ931" s="5"/>
      <c r="ELA931" s="5"/>
      <c r="ELB931" s="5"/>
      <c r="ELC931" s="5"/>
      <c r="ELD931" s="5"/>
      <c r="ELE931" s="5"/>
      <c r="ELF931" s="5"/>
      <c r="ELG931" s="5"/>
      <c r="ELH931" s="5"/>
      <c r="ELI931" s="5"/>
      <c r="ELJ931" s="5"/>
      <c r="ELK931" s="5"/>
      <c r="ELL931" s="5"/>
      <c r="ELM931" s="5"/>
      <c r="ELN931" s="5"/>
      <c r="ELO931" s="5"/>
      <c r="ELP931" s="5"/>
      <c r="ELQ931" s="5"/>
      <c r="ELR931" s="5"/>
      <c r="ELS931" s="5"/>
      <c r="ELT931" s="5"/>
      <c r="ELU931" s="5"/>
      <c r="ELV931" s="5"/>
      <c r="ELW931" s="5"/>
      <c r="ELX931" s="5"/>
      <c r="ELY931" s="5"/>
      <c r="ELZ931" s="5"/>
      <c r="EMA931" s="5"/>
      <c r="EMB931" s="5"/>
      <c r="EMC931" s="5"/>
      <c r="EMD931" s="5"/>
      <c r="EME931" s="5"/>
      <c r="EMF931" s="5"/>
      <c r="EMG931" s="5"/>
      <c r="EMH931" s="5"/>
      <c r="EMI931" s="5"/>
      <c r="EMJ931" s="5"/>
      <c r="EMK931" s="5"/>
      <c r="EML931" s="5"/>
      <c r="EMM931" s="5"/>
      <c r="EMN931" s="5"/>
      <c r="EMO931" s="5"/>
      <c r="EMP931" s="5"/>
      <c r="EMQ931" s="5"/>
      <c r="EMR931" s="5"/>
      <c r="EMS931" s="5"/>
      <c r="EMT931" s="5"/>
      <c r="EMU931" s="5"/>
      <c r="EMV931" s="5"/>
      <c r="EMW931" s="5"/>
      <c r="EMX931" s="5"/>
      <c r="EMY931" s="5"/>
      <c r="EMZ931" s="5"/>
      <c r="ENA931" s="5"/>
      <c r="ENB931" s="5"/>
      <c r="ENC931" s="5"/>
      <c r="END931" s="5"/>
      <c r="ENE931" s="5"/>
      <c r="ENF931" s="5"/>
      <c r="ENG931" s="5"/>
      <c r="ENH931" s="5"/>
      <c r="ENI931" s="5"/>
      <c r="ENJ931" s="5"/>
      <c r="ENK931" s="5"/>
      <c r="ENL931" s="5"/>
      <c r="ENM931" s="5"/>
      <c r="ENN931" s="5"/>
      <c r="ENO931" s="5"/>
      <c r="ENP931" s="5"/>
      <c r="ENQ931" s="5"/>
      <c r="ENR931" s="5"/>
      <c r="ENS931" s="5"/>
      <c r="ENT931" s="5"/>
      <c r="ENU931" s="5"/>
      <c r="ENV931" s="5"/>
      <c r="ENW931" s="5"/>
      <c r="ENX931" s="5"/>
      <c r="ENY931" s="5"/>
      <c r="ENZ931" s="5"/>
      <c r="EOA931" s="5"/>
      <c r="EOB931" s="5"/>
      <c r="EOC931" s="5"/>
      <c r="EOD931" s="5"/>
      <c r="EOE931" s="5"/>
      <c r="EOF931" s="5"/>
      <c r="EOG931" s="5"/>
      <c r="EOH931" s="5"/>
      <c r="EOI931" s="5"/>
      <c r="EOJ931" s="5"/>
      <c r="EOK931" s="5"/>
      <c r="EOL931" s="5"/>
      <c r="EOM931" s="5"/>
      <c r="EON931" s="5"/>
      <c r="EOO931" s="5"/>
      <c r="EOP931" s="5"/>
      <c r="EOQ931" s="5"/>
      <c r="EOR931" s="5"/>
      <c r="EOS931" s="5"/>
      <c r="EOT931" s="5"/>
      <c r="EOU931" s="5"/>
      <c r="EOV931" s="5"/>
      <c r="EOW931" s="5"/>
      <c r="EOX931" s="5"/>
      <c r="EOY931" s="5"/>
      <c r="EOZ931" s="5"/>
      <c r="EPA931" s="5"/>
      <c r="EPB931" s="5"/>
      <c r="EPC931" s="5"/>
      <c r="EPD931" s="5"/>
      <c r="EPE931" s="5"/>
      <c r="EPF931" s="5"/>
      <c r="EPG931" s="5"/>
      <c r="EPH931" s="5"/>
      <c r="EPI931" s="5"/>
      <c r="EPJ931" s="5"/>
      <c r="EPK931" s="5"/>
      <c r="EPL931" s="5"/>
      <c r="EPM931" s="5"/>
      <c r="EPN931" s="5"/>
      <c r="EPO931" s="5"/>
      <c r="EPP931" s="5"/>
      <c r="EPQ931" s="5"/>
      <c r="EPR931" s="5"/>
      <c r="EPS931" s="5"/>
      <c r="EPT931" s="5"/>
      <c r="EPU931" s="5"/>
      <c r="EPV931" s="5"/>
      <c r="EPW931" s="5"/>
      <c r="EPX931" s="5"/>
      <c r="EPY931" s="5"/>
      <c r="EPZ931" s="5"/>
      <c r="EQA931" s="5"/>
      <c r="EQB931" s="5"/>
      <c r="EQC931" s="5"/>
      <c r="EQD931" s="5"/>
      <c r="EQE931" s="5"/>
      <c r="EQF931" s="5"/>
      <c r="EQG931" s="5"/>
      <c r="EQH931" s="5"/>
      <c r="EQI931" s="5"/>
      <c r="EQJ931" s="5"/>
      <c r="EQK931" s="5"/>
      <c r="EQL931" s="5"/>
      <c r="EQM931" s="5"/>
      <c r="EQN931" s="5"/>
      <c r="EQO931" s="5"/>
      <c r="EQP931" s="5"/>
      <c r="EQQ931" s="5"/>
      <c r="EQR931" s="5"/>
      <c r="EQS931" s="5"/>
      <c r="EQT931" s="5"/>
      <c r="EQU931" s="5"/>
      <c r="EQV931" s="5"/>
      <c r="EQW931" s="5"/>
      <c r="EQX931" s="5"/>
      <c r="EQY931" s="5"/>
      <c r="EQZ931" s="5"/>
      <c r="ERA931" s="5"/>
      <c r="ERB931" s="5"/>
      <c r="ERC931" s="5"/>
      <c r="ERD931" s="5"/>
      <c r="ERE931" s="5"/>
      <c r="ERF931" s="5"/>
      <c r="ERG931" s="5"/>
      <c r="ERH931" s="5"/>
      <c r="ERI931" s="5"/>
      <c r="ERJ931" s="5"/>
      <c r="ERK931" s="5"/>
      <c r="ERL931" s="5"/>
      <c r="ERM931" s="5"/>
      <c r="ERN931" s="5"/>
      <c r="ERO931" s="5"/>
      <c r="ERP931" s="5"/>
      <c r="ERQ931" s="5"/>
      <c r="ERR931" s="5"/>
      <c r="ERS931" s="5"/>
      <c r="ERT931" s="5"/>
      <c r="ERU931" s="5"/>
      <c r="ERV931" s="5"/>
      <c r="ERW931" s="5"/>
      <c r="ERX931" s="5"/>
      <c r="ERY931" s="5"/>
      <c r="ERZ931" s="5"/>
      <c r="ESA931" s="5"/>
      <c r="ESB931" s="5"/>
      <c r="ESC931" s="5"/>
      <c r="ESD931" s="5"/>
      <c r="ESE931" s="5"/>
      <c r="ESF931" s="5"/>
      <c r="ESG931" s="5"/>
      <c r="ESH931" s="5"/>
      <c r="ESI931" s="5"/>
      <c r="ESJ931" s="5"/>
      <c r="ESK931" s="5"/>
      <c r="ESL931" s="5"/>
      <c r="ESM931" s="5"/>
      <c r="ESN931" s="5"/>
      <c r="ESO931" s="5"/>
      <c r="ESP931" s="5"/>
      <c r="ESQ931" s="5"/>
      <c r="ESR931" s="5"/>
      <c r="ESS931" s="5"/>
      <c r="EST931" s="5"/>
      <c r="ESU931" s="5"/>
      <c r="ESV931" s="5"/>
      <c r="ESW931" s="5"/>
      <c r="ESX931" s="5"/>
      <c r="ESY931" s="5"/>
      <c r="ESZ931" s="5"/>
      <c r="ETA931" s="5"/>
      <c r="ETB931" s="5"/>
      <c r="ETC931" s="5"/>
      <c r="ETD931" s="5"/>
      <c r="ETE931" s="5"/>
      <c r="ETF931" s="5"/>
      <c r="ETG931" s="5"/>
      <c r="ETH931" s="5"/>
      <c r="ETI931" s="5"/>
      <c r="ETJ931" s="5"/>
      <c r="ETK931" s="5"/>
      <c r="ETL931" s="5"/>
      <c r="ETM931" s="5"/>
      <c r="ETN931" s="5"/>
      <c r="ETO931" s="5"/>
      <c r="ETP931" s="5"/>
      <c r="ETQ931" s="5"/>
      <c r="ETR931" s="5"/>
      <c r="ETS931" s="5"/>
      <c r="ETT931" s="5"/>
      <c r="ETU931" s="5"/>
      <c r="ETV931" s="5"/>
      <c r="ETW931" s="5"/>
      <c r="ETX931" s="5"/>
      <c r="ETY931" s="5"/>
      <c r="ETZ931" s="5"/>
      <c r="EUA931" s="5"/>
      <c r="EUB931" s="5"/>
      <c r="EUC931" s="5"/>
      <c r="EUD931" s="5"/>
      <c r="EUE931" s="5"/>
      <c r="EUF931" s="5"/>
      <c r="EUG931" s="5"/>
      <c r="EUH931" s="5"/>
      <c r="EUI931" s="5"/>
      <c r="EUJ931" s="5"/>
      <c r="EUK931" s="5"/>
      <c r="EUL931" s="5"/>
      <c r="EUM931" s="5"/>
      <c r="EUN931" s="5"/>
      <c r="EUO931" s="5"/>
      <c r="EUP931" s="5"/>
      <c r="EUQ931" s="5"/>
      <c r="EUR931" s="5"/>
      <c r="EUS931" s="5"/>
      <c r="EUT931" s="5"/>
      <c r="EUU931" s="5"/>
      <c r="EUV931" s="5"/>
      <c r="EUW931" s="5"/>
      <c r="EUX931" s="5"/>
      <c r="EUY931" s="5"/>
      <c r="EUZ931" s="5"/>
      <c r="EVA931" s="5"/>
      <c r="EVB931" s="5"/>
      <c r="EVC931" s="5"/>
      <c r="EVD931" s="5"/>
      <c r="EVE931" s="5"/>
      <c r="EVF931" s="5"/>
      <c r="EVG931" s="5"/>
      <c r="EVH931" s="5"/>
      <c r="EVI931" s="5"/>
      <c r="EVJ931" s="5"/>
      <c r="EVK931" s="5"/>
      <c r="EVL931" s="5"/>
      <c r="EVM931" s="5"/>
      <c r="EVN931" s="5"/>
      <c r="EVO931" s="5"/>
      <c r="EVP931" s="5"/>
      <c r="EVQ931" s="5"/>
      <c r="EVR931" s="5"/>
      <c r="EVS931" s="5"/>
      <c r="EVT931" s="5"/>
      <c r="EVU931" s="5"/>
      <c r="EVV931" s="5"/>
      <c r="EVW931" s="5"/>
      <c r="EVX931" s="5"/>
      <c r="EVY931" s="5"/>
      <c r="EVZ931" s="5"/>
      <c r="EWA931" s="5"/>
      <c r="EWB931" s="5"/>
      <c r="EWC931" s="5"/>
      <c r="EWD931" s="5"/>
      <c r="EWE931" s="5"/>
      <c r="EWF931" s="5"/>
      <c r="EWG931" s="5"/>
      <c r="EWH931" s="5"/>
      <c r="EWI931" s="5"/>
      <c r="EWJ931" s="5"/>
      <c r="EWK931" s="5"/>
      <c r="EWL931" s="5"/>
      <c r="EWM931" s="5"/>
      <c r="EWN931" s="5"/>
      <c r="EWO931" s="5"/>
      <c r="EWP931" s="5"/>
      <c r="EWQ931" s="5"/>
      <c r="EWR931" s="5"/>
      <c r="EWS931" s="5"/>
      <c r="EWT931" s="5"/>
      <c r="EWU931" s="5"/>
      <c r="EWV931" s="5"/>
      <c r="EWW931" s="5"/>
      <c r="EWX931" s="5"/>
      <c r="EWY931" s="5"/>
      <c r="EWZ931" s="5"/>
      <c r="EXA931" s="5"/>
      <c r="EXB931" s="5"/>
      <c r="EXC931" s="5"/>
      <c r="EXD931" s="5"/>
      <c r="EXE931" s="5"/>
      <c r="EXF931" s="5"/>
      <c r="EXG931" s="5"/>
      <c r="EXH931" s="5"/>
      <c r="EXI931" s="5"/>
      <c r="EXJ931" s="5"/>
      <c r="EXK931" s="5"/>
      <c r="EXL931" s="5"/>
      <c r="EXM931" s="5"/>
      <c r="EXN931" s="5"/>
      <c r="EXO931" s="5"/>
      <c r="EXP931" s="5"/>
      <c r="EXQ931" s="5"/>
      <c r="EXR931" s="5"/>
      <c r="EXS931" s="5"/>
      <c r="EXT931" s="5"/>
      <c r="EXU931" s="5"/>
      <c r="EXV931" s="5"/>
      <c r="EXW931" s="5"/>
      <c r="EXX931" s="5"/>
      <c r="EXY931" s="5"/>
      <c r="EXZ931" s="5"/>
      <c r="EYA931" s="5"/>
      <c r="EYB931" s="5"/>
      <c r="EYC931" s="5"/>
      <c r="EYD931" s="5"/>
      <c r="EYE931" s="5"/>
      <c r="EYF931" s="5"/>
      <c r="EYG931" s="5"/>
      <c r="EYH931" s="5"/>
      <c r="EYI931" s="5"/>
      <c r="EYJ931" s="5"/>
      <c r="EYK931" s="5"/>
      <c r="EYL931" s="5"/>
      <c r="EYM931" s="5"/>
      <c r="EYN931" s="5"/>
      <c r="EYO931" s="5"/>
      <c r="EYP931" s="5"/>
      <c r="EYQ931" s="5"/>
      <c r="EYR931" s="5"/>
      <c r="EYS931" s="5"/>
      <c r="EYT931" s="5"/>
      <c r="EYU931" s="5"/>
      <c r="EYV931" s="5"/>
      <c r="EYW931" s="5"/>
      <c r="EYX931" s="5"/>
      <c r="EYY931" s="5"/>
      <c r="EYZ931" s="5"/>
      <c r="EZA931" s="5"/>
      <c r="EZB931" s="5"/>
      <c r="EZC931" s="5"/>
      <c r="EZD931" s="5"/>
      <c r="EZE931" s="5"/>
      <c r="EZF931" s="5"/>
      <c r="EZG931" s="5"/>
      <c r="EZH931" s="5"/>
      <c r="EZI931" s="5"/>
      <c r="EZJ931" s="5"/>
      <c r="EZK931" s="5"/>
      <c r="EZL931" s="5"/>
      <c r="EZM931" s="5"/>
      <c r="EZN931" s="5"/>
      <c r="EZO931" s="5"/>
      <c r="EZP931" s="5"/>
      <c r="EZQ931" s="5"/>
      <c r="EZR931" s="5"/>
      <c r="EZS931" s="5"/>
      <c r="EZT931" s="5"/>
      <c r="EZU931" s="5"/>
      <c r="EZV931" s="5"/>
      <c r="EZW931" s="5"/>
      <c r="EZX931" s="5"/>
      <c r="EZY931" s="5"/>
      <c r="EZZ931" s="5"/>
      <c r="FAA931" s="5"/>
      <c r="FAB931" s="5"/>
      <c r="FAC931" s="5"/>
      <c r="FAD931" s="5"/>
      <c r="FAE931" s="5"/>
      <c r="FAF931" s="5"/>
      <c r="FAG931" s="5"/>
      <c r="FAH931" s="5"/>
      <c r="FAI931" s="5"/>
      <c r="FAJ931" s="5"/>
      <c r="FAK931" s="5"/>
      <c r="FAL931" s="5"/>
      <c r="FAM931" s="5"/>
      <c r="FAN931" s="5"/>
      <c r="FAO931" s="5"/>
      <c r="FAP931" s="5"/>
      <c r="FAQ931" s="5"/>
      <c r="FAR931" s="5"/>
      <c r="FAS931" s="5"/>
      <c r="FAT931" s="5"/>
      <c r="FAU931" s="5"/>
      <c r="FAV931" s="5"/>
      <c r="FAW931" s="5"/>
      <c r="FAX931" s="5"/>
      <c r="FAY931" s="5"/>
      <c r="FAZ931" s="5"/>
      <c r="FBA931" s="5"/>
      <c r="FBB931" s="5"/>
      <c r="FBC931" s="5"/>
      <c r="FBD931" s="5"/>
      <c r="FBE931" s="5"/>
      <c r="FBF931" s="5"/>
      <c r="FBG931" s="5"/>
      <c r="FBH931" s="5"/>
      <c r="FBI931" s="5"/>
      <c r="FBJ931" s="5"/>
      <c r="FBK931" s="5"/>
      <c r="FBL931" s="5"/>
      <c r="FBM931" s="5"/>
      <c r="FBN931" s="5"/>
      <c r="FBO931" s="5"/>
      <c r="FBP931" s="5"/>
      <c r="FBQ931" s="5"/>
      <c r="FBR931" s="5"/>
      <c r="FBS931" s="5"/>
      <c r="FBT931" s="5"/>
      <c r="FBU931" s="5"/>
      <c r="FBV931" s="5"/>
      <c r="FBW931" s="5"/>
      <c r="FBX931" s="5"/>
      <c r="FBY931" s="5"/>
      <c r="FBZ931" s="5"/>
      <c r="FCA931" s="5"/>
      <c r="FCB931" s="5"/>
      <c r="FCC931" s="5"/>
      <c r="FCD931" s="5"/>
      <c r="FCE931" s="5"/>
      <c r="FCF931" s="5"/>
      <c r="FCG931" s="5"/>
      <c r="FCH931" s="5"/>
      <c r="FCI931" s="5"/>
      <c r="FCJ931" s="5"/>
      <c r="FCK931" s="5"/>
      <c r="FCL931" s="5"/>
      <c r="FCM931" s="5"/>
      <c r="FCN931" s="5"/>
      <c r="FCO931" s="5"/>
      <c r="FCP931" s="5"/>
      <c r="FCQ931" s="5"/>
      <c r="FCR931" s="5"/>
      <c r="FCS931" s="5"/>
      <c r="FCT931" s="5"/>
      <c r="FCU931" s="5"/>
      <c r="FCV931" s="5"/>
      <c r="FCW931" s="5"/>
      <c r="FCX931" s="5"/>
      <c r="FCY931" s="5"/>
      <c r="FCZ931" s="5"/>
      <c r="FDA931" s="5"/>
      <c r="FDB931" s="5"/>
      <c r="FDC931" s="5"/>
      <c r="FDD931" s="5"/>
      <c r="FDE931" s="5"/>
      <c r="FDF931" s="5"/>
      <c r="FDG931" s="5"/>
      <c r="FDH931" s="5"/>
      <c r="FDI931" s="5"/>
      <c r="FDJ931" s="5"/>
      <c r="FDK931" s="5"/>
      <c r="FDL931" s="5"/>
      <c r="FDM931" s="5"/>
      <c r="FDN931" s="5"/>
      <c r="FDO931" s="5"/>
      <c r="FDP931" s="5"/>
      <c r="FDQ931" s="5"/>
      <c r="FDR931" s="5"/>
      <c r="FDS931" s="5"/>
      <c r="FDT931" s="5"/>
      <c r="FDU931" s="5"/>
      <c r="FDV931" s="5"/>
      <c r="FDW931" s="5"/>
      <c r="FDX931" s="5"/>
      <c r="FDY931" s="5"/>
      <c r="FDZ931" s="5"/>
      <c r="FEA931" s="5"/>
      <c r="FEB931" s="5"/>
      <c r="FEC931" s="5"/>
      <c r="FED931" s="5"/>
      <c r="FEE931" s="5"/>
      <c r="FEF931" s="5"/>
      <c r="FEG931" s="5"/>
      <c r="FEH931" s="5"/>
      <c r="FEI931" s="5"/>
      <c r="FEJ931" s="5"/>
      <c r="FEK931" s="5"/>
      <c r="FEL931" s="5"/>
      <c r="FEM931" s="5"/>
      <c r="FEN931" s="5"/>
      <c r="FEO931" s="5"/>
      <c r="FEP931" s="5"/>
      <c r="FEQ931" s="5"/>
      <c r="FER931" s="5"/>
      <c r="FES931" s="5"/>
      <c r="FET931" s="5"/>
      <c r="FEU931" s="5"/>
      <c r="FEV931" s="5"/>
      <c r="FEW931" s="5"/>
      <c r="FEX931" s="5"/>
      <c r="FEY931" s="5"/>
      <c r="FEZ931" s="5"/>
      <c r="FFA931" s="5"/>
      <c r="FFB931" s="5"/>
      <c r="FFC931" s="5"/>
      <c r="FFD931" s="5"/>
      <c r="FFE931" s="5"/>
      <c r="FFF931" s="5"/>
      <c r="FFG931" s="5"/>
      <c r="FFH931" s="5"/>
      <c r="FFI931" s="5"/>
      <c r="FFJ931" s="5"/>
      <c r="FFK931" s="5"/>
      <c r="FFL931" s="5"/>
      <c r="FFM931" s="5"/>
      <c r="FFN931" s="5"/>
      <c r="FFO931" s="5"/>
      <c r="FFP931" s="5"/>
      <c r="FFQ931" s="5"/>
      <c r="FFR931" s="5"/>
      <c r="FFS931" s="5"/>
      <c r="FFT931" s="5"/>
      <c r="FFU931" s="5"/>
      <c r="FFV931" s="5"/>
      <c r="FFW931" s="5"/>
      <c r="FFX931" s="5"/>
      <c r="FFY931" s="5"/>
      <c r="FFZ931" s="5"/>
      <c r="FGA931" s="5"/>
      <c r="FGB931" s="5"/>
      <c r="FGC931" s="5"/>
      <c r="FGD931" s="5"/>
      <c r="FGE931" s="5"/>
      <c r="FGF931" s="5"/>
      <c r="FGG931" s="5"/>
      <c r="FGH931" s="5"/>
      <c r="FGI931" s="5"/>
      <c r="FGJ931" s="5"/>
      <c r="FGK931" s="5"/>
      <c r="FGL931" s="5"/>
      <c r="FGM931" s="5"/>
      <c r="FGN931" s="5"/>
      <c r="FGO931" s="5"/>
      <c r="FGP931" s="5"/>
      <c r="FGQ931" s="5"/>
      <c r="FGR931" s="5"/>
      <c r="FGS931" s="5"/>
      <c r="FGT931" s="5"/>
      <c r="FGU931" s="5"/>
      <c r="FGV931" s="5"/>
      <c r="FGW931" s="5"/>
      <c r="FGX931" s="5"/>
      <c r="FGY931" s="5"/>
      <c r="FGZ931" s="5"/>
      <c r="FHA931" s="5"/>
      <c r="FHB931" s="5"/>
      <c r="FHC931" s="5"/>
      <c r="FHD931" s="5"/>
      <c r="FHE931" s="5"/>
      <c r="FHF931" s="5"/>
      <c r="FHG931" s="5"/>
      <c r="FHH931" s="5"/>
      <c r="FHI931" s="5"/>
      <c r="FHJ931" s="5"/>
      <c r="FHK931" s="5"/>
      <c r="FHL931" s="5"/>
      <c r="FHM931" s="5"/>
      <c r="FHN931" s="5"/>
      <c r="FHO931" s="5"/>
      <c r="FHP931" s="5"/>
      <c r="FHQ931" s="5"/>
      <c r="FHR931" s="5"/>
      <c r="FHS931" s="5"/>
      <c r="FHT931" s="5"/>
      <c r="FHU931" s="5"/>
      <c r="FHV931" s="5"/>
      <c r="FHW931" s="5"/>
      <c r="FHX931" s="5"/>
      <c r="FHY931" s="5"/>
      <c r="FHZ931" s="5"/>
      <c r="FIA931" s="5"/>
      <c r="FIB931" s="5"/>
      <c r="FIC931" s="5"/>
      <c r="FID931" s="5"/>
      <c r="FIE931" s="5"/>
      <c r="FIF931" s="5"/>
      <c r="FIG931" s="5"/>
      <c r="FIH931" s="5"/>
      <c r="FII931" s="5"/>
      <c r="FIJ931" s="5"/>
      <c r="FIK931" s="5"/>
      <c r="FIL931" s="5"/>
      <c r="FIM931" s="5"/>
      <c r="FIN931" s="5"/>
      <c r="FIO931" s="5"/>
      <c r="FIP931" s="5"/>
      <c r="FIQ931" s="5"/>
      <c r="FIR931" s="5"/>
      <c r="FIS931" s="5"/>
      <c r="FIT931" s="5"/>
      <c r="FIU931" s="5"/>
      <c r="FIV931" s="5"/>
      <c r="FIW931" s="5"/>
      <c r="FIX931" s="5"/>
      <c r="FIY931" s="5"/>
      <c r="FIZ931" s="5"/>
      <c r="FJA931" s="5"/>
      <c r="FJB931" s="5"/>
      <c r="FJC931" s="5"/>
      <c r="FJD931" s="5"/>
      <c r="FJE931" s="5"/>
      <c r="FJF931" s="5"/>
      <c r="FJG931" s="5"/>
      <c r="FJH931" s="5"/>
      <c r="FJI931" s="5"/>
      <c r="FJJ931" s="5"/>
      <c r="FJK931" s="5"/>
      <c r="FJL931" s="5"/>
      <c r="FJM931" s="5"/>
      <c r="FJN931" s="5"/>
      <c r="FJO931" s="5"/>
      <c r="FJP931" s="5"/>
      <c r="FJQ931" s="5"/>
      <c r="FJR931" s="5"/>
      <c r="FJS931" s="5"/>
      <c r="FJT931" s="5"/>
      <c r="FJU931" s="5"/>
      <c r="FJV931" s="5"/>
      <c r="FJW931" s="5"/>
      <c r="FJX931" s="5"/>
      <c r="FJY931" s="5"/>
      <c r="FJZ931" s="5"/>
      <c r="FKA931" s="5"/>
      <c r="FKB931" s="5"/>
      <c r="FKC931" s="5"/>
      <c r="FKD931" s="5"/>
      <c r="FKE931" s="5"/>
      <c r="FKF931" s="5"/>
      <c r="FKG931" s="5"/>
      <c r="FKH931" s="5"/>
      <c r="FKI931" s="5"/>
      <c r="FKJ931" s="5"/>
      <c r="FKK931" s="5"/>
      <c r="FKL931" s="5"/>
      <c r="FKM931" s="5"/>
      <c r="FKN931" s="5"/>
      <c r="FKO931" s="5"/>
      <c r="FKP931" s="5"/>
      <c r="FKQ931" s="5"/>
      <c r="FKR931" s="5"/>
      <c r="FKS931" s="5"/>
      <c r="FKT931" s="5"/>
      <c r="FKU931" s="5"/>
      <c r="FKV931" s="5"/>
      <c r="FKW931" s="5"/>
      <c r="FKX931" s="5"/>
      <c r="FKY931" s="5"/>
      <c r="FKZ931" s="5"/>
      <c r="FLA931" s="5"/>
      <c r="FLB931" s="5"/>
      <c r="FLC931" s="5"/>
      <c r="FLD931" s="5"/>
      <c r="FLE931" s="5"/>
      <c r="FLF931" s="5"/>
      <c r="FLG931" s="5"/>
      <c r="FLH931" s="5"/>
      <c r="FLI931" s="5"/>
      <c r="FLJ931" s="5"/>
      <c r="FLK931" s="5"/>
      <c r="FLL931" s="5"/>
      <c r="FLM931" s="5"/>
      <c r="FLN931" s="5"/>
      <c r="FLO931" s="5"/>
      <c r="FLP931" s="5"/>
      <c r="FLQ931" s="5"/>
      <c r="FLR931" s="5"/>
      <c r="FLS931" s="5"/>
      <c r="FLT931" s="5"/>
      <c r="FLU931" s="5"/>
      <c r="FLV931" s="5"/>
      <c r="FLW931" s="5"/>
      <c r="FLX931" s="5"/>
      <c r="FLY931" s="5"/>
      <c r="FLZ931" s="5"/>
      <c r="FMA931" s="5"/>
      <c r="FMB931" s="5"/>
      <c r="FMC931" s="5"/>
      <c r="FMD931" s="5"/>
      <c r="FME931" s="5"/>
      <c r="FMF931" s="5"/>
      <c r="FMG931" s="5"/>
      <c r="FMH931" s="5"/>
      <c r="FMI931" s="5"/>
      <c r="FMJ931" s="5"/>
      <c r="FMK931" s="5"/>
      <c r="FML931" s="5"/>
      <c r="FMM931" s="5"/>
      <c r="FMN931" s="5"/>
      <c r="FMO931" s="5"/>
      <c r="FMP931" s="5"/>
      <c r="FMQ931" s="5"/>
      <c r="FMR931" s="5"/>
      <c r="FMS931" s="5"/>
      <c r="FMT931" s="5"/>
      <c r="FMU931" s="5"/>
      <c r="FMV931" s="5"/>
      <c r="FMW931" s="5"/>
      <c r="FMX931" s="5"/>
      <c r="FMY931" s="5"/>
      <c r="FMZ931" s="5"/>
      <c r="FNA931" s="5"/>
      <c r="FNB931" s="5"/>
      <c r="FNC931" s="5"/>
      <c r="FND931" s="5"/>
      <c r="FNE931" s="5"/>
      <c r="FNF931" s="5"/>
      <c r="FNG931" s="5"/>
      <c r="FNH931" s="5"/>
      <c r="FNI931" s="5"/>
      <c r="FNJ931" s="5"/>
      <c r="FNK931" s="5"/>
      <c r="FNL931" s="5"/>
      <c r="FNM931" s="5"/>
      <c r="FNN931" s="5"/>
      <c r="FNO931" s="5"/>
      <c r="FNP931" s="5"/>
      <c r="FNQ931" s="5"/>
      <c r="FNR931" s="5"/>
      <c r="FNS931" s="5"/>
      <c r="FNT931" s="5"/>
      <c r="FNU931" s="5"/>
      <c r="FNV931" s="5"/>
      <c r="FNW931" s="5"/>
      <c r="FNX931" s="5"/>
      <c r="FNY931" s="5"/>
      <c r="FNZ931" s="5"/>
      <c r="FOA931" s="5"/>
      <c r="FOB931" s="5"/>
      <c r="FOC931" s="5"/>
      <c r="FOD931" s="5"/>
      <c r="FOE931" s="5"/>
      <c r="FOF931" s="5"/>
      <c r="FOG931" s="5"/>
      <c r="FOH931" s="5"/>
      <c r="FOI931" s="5"/>
      <c r="FOJ931" s="5"/>
      <c r="FOK931" s="5"/>
      <c r="FOL931" s="5"/>
      <c r="FOM931" s="5"/>
      <c r="FON931" s="5"/>
      <c r="FOO931" s="5"/>
      <c r="FOP931" s="5"/>
      <c r="FOQ931" s="5"/>
      <c r="FOR931" s="5"/>
      <c r="FOS931" s="5"/>
      <c r="FOT931" s="5"/>
      <c r="FOU931" s="5"/>
      <c r="FOV931" s="5"/>
      <c r="FOW931" s="5"/>
      <c r="FOX931" s="5"/>
      <c r="FOY931" s="5"/>
      <c r="FOZ931" s="5"/>
      <c r="FPA931" s="5"/>
      <c r="FPB931" s="5"/>
      <c r="FPC931" s="5"/>
      <c r="FPD931" s="5"/>
      <c r="FPE931" s="5"/>
      <c r="FPF931" s="5"/>
      <c r="FPG931" s="5"/>
      <c r="FPH931" s="5"/>
      <c r="FPI931" s="5"/>
      <c r="FPJ931" s="5"/>
      <c r="FPK931" s="5"/>
      <c r="FPL931" s="5"/>
      <c r="FPM931" s="5"/>
      <c r="FPN931" s="5"/>
      <c r="FPO931" s="5"/>
      <c r="FPP931" s="5"/>
      <c r="FPQ931" s="5"/>
      <c r="FPR931" s="5"/>
      <c r="FPS931" s="5"/>
      <c r="FPT931" s="5"/>
      <c r="FPU931" s="5"/>
      <c r="FPV931" s="5"/>
      <c r="FPW931" s="5"/>
      <c r="FPX931" s="5"/>
      <c r="FPY931" s="5"/>
      <c r="FPZ931" s="5"/>
      <c r="FQA931" s="5"/>
      <c r="FQB931" s="5"/>
      <c r="FQC931" s="5"/>
      <c r="FQD931" s="5"/>
      <c r="FQE931" s="5"/>
      <c r="FQF931" s="5"/>
      <c r="FQG931" s="5"/>
      <c r="FQH931" s="5"/>
      <c r="FQI931" s="5"/>
      <c r="FQJ931" s="5"/>
      <c r="FQK931" s="5"/>
      <c r="FQL931" s="5"/>
      <c r="FQM931" s="5"/>
      <c r="FQN931" s="5"/>
      <c r="FQO931" s="5"/>
      <c r="FQP931" s="5"/>
      <c r="FQQ931" s="5"/>
      <c r="FQR931" s="5"/>
      <c r="FQS931" s="5"/>
      <c r="FQT931" s="5"/>
      <c r="FQU931" s="5"/>
      <c r="FQV931" s="5"/>
      <c r="FQW931" s="5"/>
      <c r="FQX931" s="5"/>
      <c r="FQY931" s="5"/>
      <c r="FQZ931" s="5"/>
      <c r="FRA931" s="5"/>
      <c r="FRB931" s="5"/>
      <c r="FRC931" s="5"/>
      <c r="FRD931" s="5"/>
      <c r="FRE931" s="5"/>
      <c r="FRF931" s="5"/>
      <c r="FRG931" s="5"/>
      <c r="FRH931" s="5"/>
      <c r="FRI931" s="5"/>
      <c r="FRJ931" s="5"/>
      <c r="FRK931" s="5"/>
      <c r="FRL931" s="5"/>
      <c r="FRM931" s="5"/>
      <c r="FRN931" s="5"/>
      <c r="FRO931" s="5"/>
      <c r="FRP931" s="5"/>
      <c r="FRQ931" s="5"/>
      <c r="FRR931" s="5"/>
      <c r="FRS931" s="5"/>
      <c r="FRT931" s="5"/>
      <c r="FRU931" s="5"/>
      <c r="FRV931" s="5"/>
      <c r="FRW931" s="5"/>
      <c r="FRX931" s="5"/>
      <c r="FRY931" s="5"/>
      <c r="FRZ931" s="5"/>
      <c r="FSA931" s="5"/>
      <c r="FSB931" s="5"/>
      <c r="FSC931" s="5"/>
      <c r="FSD931" s="5"/>
      <c r="FSE931" s="5"/>
      <c r="FSF931" s="5"/>
      <c r="FSG931" s="5"/>
      <c r="FSH931" s="5"/>
      <c r="FSI931" s="5"/>
      <c r="FSJ931" s="5"/>
      <c r="FSK931" s="5"/>
      <c r="FSL931" s="5"/>
      <c r="FSM931" s="5"/>
      <c r="FSN931" s="5"/>
      <c r="FSO931" s="5"/>
      <c r="FSP931" s="5"/>
      <c r="FSQ931" s="5"/>
      <c r="FSR931" s="5"/>
      <c r="FSS931" s="5"/>
      <c r="FST931" s="5"/>
      <c r="FSU931" s="5"/>
      <c r="FSV931" s="5"/>
      <c r="FSW931" s="5"/>
      <c r="FSX931" s="5"/>
      <c r="FSY931" s="5"/>
      <c r="FSZ931" s="5"/>
      <c r="FTA931" s="5"/>
      <c r="FTB931" s="5"/>
      <c r="FTC931" s="5"/>
      <c r="FTD931" s="5"/>
      <c r="FTE931" s="5"/>
      <c r="FTF931" s="5"/>
      <c r="FTG931" s="5"/>
      <c r="FTH931" s="5"/>
      <c r="FTI931" s="5"/>
      <c r="FTJ931" s="5"/>
      <c r="FTK931" s="5"/>
      <c r="FTL931" s="5"/>
      <c r="FTM931" s="5"/>
      <c r="FTN931" s="5"/>
      <c r="FTO931" s="5"/>
      <c r="FTP931" s="5"/>
      <c r="FTQ931" s="5"/>
      <c r="FTR931" s="5"/>
      <c r="FTS931" s="5"/>
      <c r="FTT931" s="5"/>
      <c r="FTU931" s="5"/>
      <c r="FTV931" s="5"/>
      <c r="FTW931" s="5"/>
      <c r="FTX931" s="5"/>
      <c r="FTY931" s="5"/>
      <c r="FTZ931" s="5"/>
      <c r="FUA931" s="5"/>
      <c r="FUB931" s="5"/>
      <c r="FUC931" s="5"/>
      <c r="FUD931" s="5"/>
      <c r="FUE931" s="5"/>
      <c r="FUF931" s="5"/>
      <c r="FUG931" s="5"/>
      <c r="FUH931" s="5"/>
      <c r="FUI931" s="5"/>
      <c r="FUJ931" s="5"/>
      <c r="FUK931" s="5"/>
      <c r="FUL931" s="5"/>
      <c r="FUM931" s="5"/>
      <c r="FUN931" s="5"/>
      <c r="FUO931" s="5"/>
      <c r="FUP931" s="5"/>
      <c r="FUQ931" s="5"/>
      <c r="FUR931" s="5"/>
      <c r="FUS931" s="5"/>
      <c r="FUT931" s="5"/>
      <c r="FUU931" s="5"/>
      <c r="FUV931" s="5"/>
      <c r="FUW931" s="5"/>
      <c r="FUX931" s="5"/>
      <c r="FUY931" s="5"/>
      <c r="FUZ931" s="5"/>
      <c r="FVA931" s="5"/>
      <c r="FVB931" s="5"/>
      <c r="FVC931" s="5"/>
      <c r="FVD931" s="5"/>
      <c r="FVE931" s="5"/>
      <c r="FVF931" s="5"/>
      <c r="FVG931" s="5"/>
      <c r="FVH931" s="5"/>
      <c r="FVI931" s="5"/>
      <c r="FVJ931" s="5"/>
      <c r="FVK931" s="5"/>
      <c r="FVL931" s="5"/>
      <c r="FVM931" s="5"/>
      <c r="FVN931" s="5"/>
      <c r="FVO931" s="5"/>
      <c r="FVP931" s="5"/>
      <c r="FVQ931" s="5"/>
      <c r="FVR931" s="5"/>
      <c r="FVS931" s="5"/>
      <c r="FVT931" s="5"/>
      <c r="FVU931" s="5"/>
      <c r="FVV931" s="5"/>
      <c r="FVW931" s="5"/>
      <c r="FVX931" s="5"/>
      <c r="FVY931" s="5"/>
      <c r="FVZ931" s="5"/>
      <c r="FWA931" s="5"/>
      <c r="FWB931" s="5"/>
      <c r="FWC931" s="5"/>
      <c r="FWD931" s="5"/>
      <c r="FWE931" s="5"/>
      <c r="FWF931" s="5"/>
      <c r="FWG931" s="5"/>
      <c r="FWH931" s="5"/>
      <c r="FWI931" s="5"/>
      <c r="FWJ931" s="5"/>
      <c r="FWK931" s="5"/>
      <c r="FWL931" s="5"/>
      <c r="FWM931" s="5"/>
      <c r="FWN931" s="5"/>
      <c r="FWO931" s="5"/>
      <c r="FWP931" s="5"/>
      <c r="FWQ931" s="5"/>
      <c r="FWR931" s="5"/>
      <c r="FWS931" s="5"/>
      <c r="FWT931" s="5"/>
      <c r="FWU931" s="5"/>
      <c r="FWV931" s="5"/>
      <c r="FWW931" s="5"/>
      <c r="FWX931" s="5"/>
      <c r="FWY931" s="5"/>
      <c r="FWZ931" s="5"/>
      <c r="FXA931" s="5"/>
      <c r="FXB931" s="5"/>
      <c r="FXC931" s="5"/>
      <c r="FXD931" s="5"/>
      <c r="FXE931" s="5"/>
      <c r="FXF931" s="5"/>
      <c r="FXG931" s="5"/>
      <c r="FXH931" s="5"/>
      <c r="FXI931" s="5"/>
      <c r="FXJ931" s="5"/>
      <c r="FXK931" s="5"/>
      <c r="FXL931" s="5"/>
      <c r="FXM931" s="5"/>
      <c r="FXN931" s="5"/>
      <c r="FXO931" s="5"/>
      <c r="FXP931" s="5"/>
      <c r="FXQ931" s="5"/>
      <c r="FXR931" s="5"/>
      <c r="FXS931" s="5"/>
      <c r="FXT931" s="5"/>
      <c r="FXU931" s="5"/>
      <c r="FXV931" s="5"/>
      <c r="FXW931" s="5"/>
      <c r="FXX931" s="5"/>
      <c r="FXY931" s="5"/>
      <c r="FXZ931" s="5"/>
      <c r="FYA931" s="5"/>
      <c r="FYB931" s="5"/>
      <c r="FYC931" s="5"/>
      <c r="FYD931" s="5"/>
      <c r="FYE931" s="5"/>
      <c r="FYF931" s="5"/>
      <c r="FYG931" s="5"/>
      <c r="FYH931" s="5"/>
      <c r="FYI931" s="5"/>
      <c r="FYJ931" s="5"/>
      <c r="FYK931" s="5"/>
      <c r="FYL931" s="5"/>
      <c r="FYM931" s="5"/>
      <c r="FYN931" s="5"/>
      <c r="FYO931" s="5"/>
      <c r="FYP931" s="5"/>
      <c r="FYQ931" s="5"/>
      <c r="FYR931" s="5"/>
      <c r="FYS931" s="5"/>
      <c r="FYT931" s="5"/>
      <c r="FYU931" s="5"/>
      <c r="FYV931" s="5"/>
      <c r="FYW931" s="5"/>
      <c r="FYX931" s="5"/>
      <c r="FYY931" s="5"/>
      <c r="FYZ931" s="5"/>
      <c r="FZA931" s="5"/>
      <c r="FZB931" s="5"/>
      <c r="FZC931" s="5"/>
      <c r="FZD931" s="5"/>
      <c r="FZE931" s="5"/>
      <c r="FZF931" s="5"/>
      <c r="FZG931" s="5"/>
      <c r="FZH931" s="5"/>
      <c r="FZI931" s="5"/>
      <c r="FZJ931" s="5"/>
      <c r="FZK931" s="5"/>
      <c r="FZL931" s="5"/>
      <c r="FZM931" s="5"/>
      <c r="FZN931" s="5"/>
      <c r="FZO931" s="5"/>
      <c r="FZP931" s="5"/>
      <c r="FZQ931" s="5"/>
      <c r="FZR931" s="5"/>
      <c r="FZS931" s="5"/>
      <c r="FZT931" s="5"/>
      <c r="FZU931" s="5"/>
      <c r="FZV931" s="5"/>
      <c r="FZW931" s="5"/>
      <c r="FZX931" s="5"/>
      <c r="FZY931" s="5"/>
      <c r="FZZ931" s="5"/>
      <c r="GAA931" s="5"/>
      <c r="GAB931" s="5"/>
      <c r="GAC931" s="5"/>
      <c r="GAD931" s="5"/>
      <c r="GAE931" s="5"/>
      <c r="GAF931" s="5"/>
      <c r="GAG931" s="5"/>
      <c r="GAH931" s="5"/>
      <c r="GAI931" s="5"/>
      <c r="GAJ931" s="5"/>
      <c r="GAK931" s="5"/>
      <c r="GAL931" s="5"/>
      <c r="GAM931" s="5"/>
      <c r="GAN931" s="5"/>
      <c r="GAO931" s="5"/>
      <c r="GAP931" s="5"/>
      <c r="GAQ931" s="5"/>
      <c r="GAR931" s="5"/>
      <c r="GAS931" s="5"/>
      <c r="GAT931" s="5"/>
      <c r="GAU931" s="5"/>
      <c r="GAV931" s="5"/>
      <c r="GAW931" s="5"/>
      <c r="GAX931" s="5"/>
      <c r="GAY931" s="5"/>
      <c r="GAZ931" s="5"/>
      <c r="GBA931" s="5"/>
      <c r="GBB931" s="5"/>
      <c r="GBC931" s="5"/>
      <c r="GBD931" s="5"/>
      <c r="GBE931" s="5"/>
      <c r="GBF931" s="5"/>
      <c r="GBG931" s="5"/>
      <c r="GBH931" s="5"/>
      <c r="GBI931" s="5"/>
      <c r="GBJ931" s="5"/>
      <c r="GBK931" s="5"/>
      <c r="GBL931" s="5"/>
      <c r="GBM931" s="5"/>
      <c r="GBN931" s="5"/>
      <c r="GBO931" s="5"/>
      <c r="GBP931" s="5"/>
      <c r="GBQ931" s="5"/>
      <c r="GBR931" s="5"/>
      <c r="GBS931" s="5"/>
      <c r="GBT931" s="5"/>
      <c r="GBU931" s="5"/>
      <c r="GBV931" s="5"/>
      <c r="GBW931" s="5"/>
      <c r="GBX931" s="5"/>
      <c r="GBY931" s="5"/>
      <c r="GBZ931" s="5"/>
      <c r="GCA931" s="5"/>
      <c r="GCB931" s="5"/>
      <c r="GCC931" s="5"/>
      <c r="GCD931" s="5"/>
      <c r="GCE931" s="5"/>
      <c r="GCF931" s="5"/>
      <c r="GCG931" s="5"/>
      <c r="GCH931" s="5"/>
      <c r="GCI931" s="5"/>
      <c r="GCJ931" s="5"/>
      <c r="GCK931" s="5"/>
      <c r="GCL931" s="5"/>
      <c r="GCM931" s="5"/>
      <c r="GCN931" s="5"/>
      <c r="GCO931" s="5"/>
      <c r="GCP931" s="5"/>
      <c r="GCQ931" s="5"/>
      <c r="GCR931" s="5"/>
      <c r="GCS931" s="5"/>
      <c r="GCT931" s="5"/>
      <c r="GCU931" s="5"/>
      <c r="GCV931" s="5"/>
      <c r="GCW931" s="5"/>
      <c r="GCX931" s="5"/>
      <c r="GCY931" s="5"/>
      <c r="GCZ931" s="5"/>
      <c r="GDA931" s="5"/>
      <c r="GDB931" s="5"/>
      <c r="GDC931" s="5"/>
      <c r="GDD931" s="5"/>
      <c r="GDE931" s="5"/>
      <c r="GDF931" s="5"/>
      <c r="GDG931" s="5"/>
      <c r="GDH931" s="5"/>
      <c r="GDI931" s="5"/>
      <c r="GDJ931" s="5"/>
      <c r="GDK931" s="5"/>
      <c r="GDL931" s="5"/>
      <c r="GDM931" s="5"/>
      <c r="GDN931" s="5"/>
      <c r="GDO931" s="5"/>
      <c r="GDP931" s="5"/>
      <c r="GDQ931" s="5"/>
      <c r="GDR931" s="5"/>
      <c r="GDS931" s="5"/>
      <c r="GDT931" s="5"/>
      <c r="GDU931" s="5"/>
      <c r="GDV931" s="5"/>
      <c r="GDW931" s="5"/>
      <c r="GDX931" s="5"/>
      <c r="GDY931" s="5"/>
      <c r="GDZ931" s="5"/>
      <c r="GEA931" s="5"/>
      <c r="GEB931" s="5"/>
      <c r="GEC931" s="5"/>
      <c r="GED931" s="5"/>
      <c r="GEE931" s="5"/>
      <c r="GEF931" s="5"/>
      <c r="GEG931" s="5"/>
      <c r="GEH931" s="5"/>
      <c r="GEI931" s="5"/>
      <c r="GEJ931" s="5"/>
      <c r="GEK931" s="5"/>
      <c r="GEL931" s="5"/>
      <c r="GEM931" s="5"/>
      <c r="GEN931" s="5"/>
      <c r="GEO931" s="5"/>
      <c r="GEP931" s="5"/>
      <c r="GEQ931" s="5"/>
      <c r="GER931" s="5"/>
      <c r="GES931" s="5"/>
      <c r="GET931" s="5"/>
      <c r="GEU931" s="5"/>
      <c r="GEV931" s="5"/>
      <c r="GEW931" s="5"/>
      <c r="GEX931" s="5"/>
      <c r="GEY931" s="5"/>
      <c r="GEZ931" s="5"/>
      <c r="GFA931" s="5"/>
      <c r="GFB931" s="5"/>
      <c r="GFC931" s="5"/>
      <c r="GFD931" s="5"/>
      <c r="GFE931" s="5"/>
      <c r="GFF931" s="5"/>
      <c r="GFG931" s="5"/>
      <c r="GFH931" s="5"/>
      <c r="GFI931" s="5"/>
      <c r="GFJ931" s="5"/>
      <c r="GFK931" s="5"/>
      <c r="GFL931" s="5"/>
      <c r="GFM931" s="5"/>
      <c r="GFN931" s="5"/>
      <c r="GFO931" s="5"/>
      <c r="GFP931" s="5"/>
      <c r="GFQ931" s="5"/>
      <c r="GFR931" s="5"/>
      <c r="GFS931" s="5"/>
      <c r="GFT931" s="5"/>
      <c r="GFU931" s="5"/>
      <c r="GFV931" s="5"/>
      <c r="GFW931" s="5"/>
      <c r="GFX931" s="5"/>
      <c r="GFY931" s="5"/>
      <c r="GFZ931" s="5"/>
      <c r="GGA931" s="5"/>
      <c r="GGB931" s="5"/>
      <c r="GGC931" s="5"/>
      <c r="GGD931" s="5"/>
      <c r="GGE931" s="5"/>
      <c r="GGF931" s="5"/>
      <c r="GGG931" s="5"/>
      <c r="GGH931" s="5"/>
      <c r="GGI931" s="5"/>
      <c r="GGJ931" s="5"/>
      <c r="GGK931" s="5"/>
      <c r="GGL931" s="5"/>
      <c r="GGM931" s="5"/>
      <c r="GGN931" s="5"/>
      <c r="GGO931" s="5"/>
      <c r="GGP931" s="5"/>
      <c r="GGQ931" s="5"/>
      <c r="GGR931" s="5"/>
      <c r="GGS931" s="5"/>
      <c r="GGT931" s="5"/>
      <c r="GGU931" s="5"/>
      <c r="GGV931" s="5"/>
      <c r="GGW931" s="5"/>
      <c r="GGX931" s="5"/>
      <c r="GGY931" s="5"/>
      <c r="GGZ931" s="5"/>
      <c r="GHA931" s="5"/>
      <c r="GHB931" s="5"/>
      <c r="GHC931" s="5"/>
      <c r="GHD931" s="5"/>
      <c r="GHE931" s="5"/>
      <c r="GHF931" s="5"/>
      <c r="GHG931" s="5"/>
      <c r="GHH931" s="5"/>
      <c r="GHI931" s="5"/>
      <c r="GHJ931" s="5"/>
      <c r="GHK931" s="5"/>
      <c r="GHL931" s="5"/>
      <c r="GHM931" s="5"/>
      <c r="GHN931" s="5"/>
      <c r="GHO931" s="5"/>
      <c r="GHP931" s="5"/>
      <c r="GHQ931" s="5"/>
      <c r="GHR931" s="5"/>
      <c r="GHS931" s="5"/>
      <c r="GHT931" s="5"/>
      <c r="GHU931" s="5"/>
      <c r="GHV931" s="5"/>
      <c r="GHW931" s="5"/>
      <c r="GHX931" s="5"/>
      <c r="GHY931" s="5"/>
      <c r="GHZ931" s="5"/>
      <c r="GIA931" s="5"/>
      <c r="GIB931" s="5"/>
      <c r="GIC931" s="5"/>
      <c r="GID931" s="5"/>
      <c r="GIE931" s="5"/>
      <c r="GIF931" s="5"/>
      <c r="GIG931" s="5"/>
      <c r="GIH931" s="5"/>
      <c r="GII931" s="5"/>
      <c r="GIJ931" s="5"/>
      <c r="GIK931" s="5"/>
      <c r="GIL931" s="5"/>
      <c r="GIM931" s="5"/>
      <c r="GIN931" s="5"/>
      <c r="GIO931" s="5"/>
      <c r="GIP931" s="5"/>
      <c r="GIQ931" s="5"/>
      <c r="GIR931" s="5"/>
      <c r="GIS931" s="5"/>
      <c r="GIT931" s="5"/>
      <c r="GIU931" s="5"/>
      <c r="GIV931" s="5"/>
      <c r="GIW931" s="5"/>
      <c r="GIX931" s="5"/>
      <c r="GIY931" s="5"/>
      <c r="GIZ931" s="5"/>
      <c r="GJA931" s="5"/>
      <c r="GJB931" s="5"/>
      <c r="GJC931" s="5"/>
      <c r="GJD931" s="5"/>
      <c r="GJE931" s="5"/>
      <c r="GJF931" s="5"/>
      <c r="GJG931" s="5"/>
      <c r="GJH931" s="5"/>
      <c r="GJI931" s="5"/>
      <c r="GJJ931" s="5"/>
      <c r="GJK931" s="5"/>
      <c r="GJL931" s="5"/>
      <c r="GJM931" s="5"/>
      <c r="GJN931" s="5"/>
      <c r="GJO931" s="5"/>
      <c r="GJP931" s="5"/>
      <c r="GJQ931" s="5"/>
      <c r="GJR931" s="5"/>
      <c r="GJS931" s="5"/>
      <c r="GJT931" s="5"/>
      <c r="GJU931" s="5"/>
      <c r="GJV931" s="5"/>
      <c r="GJW931" s="5"/>
      <c r="GJX931" s="5"/>
      <c r="GJY931" s="5"/>
      <c r="GJZ931" s="5"/>
      <c r="GKA931" s="5"/>
      <c r="GKB931" s="5"/>
      <c r="GKC931" s="5"/>
      <c r="GKD931" s="5"/>
      <c r="GKE931" s="5"/>
      <c r="GKF931" s="5"/>
      <c r="GKG931" s="5"/>
      <c r="GKH931" s="5"/>
      <c r="GKI931" s="5"/>
      <c r="GKJ931" s="5"/>
      <c r="GKK931" s="5"/>
      <c r="GKL931" s="5"/>
      <c r="GKM931" s="5"/>
      <c r="GKN931" s="5"/>
      <c r="GKO931" s="5"/>
      <c r="GKP931" s="5"/>
      <c r="GKQ931" s="5"/>
      <c r="GKR931" s="5"/>
      <c r="GKS931" s="5"/>
      <c r="GKT931" s="5"/>
      <c r="GKU931" s="5"/>
      <c r="GKV931" s="5"/>
      <c r="GKW931" s="5"/>
      <c r="GKX931" s="5"/>
      <c r="GKY931" s="5"/>
      <c r="GKZ931" s="5"/>
      <c r="GLA931" s="5"/>
      <c r="GLB931" s="5"/>
      <c r="GLC931" s="5"/>
      <c r="GLD931" s="5"/>
      <c r="GLE931" s="5"/>
      <c r="GLF931" s="5"/>
      <c r="GLG931" s="5"/>
      <c r="GLH931" s="5"/>
      <c r="GLI931" s="5"/>
      <c r="GLJ931" s="5"/>
      <c r="GLK931" s="5"/>
      <c r="GLL931" s="5"/>
      <c r="GLM931" s="5"/>
      <c r="GLN931" s="5"/>
      <c r="GLO931" s="5"/>
      <c r="GLP931" s="5"/>
      <c r="GLQ931" s="5"/>
      <c r="GLR931" s="5"/>
      <c r="GLS931" s="5"/>
      <c r="GLT931" s="5"/>
      <c r="GLU931" s="5"/>
      <c r="GLV931" s="5"/>
      <c r="GLW931" s="5"/>
      <c r="GLX931" s="5"/>
      <c r="GLY931" s="5"/>
      <c r="GLZ931" s="5"/>
      <c r="GMA931" s="5"/>
      <c r="GMB931" s="5"/>
      <c r="GMC931" s="5"/>
      <c r="GMD931" s="5"/>
      <c r="GME931" s="5"/>
      <c r="GMF931" s="5"/>
      <c r="GMG931" s="5"/>
      <c r="GMH931" s="5"/>
      <c r="GMI931" s="5"/>
      <c r="GMJ931" s="5"/>
      <c r="GMK931" s="5"/>
      <c r="GML931" s="5"/>
      <c r="GMM931" s="5"/>
      <c r="GMN931" s="5"/>
      <c r="GMO931" s="5"/>
      <c r="GMP931" s="5"/>
      <c r="GMQ931" s="5"/>
      <c r="GMR931" s="5"/>
      <c r="GMS931" s="5"/>
      <c r="GMT931" s="5"/>
      <c r="GMU931" s="5"/>
      <c r="GMV931" s="5"/>
      <c r="GMW931" s="5"/>
      <c r="GMX931" s="5"/>
      <c r="GMY931" s="5"/>
      <c r="GMZ931" s="5"/>
      <c r="GNA931" s="5"/>
      <c r="GNB931" s="5"/>
      <c r="GNC931" s="5"/>
      <c r="GND931" s="5"/>
      <c r="GNE931" s="5"/>
      <c r="GNF931" s="5"/>
      <c r="GNG931" s="5"/>
      <c r="GNH931" s="5"/>
      <c r="GNI931" s="5"/>
      <c r="GNJ931" s="5"/>
      <c r="GNK931" s="5"/>
      <c r="GNL931" s="5"/>
      <c r="GNM931" s="5"/>
      <c r="GNN931" s="5"/>
      <c r="GNO931" s="5"/>
      <c r="GNP931" s="5"/>
      <c r="GNQ931" s="5"/>
      <c r="GNR931" s="5"/>
      <c r="GNS931" s="5"/>
      <c r="GNT931" s="5"/>
      <c r="GNU931" s="5"/>
      <c r="GNV931" s="5"/>
      <c r="GNW931" s="5"/>
      <c r="GNX931" s="5"/>
      <c r="GNY931" s="5"/>
      <c r="GNZ931" s="5"/>
      <c r="GOA931" s="5"/>
      <c r="GOB931" s="5"/>
      <c r="GOC931" s="5"/>
      <c r="GOD931" s="5"/>
      <c r="GOE931" s="5"/>
      <c r="GOF931" s="5"/>
      <c r="GOG931" s="5"/>
      <c r="GOH931" s="5"/>
      <c r="GOI931" s="5"/>
      <c r="GOJ931" s="5"/>
      <c r="GOK931" s="5"/>
      <c r="GOL931" s="5"/>
      <c r="GOM931" s="5"/>
      <c r="GON931" s="5"/>
      <c r="GOO931" s="5"/>
      <c r="GOP931" s="5"/>
      <c r="GOQ931" s="5"/>
      <c r="GOR931" s="5"/>
      <c r="GOS931" s="5"/>
      <c r="GOT931" s="5"/>
      <c r="GOU931" s="5"/>
      <c r="GOV931" s="5"/>
      <c r="GOW931" s="5"/>
      <c r="GOX931" s="5"/>
      <c r="GOY931" s="5"/>
      <c r="GOZ931" s="5"/>
      <c r="GPA931" s="5"/>
      <c r="GPB931" s="5"/>
      <c r="GPC931" s="5"/>
      <c r="GPD931" s="5"/>
      <c r="GPE931" s="5"/>
      <c r="GPF931" s="5"/>
      <c r="GPG931" s="5"/>
      <c r="GPH931" s="5"/>
      <c r="GPI931" s="5"/>
      <c r="GPJ931" s="5"/>
      <c r="GPK931" s="5"/>
      <c r="GPL931" s="5"/>
      <c r="GPM931" s="5"/>
      <c r="GPN931" s="5"/>
      <c r="GPO931" s="5"/>
      <c r="GPP931" s="5"/>
      <c r="GPQ931" s="5"/>
      <c r="GPR931" s="5"/>
      <c r="GPS931" s="5"/>
      <c r="GPT931" s="5"/>
      <c r="GPU931" s="5"/>
      <c r="GPV931" s="5"/>
      <c r="GPW931" s="5"/>
      <c r="GPX931" s="5"/>
      <c r="GPY931" s="5"/>
      <c r="GPZ931" s="5"/>
      <c r="GQA931" s="5"/>
      <c r="GQB931" s="5"/>
      <c r="GQC931" s="5"/>
      <c r="GQD931" s="5"/>
      <c r="GQE931" s="5"/>
      <c r="GQF931" s="5"/>
      <c r="GQG931" s="5"/>
      <c r="GQH931" s="5"/>
      <c r="GQI931" s="5"/>
      <c r="GQJ931" s="5"/>
      <c r="GQK931" s="5"/>
      <c r="GQL931" s="5"/>
      <c r="GQM931" s="5"/>
      <c r="GQN931" s="5"/>
      <c r="GQO931" s="5"/>
      <c r="GQP931" s="5"/>
      <c r="GQQ931" s="5"/>
      <c r="GQR931" s="5"/>
      <c r="GQS931" s="5"/>
      <c r="GQT931" s="5"/>
      <c r="GQU931" s="5"/>
      <c r="GQV931" s="5"/>
      <c r="GQW931" s="5"/>
      <c r="GQX931" s="5"/>
      <c r="GQY931" s="5"/>
      <c r="GQZ931" s="5"/>
      <c r="GRA931" s="5"/>
      <c r="GRB931" s="5"/>
      <c r="GRC931" s="5"/>
      <c r="GRD931" s="5"/>
      <c r="GRE931" s="5"/>
      <c r="GRF931" s="5"/>
      <c r="GRG931" s="5"/>
      <c r="GRH931" s="5"/>
      <c r="GRI931" s="5"/>
      <c r="GRJ931" s="5"/>
      <c r="GRK931" s="5"/>
      <c r="GRL931" s="5"/>
      <c r="GRM931" s="5"/>
      <c r="GRN931" s="5"/>
      <c r="GRO931" s="5"/>
      <c r="GRP931" s="5"/>
      <c r="GRQ931" s="5"/>
      <c r="GRR931" s="5"/>
      <c r="GRS931" s="5"/>
      <c r="GRT931" s="5"/>
      <c r="GRU931" s="5"/>
      <c r="GRV931" s="5"/>
      <c r="GRW931" s="5"/>
      <c r="GRX931" s="5"/>
      <c r="GRY931" s="5"/>
      <c r="GRZ931" s="5"/>
      <c r="GSA931" s="5"/>
      <c r="GSB931" s="5"/>
      <c r="GSC931" s="5"/>
      <c r="GSD931" s="5"/>
      <c r="GSE931" s="5"/>
      <c r="GSF931" s="5"/>
      <c r="GSG931" s="5"/>
      <c r="GSH931" s="5"/>
      <c r="GSI931" s="5"/>
      <c r="GSJ931" s="5"/>
      <c r="GSK931" s="5"/>
      <c r="GSL931" s="5"/>
      <c r="GSM931" s="5"/>
      <c r="GSN931" s="5"/>
      <c r="GSO931" s="5"/>
      <c r="GSP931" s="5"/>
      <c r="GSQ931" s="5"/>
      <c r="GSR931" s="5"/>
      <c r="GSS931" s="5"/>
      <c r="GST931" s="5"/>
      <c r="GSU931" s="5"/>
      <c r="GSV931" s="5"/>
      <c r="GSW931" s="5"/>
      <c r="GSX931" s="5"/>
      <c r="GSY931" s="5"/>
      <c r="GSZ931" s="5"/>
      <c r="GTA931" s="5"/>
      <c r="GTB931" s="5"/>
      <c r="GTC931" s="5"/>
      <c r="GTD931" s="5"/>
      <c r="GTE931" s="5"/>
      <c r="GTF931" s="5"/>
      <c r="GTG931" s="5"/>
      <c r="GTH931" s="5"/>
      <c r="GTI931" s="5"/>
      <c r="GTJ931" s="5"/>
      <c r="GTK931" s="5"/>
      <c r="GTL931" s="5"/>
      <c r="GTM931" s="5"/>
      <c r="GTN931" s="5"/>
      <c r="GTO931" s="5"/>
      <c r="GTP931" s="5"/>
      <c r="GTQ931" s="5"/>
      <c r="GTR931" s="5"/>
      <c r="GTS931" s="5"/>
      <c r="GTT931" s="5"/>
      <c r="GTU931" s="5"/>
      <c r="GTV931" s="5"/>
      <c r="GTW931" s="5"/>
      <c r="GTX931" s="5"/>
      <c r="GTY931" s="5"/>
      <c r="GTZ931" s="5"/>
      <c r="GUA931" s="5"/>
      <c r="GUB931" s="5"/>
      <c r="GUC931" s="5"/>
      <c r="GUD931" s="5"/>
      <c r="GUE931" s="5"/>
      <c r="GUF931" s="5"/>
      <c r="GUG931" s="5"/>
      <c r="GUH931" s="5"/>
      <c r="GUI931" s="5"/>
      <c r="GUJ931" s="5"/>
      <c r="GUK931" s="5"/>
      <c r="GUL931" s="5"/>
      <c r="GUM931" s="5"/>
      <c r="GUN931" s="5"/>
      <c r="GUO931" s="5"/>
      <c r="GUP931" s="5"/>
      <c r="GUQ931" s="5"/>
      <c r="GUR931" s="5"/>
      <c r="GUS931" s="5"/>
      <c r="GUT931" s="5"/>
      <c r="GUU931" s="5"/>
      <c r="GUV931" s="5"/>
      <c r="GUW931" s="5"/>
      <c r="GUX931" s="5"/>
      <c r="GUY931" s="5"/>
      <c r="GUZ931" s="5"/>
      <c r="GVA931" s="5"/>
      <c r="GVB931" s="5"/>
      <c r="GVC931" s="5"/>
      <c r="GVD931" s="5"/>
      <c r="GVE931" s="5"/>
      <c r="GVF931" s="5"/>
      <c r="GVG931" s="5"/>
      <c r="GVH931" s="5"/>
      <c r="GVI931" s="5"/>
      <c r="GVJ931" s="5"/>
      <c r="GVK931" s="5"/>
      <c r="GVL931" s="5"/>
      <c r="GVM931" s="5"/>
      <c r="GVN931" s="5"/>
      <c r="GVO931" s="5"/>
      <c r="GVP931" s="5"/>
      <c r="GVQ931" s="5"/>
      <c r="GVR931" s="5"/>
      <c r="GVS931" s="5"/>
      <c r="GVT931" s="5"/>
      <c r="GVU931" s="5"/>
      <c r="GVV931" s="5"/>
      <c r="GVW931" s="5"/>
      <c r="GVX931" s="5"/>
      <c r="GVY931" s="5"/>
      <c r="GVZ931" s="5"/>
      <c r="GWA931" s="5"/>
      <c r="GWB931" s="5"/>
      <c r="GWC931" s="5"/>
      <c r="GWD931" s="5"/>
      <c r="GWE931" s="5"/>
      <c r="GWF931" s="5"/>
      <c r="GWG931" s="5"/>
      <c r="GWH931" s="5"/>
      <c r="GWI931" s="5"/>
      <c r="GWJ931" s="5"/>
      <c r="GWK931" s="5"/>
      <c r="GWL931" s="5"/>
      <c r="GWM931" s="5"/>
      <c r="GWN931" s="5"/>
      <c r="GWO931" s="5"/>
      <c r="GWP931" s="5"/>
      <c r="GWQ931" s="5"/>
      <c r="GWR931" s="5"/>
      <c r="GWS931" s="5"/>
      <c r="GWT931" s="5"/>
      <c r="GWU931" s="5"/>
      <c r="GWV931" s="5"/>
      <c r="GWW931" s="5"/>
      <c r="GWX931" s="5"/>
      <c r="GWY931" s="5"/>
      <c r="GWZ931" s="5"/>
      <c r="GXA931" s="5"/>
      <c r="GXB931" s="5"/>
      <c r="GXC931" s="5"/>
      <c r="GXD931" s="5"/>
      <c r="GXE931" s="5"/>
      <c r="GXF931" s="5"/>
      <c r="GXG931" s="5"/>
      <c r="GXH931" s="5"/>
      <c r="GXI931" s="5"/>
      <c r="GXJ931" s="5"/>
      <c r="GXK931" s="5"/>
      <c r="GXL931" s="5"/>
      <c r="GXM931" s="5"/>
      <c r="GXN931" s="5"/>
      <c r="GXO931" s="5"/>
      <c r="GXP931" s="5"/>
      <c r="GXQ931" s="5"/>
      <c r="GXR931" s="5"/>
      <c r="GXS931" s="5"/>
      <c r="GXT931" s="5"/>
      <c r="GXU931" s="5"/>
      <c r="GXV931" s="5"/>
      <c r="GXW931" s="5"/>
      <c r="GXX931" s="5"/>
      <c r="GXY931" s="5"/>
      <c r="GXZ931" s="5"/>
      <c r="GYA931" s="5"/>
      <c r="GYB931" s="5"/>
      <c r="GYC931" s="5"/>
      <c r="GYD931" s="5"/>
      <c r="GYE931" s="5"/>
      <c r="GYF931" s="5"/>
      <c r="GYG931" s="5"/>
      <c r="GYH931" s="5"/>
      <c r="GYI931" s="5"/>
      <c r="GYJ931" s="5"/>
      <c r="GYK931" s="5"/>
      <c r="GYL931" s="5"/>
      <c r="GYM931" s="5"/>
      <c r="GYN931" s="5"/>
      <c r="GYO931" s="5"/>
      <c r="GYP931" s="5"/>
      <c r="GYQ931" s="5"/>
      <c r="GYR931" s="5"/>
      <c r="GYS931" s="5"/>
      <c r="GYT931" s="5"/>
      <c r="GYU931" s="5"/>
      <c r="GYV931" s="5"/>
      <c r="GYW931" s="5"/>
      <c r="GYX931" s="5"/>
      <c r="GYY931" s="5"/>
      <c r="GYZ931" s="5"/>
      <c r="GZA931" s="5"/>
      <c r="GZB931" s="5"/>
      <c r="GZC931" s="5"/>
      <c r="GZD931" s="5"/>
      <c r="GZE931" s="5"/>
      <c r="GZF931" s="5"/>
      <c r="GZG931" s="5"/>
      <c r="GZH931" s="5"/>
      <c r="GZI931" s="5"/>
      <c r="GZJ931" s="5"/>
      <c r="GZK931" s="5"/>
      <c r="GZL931" s="5"/>
      <c r="GZM931" s="5"/>
      <c r="GZN931" s="5"/>
      <c r="GZO931" s="5"/>
      <c r="GZP931" s="5"/>
      <c r="GZQ931" s="5"/>
      <c r="GZR931" s="5"/>
      <c r="GZS931" s="5"/>
      <c r="GZT931" s="5"/>
      <c r="GZU931" s="5"/>
      <c r="GZV931" s="5"/>
      <c r="GZW931" s="5"/>
      <c r="GZX931" s="5"/>
      <c r="GZY931" s="5"/>
      <c r="GZZ931" s="5"/>
      <c r="HAA931" s="5"/>
      <c r="HAB931" s="5"/>
      <c r="HAC931" s="5"/>
      <c r="HAD931" s="5"/>
      <c r="HAE931" s="5"/>
      <c r="HAF931" s="5"/>
      <c r="HAG931" s="5"/>
      <c r="HAH931" s="5"/>
      <c r="HAI931" s="5"/>
      <c r="HAJ931" s="5"/>
      <c r="HAK931" s="5"/>
      <c r="HAL931" s="5"/>
      <c r="HAM931" s="5"/>
      <c r="HAN931" s="5"/>
      <c r="HAO931" s="5"/>
      <c r="HAP931" s="5"/>
      <c r="HAQ931" s="5"/>
      <c r="HAR931" s="5"/>
      <c r="HAS931" s="5"/>
      <c r="HAT931" s="5"/>
      <c r="HAU931" s="5"/>
      <c r="HAV931" s="5"/>
      <c r="HAW931" s="5"/>
      <c r="HAX931" s="5"/>
      <c r="HAY931" s="5"/>
      <c r="HAZ931" s="5"/>
      <c r="HBA931" s="5"/>
      <c r="HBB931" s="5"/>
      <c r="HBC931" s="5"/>
      <c r="HBD931" s="5"/>
      <c r="HBE931" s="5"/>
      <c r="HBF931" s="5"/>
      <c r="HBG931" s="5"/>
      <c r="HBH931" s="5"/>
      <c r="HBI931" s="5"/>
      <c r="HBJ931" s="5"/>
      <c r="HBK931" s="5"/>
      <c r="HBL931" s="5"/>
      <c r="HBM931" s="5"/>
      <c r="HBN931" s="5"/>
      <c r="HBO931" s="5"/>
      <c r="HBP931" s="5"/>
      <c r="HBQ931" s="5"/>
      <c r="HBR931" s="5"/>
      <c r="HBS931" s="5"/>
      <c r="HBT931" s="5"/>
      <c r="HBU931" s="5"/>
      <c r="HBV931" s="5"/>
      <c r="HBW931" s="5"/>
      <c r="HBX931" s="5"/>
      <c r="HBY931" s="5"/>
      <c r="HBZ931" s="5"/>
      <c r="HCA931" s="5"/>
      <c r="HCB931" s="5"/>
      <c r="HCC931" s="5"/>
      <c r="HCD931" s="5"/>
      <c r="HCE931" s="5"/>
      <c r="HCF931" s="5"/>
      <c r="HCG931" s="5"/>
      <c r="HCH931" s="5"/>
      <c r="HCI931" s="5"/>
      <c r="HCJ931" s="5"/>
      <c r="HCK931" s="5"/>
      <c r="HCL931" s="5"/>
      <c r="HCM931" s="5"/>
      <c r="HCN931" s="5"/>
      <c r="HCO931" s="5"/>
      <c r="HCP931" s="5"/>
      <c r="HCQ931" s="5"/>
      <c r="HCR931" s="5"/>
      <c r="HCS931" s="5"/>
      <c r="HCT931" s="5"/>
      <c r="HCU931" s="5"/>
      <c r="HCV931" s="5"/>
      <c r="HCW931" s="5"/>
      <c r="HCX931" s="5"/>
      <c r="HCY931" s="5"/>
      <c r="HCZ931" s="5"/>
      <c r="HDA931" s="5"/>
      <c r="HDB931" s="5"/>
      <c r="HDC931" s="5"/>
      <c r="HDD931" s="5"/>
      <c r="HDE931" s="5"/>
      <c r="HDF931" s="5"/>
      <c r="HDG931" s="5"/>
      <c r="HDH931" s="5"/>
      <c r="HDI931" s="5"/>
      <c r="HDJ931" s="5"/>
      <c r="HDK931" s="5"/>
      <c r="HDL931" s="5"/>
      <c r="HDM931" s="5"/>
      <c r="HDN931" s="5"/>
      <c r="HDO931" s="5"/>
      <c r="HDP931" s="5"/>
      <c r="HDQ931" s="5"/>
      <c r="HDR931" s="5"/>
      <c r="HDS931" s="5"/>
      <c r="HDT931" s="5"/>
      <c r="HDU931" s="5"/>
      <c r="HDV931" s="5"/>
      <c r="HDW931" s="5"/>
      <c r="HDX931" s="5"/>
      <c r="HDY931" s="5"/>
      <c r="HDZ931" s="5"/>
      <c r="HEA931" s="5"/>
      <c r="HEB931" s="5"/>
      <c r="HEC931" s="5"/>
      <c r="HED931" s="5"/>
      <c r="HEE931" s="5"/>
      <c r="HEF931" s="5"/>
      <c r="HEG931" s="5"/>
      <c r="HEH931" s="5"/>
      <c r="HEI931" s="5"/>
      <c r="HEJ931" s="5"/>
      <c r="HEK931" s="5"/>
      <c r="HEL931" s="5"/>
      <c r="HEM931" s="5"/>
      <c r="HEN931" s="5"/>
      <c r="HEO931" s="5"/>
      <c r="HEP931" s="5"/>
      <c r="HEQ931" s="5"/>
      <c r="HER931" s="5"/>
      <c r="HES931" s="5"/>
      <c r="HET931" s="5"/>
      <c r="HEU931" s="5"/>
      <c r="HEV931" s="5"/>
      <c r="HEW931" s="5"/>
      <c r="HEX931" s="5"/>
      <c r="HEY931" s="5"/>
      <c r="HEZ931" s="5"/>
      <c r="HFA931" s="5"/>
      <c r="HFB931" s="5"/>
      <c r="HFC931" s="5"/>
      <c r="HFD931" s="5"/>
      <c r="HFE931" s="5"/>
      <c r="HFF931" s="5"/>
      <c r="HFG931" s="5"/>
      <c r="HFH931" s="5"/>
      <c r="HFI931" s="5"/>
      <c r="HFJ931" s="5"/>
      <c r="HFK931" s="5"/>
      <c r="HFL931" s="5"/>
      <c r="HFM931" s="5"/>
      <c r="HFN931" s="5"/>
      <c r="HFO931" s="5"/>
      <c r="HFP931" s="5"/>
      <c r="HFQ931" s="5"/>
      <c r="HFR931" s="5"/>
      <c r="HFS931" s="5"/>
      <c r="HFT931" s="5"/>
      <c r="HFU931" s="5"/>
      <c r="HFV931" s="5"/>
      <c r="HFW931" s="5"/>
      <c r="HFX931" s="5"/>
      <c r="HFY931" s="5"/>
      <c r="HFZ931" s="5"/>
      <c r="HGA931" s="5"/>
      <c r="HGB931" s="5"/>
      <c r="HGC931" s="5"/>
      <c r="HGD931" s="5"/>
      <c r="HGE931" s="5"/>
      <c r="HGF931" s="5"/>
      <c r="HGG931" s="5"/>
      <c r="HGH931" s="5"/>
      <c r="HGI931" s="5"/>
      <c r="HGJ931" s="5"/>
      <c r="HGK931" s="5"/>
      <c r="HGL931" s="5"/>
      <c r="HGM931" s="5"/>
      <c r="HGN931" s="5"/>
      <c r="HGO931" s="5"/>
      <c r="HGP931" s="5"/>
      <c r="HGQ931" s="5"/>
      <c r="HGR931" s="5"/>
      <c r="HGS931" s="5"/>
      <c r="HGT931" s="5"/>
      <c r="HGU931" s="5"/>
      <c r="HGV931" s="5"/>
      <c r="HGW931" s="5"/>
      <c r="HGX931" s="5"/>
      <c r="HGY931" s="5"/>
      <c r="HGZ931" s="5"/>
      <c r="HHA931" s="5"/>
      <c r="HHB931" s="5"/>
      <c r="HHC931" s="5"/>
      <c r="HHD931" s="5"/>
      <c r="HHE931" s="5"/>
      <c r="HHF931" s="5"/>
      <c r="HHG931" s="5"/>
      <c r="HHH931" s="5"/>
      <c r="HHI931" s="5"/>
      <c r="HHJ931" s="5"/>
      <c r="HHK931" s="5"/>
      <c r="HHL931" s="5"/>
      <c r="HHM931" s="5"/>
      <c r="HHN931" s="5"/>
      <c r="HHO931" s="5"/>
      <c r="HHP931" s="5"/>
      <c r="HHQ931" s="5"/>
      <c r="HHR931" s="5"/>
      <c r="HHS931" s="5"/>
      <c r="HHT931" s="5"/>
      <c r="HHU931" s="5"/>
      <c r="HHV931" s="5"/>
      <c r="HHW931" s="5"/>
      <c r="HHX931" s="5"/>
      <c r="HHY931" s="5"/>
      <c r="HHZ931" s="5"/>
      <c r="HIA931" s="5"/>
      <c r="HIB931" s="5"/>
      <c r="HIC931" s="5"/>
      <c r="HID931" s="5"/>
      <c r="HIE931" s="5"/>
      <c r="HIF931" s="5"/>
      <c r="HIG931" s="5"/>
      <c r="HIH931" s="5"/>
      <c r="HII931" s="5"/>
      <c r="HIJ931" s="5"/>
      <c r="HIK931" s="5"/>
      <c r="HIL931" s="5"/>
      <c r="HIM931" s="5"/>
      <c r="HIN931" s="5"/>
      <c r="HIO931" s="5"/>
      <c r="HIP931" s="5"/>
      <c r="HIQ931" s="5"/>
      <c r="HIR931" s="5"/>
      <c r="HIS931" s="5"/>
      <c r="HIT931" s="5"/>
      <c r="HIU931" s="5"/>
      <c r="HIV931" s="5"/>
      <c r="HIW931" s="5"/>
      <c r="HIX931" s="5"/>
      <c r="HIY931" s="5"/>
      <c r="HIZ931" s="5"/>
      <c r="HJA931" s="5"/>
      <c r="HJB931" s="5"/>
      <c r="HJC931" s="5"/>
      <c r="HJD931" s="5"/>
      <c r="HJE931" s="5"/>
      <c r="HJF931" s="5"/>
      <c r="HJG931" s="5"/>
      <c r="HJH931" s="5"/>
      <c r="HJI931" s="5"/>
      <c r="HJJ931" s="5"/>
      <c r="HJK931" s="5"/>
      <c r="HJL931" s="5"/>
      <c r="HJM931" s="5"/>
      <c r="HJN931" s="5"/>
      <c r="HJO931" s="5"/>
      <c r="HJP931" s="5"/>
      <c r="HJQ931" s="5"/>
      <c r="HJR931" s="5"/>
      <c r="HJS931" s="5"/>
      <c r="HJT931" s="5"/>
      <c r="HJU931" s="5"/>
      <c r="HJV931" s="5"/>
      <c r="HJW931" s="5"/>
      <c r="HJX931" s="5"/>
      <c r="HJY931" s="5"/>
      <c r="HJZ931" s="5"/>
      <c r="HKA931" s="5"/>
      <c r="HKB931" s="5"/>
      <c r="HKC931" s="5"/>
      <c r="HKD931" s="5"/>
      <c r="HKE931" s="5"/>
      <c r="HKF931" s="5"/>
      <c r="HKG931" s="5"/>
      <c r="HKH931" s="5"/>
      <c r="HKI931" s="5"/>
      <c r="HKJ931" s="5"/>
      <c r="HKK931" s="5"/>
      <c r="HKL931" s="5"/>
      <c r="HKM931" s="5"/>
      <c r="HKN931" s="5"/>
      <c r="HKO931" s="5"/>
      <c r="HKP931" s="5"/>
      <c r="HKQ931" s="5"/>
      <c r="HKR931" s="5"/>
      <c r="HKS931" s="5"/>
      <c r="HKT931" s="5"/>
      <c r="HKU931" s="5"/>
      <c r="HKV931" s="5"/>
      <c r="HKW931" s="5"/>
      <c r="HKX931" s="5"/>
      <c r="HKY931" s="5"/>
      <c r="HKZ931" s="5"/>
      <c r="HLA931" s="5"/>
      <c r="HLB931" s="5"/>
      <c r="HLC931" s="5"/>
      <c r="HLD931" s="5"/>
      <c r="HLE931" s="5"/>
      <c r="HLF931" s="5"/>
      <c r="HLG931" s="5"/>
      <c r="HLH931" s="5"/>
      <c r="HLI931" s="5"/>
      <c r="HLJ931" s="5"/>
      <c r="HLK931" s="5"/>
      <c r="HLL931" s="5"/>
      <c r="HLM931" s="5"/>
      <c r="HLN931" s="5"/>
      <c r="HLO931" s="5"/>
      <c r="HLP931" s="5"/>
      <c r="HLQ931" s="5"/>
      <c r="HLR931" s="5"/>
      <c r="HLS931" s="5"/>
      <c r="HLT931" s="5"/>
      <c r="HLU931" s="5"/>
      <c r="HLV931" s="5"/>
      <c r="HLW931" s="5"/>
      <c r="HLX931" s="5"/>
      <c r="HLY931" s="5"/>
      <c r="HLZ931" s="5"/>
      <c r="HMA931" s="5"/>
      <c r="HMB931" s="5"/>
      <c r="HMC931" s="5"/>
      <c r="HMD931" s="5"/>
      <c r="HME931" s="5"/>
      <c r="HMF931" s="5"/>
      <c r="HMG931" s="5"/>
      <c r="HMH931" s="5"/>
      <c r="HMI931" s="5"/>
      <c r="HMJ931" s="5"/>
      <c r="HMK931" s="5"/>
      <c r="HML931" s="5"/>
      <c r="HMM931" s="5"/>
      <c r="HMN931" s="5"/>
      <c r="HMO931" s="5"/>
      <c r="HMP931" s="5"/>
      <c r="HMQ931" s="5"/>
      <c r="HMR931" s="5"/>
      <c r="HMS931" s="5"/>
      <c r="HMT931" s="5"/>
      <c r="HMU931" s="5"/>
      <c r="HMV931" s="5"/>
      <c r="HMW931" s="5"/>
      <c r="HMX931" s="5"/>
      <c r="HMY931" s="5"/>
      <c r="HMZ931" s="5"/>
      <c r="HNA931" s="5"/>
      <c r="HNB931" s="5"/>
      <c r="HNC931" s="5"/>
      <c r="HND931" s="5"/>
      <c r="HNE931" s="5"/>
      <c r="HNF931" s="5"/>
      <c r="HNG931" s="5"/>
      <c r="HNH931" s="5"/>
      <c r="HNI931" s="5"/>
      <c r="HNJ931" s="5"/>
      <c r="HNK931" s="5"/>
      <c r="HNL931" s="5"/>
      <c r="HNM931" s="5"/>
      <c r="HNN931" s="5"/>
      <c r="HNO931" s="5"/>
      <c r="HNP931" s="5"/>
      <c r="HNQ931" s="5"/>
      <c r="HNR931" s="5"/>
      <c r="HNS931" s="5"/>
      <c r="HNT931" s="5"/>
      <c r="HNU931" s="5"/>
      <c r="HNV931" s="5"/>
      <c r="HNW931" s="5"/>
      <c r="HNX931" s="5"/>
      <c r="HNY931" s="5"/>
      <c r="HNZ931" s="5"/>
      <c r="HOA931" s="5"/>
      <c r="HOB931" s="5"/>
      <c r="HOC931" s="5"/>
      <c r="HOD931" s="5"/>
      <c r="HOE931" s="5"/>
      <c r="HOF931" s="5"/>
      <c r="HOG931" s="5"/>
      <c r="HOH931" s="5"/>
      <c r="HOI931" s="5"/>
      <c r="HOJ931" s="5"/>
      <c r="HOK931" s="5"/>
      <c r="HOL931" s="5"/>
      <c r="HOM931" s="5"/>
      <c r="HON931" s="5"/>
      <c r="HOO931" s="5"/>
      <c r="HOP931" s="5"/>
      <c r="HOQ931" s="5"/>
      <c r="HOR931" s="5"/>
      <c r="HOS931" s="5"/>
      <c r="HOT931" s="5"/>
      <c r="HOU931" s="5"/>
      <c r="HOV931" s="5"/>
      <c r="HOW931" s="5"/>
      <c r="HOX931" s="5"/>
      <c r="HOY931" s="5"/>
      <c r="HOZ931" s="5"/>
      <c r="HPA931" s="5"/>
      <c r="HPB931" s="5"/>
      <c r="HPC931" s="5"/>
      <c r="HPD931" s="5"/>
      <c r="HPE931" s="5"/>
      <c r="HPF931" s="5"/>
      <c r="HPG931" s="5"/>
      <c r="HPH931" s="5"/>
      <c r="HPI931" s="5"/>
      <c r="HPJ931" s="5"/>
      <c r="HPK931" s="5"/>
      <c r="HPL931" s="5"/>
      <c r="HPM931" s="5"/>
      <c r="HPN931" s="5"/>
      <c r="HPO931" s="5"/>
      <c r="HPP931" s="5"/>
      <c r="HPQ931" s="5"/>
      <c r="HPR931" s="5"/>
      <c r="HPS931" s="5"/>
      <c r="HPT931" s="5"/>
      <c r="HPU931" s="5"/>
      <c r="HPV931" s="5"/>
      <c r="HPW931" s="5"/>
      <c r="HPX931" s="5"/>
      <c r="HPY931" s="5"/>
      <c r="HPZ931" s="5"/>
      <c r="HQA931" s="5"/>
      <c r="HQB931" s="5"/>
      <c r="HQC931" s="5"/>
      <c r="HQD931" s="5"/>
      <c r="HQE931" s="5"/>
      <c r="HQF931" s="5"/>
      <c r="HQG931" s="5"/>
      <c r="HQH931" s="5"/>
      <c r="HQI931" s="5"/>
      <c r="HQJ931" s="5"/>
      <c r="HQK931" s="5"/>
      <c r="HQL931" s="5"/>
      <c r="HQM931" s="5"/>
      <c r="HQN931" s="5"/>
      <c r="HQO931" s="5"/>
      <c r="HQP931" s="5"/>
      <c r="HQQ931" s="5"/>
      <c r="HQR931" s="5"/>
      <c r="HQS931" s="5"/>
      <c r="HQT931" s="5"/>
      <c r="HQU931" s="5"/>
      <c r="HQV931" s="5"/>
      <c r="HQW931" s="5"/>
      <c r="HQX931" s="5"/>
      <c r="HQY931" s="5"/>
      <c r="HQZ931" s="5"/>
      <c r="HRA931" s="5"/>
      <c r="HRB931" s="5"/>
      <c r="HRC931" s="5"/>
      <c r="HRD931" s="5"/>
      <c r="HRE931" s="5"/>
      <c r="HRF931" s="5"/>
      <c r="HRG931" s="5"/>
      <c r="HRH931" s="5"/>
      <c r="HRI931" s="5"/>
      <c r="HRJ931" s="5"/>
      <c r="HRK931" s="5"/>
      <c r="HRL931" s="5"/>
      <c r="HRM931" s="5"/>
      <c r="HRN931" s="5"/>
      <c r="HRO931" s="5"/>
      <c r="HRP931" s="5"/>
      <c r="HRQ931" s="5"/>
      <c r="HRR931" s="5"/>
      <c r="HRS931" s="5"/>
      <c r="HRT931" s="5"/>
      <c r="HRU931" s="5"/>
      <c r="HRV931" s="5"/>
      <c r="HRW931" s="5"/>
      <c r="HRX931" s="5"/>
      <c r="HRY931" s="5"/>
      <c r="HRZ931" s="5"/>
      <c r="HSA931" s="5"/>
      <c r="HSB931" s="5"/>
      <c r="HSC931" s="5"/>
      <c r="HSD931" s="5"/>
      <c r="HSE931" s="5"/>
      <c r="HSF931" s="5"/>
      <c r="HSG931" s="5"/>
      <c r="HSH931" s="5"/>
      <c r="HSI931" s="5"/>
      <c r="HSJ931" s="5"/>
      <c r="HSK931" s="5"/>
      <c r="HSL931" s="5"/>
      <c r="HSM931" s="5"/>
      <c r="HSN931" s="5"/>
      <c r="HSO931" s="5"/>
      <c r="HSP931" s="5"/>
      <c r="HSQ931" s="5"/>
      <c r="HSR931" s="5"/>
      <c r="HSS931" s="5"/>
      <c r="HST931" s="5"/>
      <c r="HSU931" s="5"/>
      <c r="HSV931" s="5"/>
      <c r="HSW931" s="5"/>
      <c r="HSX931" s="5"/>
      <c r="HSY931" s="5"/>
      <c r="HSZ931" s="5"/>
      <c r="HTA931" s="5"/>
      <c r="HTB931" s="5"/>
      <c r="HTC931" s="5"/>
      <c r="HTD931" s="5"/>
      <c r="HTE931" s="5"/>
      <c r="HTF931" s="5"/>
      <c r="HTG931" s="5"/>
      <c r="HTH931" s="5"/>
      <c r="HTI931" s="5"/>
      <c r="HTJ931" s="5"/>
      <c r="HTK931" s="5"/>
      <c r="HTL931" s="5"/>
      <c r="HTM931" s="5"/>
      <c r="HTN931" s="5"/>
      <c r="HTO931" s="5"/>
      <c r="HTP931" s="5"/>
      <c r="HTQ931" s="5"/>
      <c r="HTR931" s="5"/>
      <c r="HTS931" s="5"/>
      <c r="HTT931" s="5"/>
      <c r="HTU931" s="5"/>
      <c r="HTV931" s="5"/>
      <c r="HTW931" s="5"/>
      <c r="HTX931" s="5"/>
      <c r="HTY931" s="5"/>
      <c r="HTZ931" s="5"/>
      <c r="HUA931" s="5"/>
      <c r="HUB931" s="5"/>
      <c r="HUC931" s="5"/>
      <c r="HUD931" s="5"/>
      <c r="HUE931" s="5"/>
      <c r="HUF931" s="5"/>
      <c r="HUG931" s="5"/>
      <c r="HUH931" s="5"/>
      <c r="HUI931" s="5"/>
      <c r="HUJ931" s="5"/>
      <c r="HUK931" s="5"/>
      <c r="HUL931" s="5"/>
      <c r="HUM931" s="5"/>
      <c r="HUN931" s="5"/>
      <c r="HUO931" s="5"/>
      <c r="HUP931" s="5"/>
      <c r="HUQ931" s="5"/>
      <c r="HUR931" s="5"/>
      <c r="HUS931" s="5"/>
      <c r="HUT931" s="5"/>
      <c r="HUU931" s="5"/>
      <c r="HUV931" s="5"/>
      <c r="HUW931" s="5"/>
      <c r="HUX931" s="5"/>
      <c r="HUY931" s="5"/>
      <c r="HUZ931" s="5"/>
      <c r="HVA931" s="5"/>
      <c r="HVB931" s="5"/>
      <c r="HVC931" s="5"/>
      <c r="HVD931" s="5"/>
      <c r="HVE931" s="5"/>
      <c r="HVF931" s="5"/>
      <c r="HVG931" s="5"/>
      <c r="HVH931" s="5"/>
      <c r="HVI931" s="5"/>
      <c r="HVJ931" s="5"/>
      <c r="HVK931" s="5"/>
      <c r="HVL931" s="5"/>
      <c r="HVM931" s="5"/>
      <c r="HVN931" s="5"/>
      <c r="HVO931" s="5"/>
      <c r="HVP931" s="5"/>
      <c r="HVQ931" s="5"/>
      <c r="HVR931" s="5"/>
      <c r="HVS931" s="5"/>
      <c r="HVT931" s="5"/>
      <c r="HVU931" s="5"/>
      <c r="HVV931" s="5"/>
      <c r="HVW931" s="5"/>
      <c r="HVX931" s="5"/>
      <c r="HVY931" s="5"/>
      <c r="HVZ931" s="5"/>
      <c r="HWA931" s="5"/>
      <c r="HWB931" s="5"/>
      <c r="HWC931" s="5"/>
      <c r="HWD931" s="5"/>
      <c r="HWE931" s="5"/>
      <c r="HWF931" s="5"/>
      <c r="HWG931" s="5"/>
      <c r="HWH931" s="5"/>
      <c r="HWI931" s="5"/>
      <c r="HWJ931" s="5"/>
      <c r="HWK931" s="5"/>
      <c r="HWL931" s="5"/>
      <c r="HWM931" s="5"/>
      <c r="HWN931" s="5"/>
      <c r="HWO931" s="5"/>
      <c r="HWP931" s="5"/>
      <c r="HWQ931" s="5"/>
      <c r="HWR931" s="5"/>
      <c r="HWS931" s="5"/>
      <c r="HWT931" s="5"/>
      <c r="HWU931" s="5"/>
      <c r="HWV931" s="5"/>
      <c r="HWW931" s="5"/>
      <c r="HWX931" s="5"/>
      <c r="HWY931" s="5"/>
      <c r="HWZ931" s="5"/>
      <c r="HXA931" s="5"/>
      <c r="HXB931" s="5"/>
      <c r="HXC931" s="5"/>
      <c r="HXD931" s="5"/>
      <c r="HXE931" s="5"/>
      <c r="HXF931" s="5"/>
      <c r="HXG931" s="5"/>
      <c r="HXH931" s="5"/>
      <c r="HXI931" s="5"/>
      <c r="HXJ931" s="5"/>
      <c r="HXK931" s="5"/>
      <c r="HXL931" s="5"/>
      <c r="HXM931" s="5"/>
      <c r="HXN931" s="5"/>
      <c r="HXO931" s="5"/>
      <c r="HXP931" s="5"/>
      <c r="HXQ931" s="5"/>
      <c r="HXR931" s="5"/>
      <c r="HXS931" s="5"/>
      <c r="HXT931" s="5"/>
      <c r="HXU931" s="5"/>
      <c r="HXV931" s="5"/>
      <c r="HXW931" s="5"/>
      <c r="HXX931" s="5"/>
      <c r="HXY931" s="5"/>
      <c r="HXZ931" s="5"/>
      <c r="HYA931" s="5"/>
      <c r="HYB931" s="5"/>
      <c r="HYC931" s="5"/>
      <c r="HYD931" s="5"/>
      <c r="HYE931" s="5"/>
      <c r="HYF931" s="5"/>
      <c r="HYG931" s="5"/>
      <c r="HYH931" s="5"/>
      <c r="HYI931" s="5"/>
      <c r="HYJ931" s="5"/>
      <c r="HYK931" s="5"/>
      <c r="HYL931" s="5"/>
      <c r="HYM931" s="5"/>
      <c r="HYN931" s="5"/>
      <c r="HYO931" s="5"/>
      <c r="HYP931" s="5"/>
      <c r="HYQ931" s="5"/>
      <c r="HYR931" s="5"/>
      <c r="HYS931" s="5"/>
      <c r="HYT931" s="5"/>
      <c r="HYU931" s="5"/>
      <c r="HYV931" s="5"/>
      <c r="HYW931" s="5"/>
      <c r="HYX931" s="5"/>
      <c r="HYY931" s="5"/>
      <c r="HYZ931" s="5"/>
      <c r="HZA931" s="5"/>
      <c r="HZB931" s="5"/>
      <c r="HZC931" s="5"/>
      <c r="HZD931" s="5"/>
      <c r="HZE931" s="5"/>
      <c r="HZF931" s="5"/>
      <c r="HZG931" s="5"/>
      <c r="HZH931" s="5"/>
      <c r="HZI931" s="5"/>
      <c r="HZJ931" s="5"/>
      <c r="HZK931" s="5"/>
      <c r="HZL931" s="5"/>
      <c r="HZM931" s="5"/>
      <c r="HZN931" s="5"/>
      <c r="HZO931" s="5"/>
      <c r="HZP931" s="5"/>
      <c r="HZQ931" s="5"/>
      <c r="HZR931" s="5"/>
      <c r="HZS931" s="5"/>
      <c r="HZT931" s="5"/>
      <c r="HZU931" s="5"/>
      <c r="HZV931" s="5"/>
      <c r="HZW931" s="5"/>
      <c r="HZX931" s="5"/>
      <c r="HZY931" s="5"/>
      <c r="HZZ931" s="5"/>
      <c r="IAA931" s="5"/>
      <c r="IAB931" s="5"/>
      <c r="IAC931" s="5"/>
      <c r="IAD931" s="5"/>
      <c r="IAE931" s="5"/>
      <c r="IAF931" s="5"/>
      <c r="IAG931" s="5"/>
      <c r="IAH931" s="5"/>
      <c r="IAI931" s="5"/>
      <c r="IAJ931" s="5"/>
      <c r="IAK931" s="5"/>
      <c r="IAL931" s="5"/>
      <c r="IAM931" s="5"/>
      <c r="IAN931" s="5"/>
      <c r="IAO931" s="5"/>
      <c r="IAP931" s="5"/>
      <c r="IAQ931" s="5"/>
      <c r="IAR931" s="5"/>
      <c r="IAS931" s="5"/>
      <c r="IAT931" s="5"/>
      <c r="IAU931" s="5"/>
      <c r="IAV931" s="5"/>
      <c r="IAW931" s="5"/>
      <c r="IAX931" s="5"/>
      <c r="IAY931" s="5"/>
      <c r="IAZ931" s="5"/>
      <c r="IBA931" s="5"/>
      <c r="IBB931" s="5"/>
      <c r="IBC931" s="5"/>
      <c r="IBD931" s="5"/>
      <c r="IBE931" s="5"/>
      <c r="IBF931" s="5"/>
      <c r="IBG931" s="5"/>
      <c r="IBH931" s="5"/>
      <c r="IBI931" s="5"/>
      <c r="IBJ931" s="5"/>
      <c r="IBK931" s="5"/>
      <c r="IBL931" s="5"/>
      <c r="IBM931" s="5"/>
      <c r="IBN931" s="5"/>
      <c r="IBO931" s="5"/>
      <c r="IBP931" s="5"/>
      <c r="IBQ931" s="5"/>
      <c r="IBR931" s="5"/>
      <c r="IBS931" s="5"/>
      <c r="IBT931" s="5"/>
      <c r="IBU931" s="5"/>
      <c r="IBV931" s="5"/>
      <c r="IBW931" s="5"/>
      <c r="IBX931" s="5"/>
      <c r="IBY931" s="5"/>
      <c r="IBZ931" s="5"/>
      <c r="ICA931" s="5"/>
      <c r="ICB931" s="5"/>
      <c r="ICC931" s="5"/>
      <c r="ICD931" s="5"/>
      <c r="ICE931" s="5"/>
      <c r="ICF931" s="5"/>
      <c r="ICG931" s="5"/>
      <c r="ICH931" s="5"/>
      <c r="ICI931" s="5"/>
      <c r="ICJ931" s="5"/>
      <c r="ICK931" s="5"/>
      <c r="ICL931" s="5"/>
      <c r="ICM931" s="5"/>
      <c r="ICN931" s="5"/>
      <c r="ICO931" s="5"/>
      <c r="ICP931" s="5"/>
      <c r="ICQ931" s="5"/>
      <c r="ICR931" s="5"/>
      <c r="ICS931" s="5"/>
      <c r="ICT931" s="5"/>
      <c r="ICU931" s="5"/>
      <c r="ICV931" s="5"/>
      <c r="ICW931" s="5"/>
      <c r="ICX931" s="5"/>
      <c r="ICY931" s="5"/>
      <c r="ICZ931" s="5"/>
      <c r="IDA931" s="5"/>
      <c r="IDB931" s="5"/>
      <c r="IDC931" s="5"/>
      <c r="IDD931" s="5"/>
      <c r="IDE931" s="5"/>
      <c r="IDF931" s="5"/>
      <c r="IDG931" s="5"/>
      <c r="IDH931" s="5"/>
      <c r="IDI931" s="5"/>
      <c r="IDJ931" s="5"/>
      <c r="IDK931" s="5"/>
      <c r="IDL931" s="5"/>
      <c r="IDM931" s="5"/>
      <c r="IDN931" s="5"/>
      <c r="IDO931" s="5"/>
      <c r="IDP931" s="5"/>
      <c r="IDQ931" s="5"/>
      <c r="IDR931" s="5"/>
      <c r="IDS931" s="5"/>
      <c r="IDT931" s="5"/>
      <c r="IDU931" s="5"/>
      <c r="IDV931" s="5"/>
      <c r="IDW931" s="5"/>
      <c r="IDX931" s="5"/>
      <c r="IDY931" s="5"/>
      <c r="IDZ931" s="5"/>
      <c r="IEA931" s="5"/>
      <c r="IEB931" s="5"/>
      <c r="IEC931" s="5"/>
      <c r="IED931" s="5"/>
      <c r="IEE931" s="5"/>
      <c r="IEF931" s="5"/>
      <c r="IEG931" s="5"/>
      <c r="IEH931" s="5"/>
      <c r="IEI931" s="5"/>
      <c r="IEJ931" s="5"/>
      <c r="IEK931" s="5"/>
      <c r="IEL931" s="5"/>
      <c r="IEM931" s="5"/>
      <c r="IEN931" s="5"/>
      <c r="IEO931" s="5"/>
      <c r="IEP931" s="5"/>
      <c r="IEQ931" s="5"/>
      <c r="IER931" s="5"/>
      <c r="IES931" s="5"/>
      <c r="IET931" s="5"/>
      <c r="IEU931" s="5"/>
      <c r="IEV931" s="5"/>
      <c r="IEW931" s="5"/>
      <c r="IEX931" s="5"/>
      <c r="IEY931" s="5"/>
      <c r="IEZ931" s="5"/>
      <c r="IFA931" s="5"/>
      <c r="IFB931" s="5"/>
      <c r="IFC931" s="5"/>
      <c r="IFD931" s="5"/>
      <c r="IFE931" s="5"/>
      <c r="IFF931" s="5"/>
      <c r="IFG931" s="5"/>
      <c r="IFH931" s="5"/>
      <c r="IFI931" s="5"/>
      <c r="IFJ931" s="5"/>
      <c r="IFK931" s="5"/>
      <c r="IFL931" s="5"/>
      <c r="IFM931" s="5"/>
      <c r="IFN931" s="5"/>
      <c r="IFO931" s="5"/>
      <c r="IFP931" s="5"/>
      <c r="IFQ931" s="5"/>
      <c r="IFR931" s="5"/>
      <c r="IFS931" s="5"/>
      <c r="IFT931" s="5"/>
      <c r="IFU931" s="5"/>
      <c r="IFV931" s="5"/>
      <c r="IFW931" s="5"/>
      <c r="IFX931" s="5"/>
      <c r="IFY931" s="5"/>
      <c r="IFZ931" s="5"/>
      <c r="IGA931" s="5"/>
      <c r="IGB931" s="5"/>
      <c r="IGC931" s="5"/>
      <c r="IGD931" s="5"/>
      <c r="IGE931" s="5"/>
      <c r="IGF931" s="5"/>
      <c r="IGG931" s="5"/>
      <c r="IGH931" s="5"/>
      <c r="IGI931" s="5"/>
      <c r="IGJ931" s="5"/>
      <c r="IGK931" s="5"/>
      <c r="IGL931" s="5"/>
      <c r="IGM931" s="5"/>
      <c r="IGN931" s="5"/>
      <c r="IGO931" s="5"/>
      <c r="IGP931" s="5"/>
      <c r="IGQ931" s="5"/>
      <c r="IGR931" s="5"/>
      <c r="IGS931" s="5"/>
      <c r="IGT931" s="5"/>
      <c r="IGU931" s="5"/>
      <c r="IGV931" s="5"/>
      <c r="IGW931" s="5"/>
      <c r="IGX931" s="5"/>
      <c r="IGY931" s="5"/>
      <c r="IGZ931" s="5"/>
      <c r="IHA931" s="5"/>
      <c r="IHB931" s="5"/>
      <c r="IHC931" s="5"/>
      <c r="IHD931" s="5"/>
      <c r="IHE931" s="5"/>
      <c r="IHF931" s="5"/>
      <c r="IHG931" s="5"/>
      <c r="IHH931" s="5"/>
      <c r="IHI931" s="5"/>
      <c r="IHJ931" s="5"/>
      <c r="IHK931" s="5"/>
      <c r="IHL931" s="5"/>
      <c r="IHM931" s="5"/>
      <c r="IHN931" s="5"/>
      <c r="IHO931" s="5"/>
      <c r="IHP931" s="5"/>
      <c r="IHQ931" s="5"/>
      <c r="IHR931" s="5"/>
      <c r="IHS931" s="5"/>
      <c r="IHT931" s="5"/>
      <c r="IHU931" s="5"/>
      <c r="IHV931" s="5"/>
      <c r="IHW931" s="5"/>
      <c r="IHX931" s="5"/>
      <c r="IHY931" s="5"/>
      <c r="IHZ931" s="5"/>
      <c r="IIA931" s="5"/>
      <c r="IIB931" s="5"/>
      <c r="IIC931" s="5"/>
      <c r="IID931" s="5"/>
      <c r="IIE931" s="5"/>
      <c r="IIF931" s="5"/>
      <c r="IIG931" s="5"/>
      <c r="IIH931" s="5"/>
      <c r="III931" s="5"/>
      <c r="IIJ931" s="5"/>
      <c r="IIK931" s="5"/>
      <c r="IIL931" s="5"/>
      <c r="IIM931" s="5"/>
      <c r="IIN931" s="5"/>
      <c r="IIO931" s="5"/>
      <c r="IIP931" s="5"/>
      <c r="IIQ931" s="5"/>
      <c r="IIR931" s="5"/>
      <c r="IIS931" s="5"/>
      <c r="IIT931" s="5"/>
      <c r="IIU931" s="5"/>
      <c r="IIV931" s="5"/>
      <c r="IIW931" s="5"/>
      <c r="IIX931" s="5"/>
      <c r="IIY931" s="5"/>
      <c r="IIZ931" s="5"/>
      <c r="IJA931" s="5"/>
      <c r="IJB931" s="5"/>
      <c r="IJC931" s="5"/>
      <c r="IJD931" s="5"/>
      <c r="IJE931" s="5"/>
      <c r="IJF931" s="5"/>
      <c r="IJG931" s="5"/>
      <c r="IJH931" s="5"/>
      <c r="IJI931" s="5"/>
      <c r="IJJ931" s="5"/>
      <c r="IJK931" s="5"/>
      <c r="IJL931" s="5"/>
      <c r="IJM931" s="5"/>
      <c r="IJN931" s="5"/>
      <c r="IJO931" s="5"/>
      <c r="IJP931" s="5"/>
      <c r="IJQ931" s="5"/>
      <c r="IJR931" s="5"/>
      <c r="IJS931" s="5"/>
      <c r="IJT931" s="5"/>
      <c r="IJU931" s="5"/>
      <c r="IJV931" s="5"/>
      <c r="IJW931" s="5"/>
      <c r="IJX931" s="5"/>
      <c r="IJY931" s="5"/>
      <c r="IJZ931" s="5"/>
      <c r="IKA931" s="5"/>
      <c r="IKB931" s="5"/>
      <c r="IKC931" s="5"/>
      <c r="IKD931" s="5"/>
      <c r="IKE931" s="5"/>
      <c r="IKF931" s="5"/>
      <c r="IKG931" s="5"/>
      <c r="IKH931" s="5"/>
      <c r="IKI931" s="5"/>
      <c r="IKJ931" s="5"/>
      <c r="IKK931" s="5"/>
      <c r="IKL931" s="5"/>
      <c r="IKM931" s="5"/>
      <c r="IKN931" s="5"/>
      <c r="IKO931" s="5"/>
      <c r="IKP931" s="5"/>
      <c r="IKQ931" s="5"/>
      <c r="IKR931" s="5"/>
      <c r="IKS931" s="5"/>
      <c r="IKT931" s="5"/>
      <c r="IKU931" s="5"/>
      <c r="IKV931" s="5"/>
      <c r="IKW931" s="5"/>
      <c r="IKX931" s="5"/>
      <c r="IKY931" s="5"/>
      <c r="IKZ931" s="5"/>
      <c r="ILA931" s="5"/>
      <c r="ILB931" s="5"/>
      <c r="ILC931" s="5"/>
      <c r="ILD931" s="5"/>
      <c r="ILE931" s="5"/>
      <c r="ILF931" s="5"/>
      <c r="ILG931" s="5"/>
      <c r="ILH931" s="5"/>
      <c r="ILI931" s="5"/>
      <c r="ILJ931" s="5"/>
      <c r="ILK931" s="5"/>
      <c r="ILL931" s="5"/>
      <c r="ILM931" s="5"/>
      <c r="ILN931" s="5"/>
      <c r="ILO931" s="5"/>
      <c r="ILP931" s="5"/>
      <c r="ILQ931" s="5"/>
      <c r="ILR931" s="5"/>
      <c r="ILS931" s="5"/>
      <c r="ILT931" s="5"/>
      <c r="ILU931" s="5"/>
      <c r="ILV931" s="5"/>
      <c r="ILW931" s="5"/>
      <c r="ILX931" s="5"/>
      <c r="ILY931" s="5"/>
      <c r="ILZ931" s="5"/>
      <c r="IMA931" s="5"/>
      <c r="IMB931" s="5"/>
      <c r="IMC931" s="5"/>
      <c r="IMD931" s="5"/>
      <c r="IME931" s="5"/>
      <c r="IMF931" s="5"/>
      <c r="IMG931" s="5"/>
      <c r="IMH931" s="5"/>
      <c r="IMI931" s="5"/>
      <c r="IMJ931" s="5"/>
      <c r="IMK931" s="5"/>
      <c r="IML931" s="5"/>
      <c r="IMM931" s="5"/>
      <c r="IMN931" s="5"/>
      <c r="IMO931" s="5"/>
      <c r="IMP931" s="5"/>
      <c r="IMQ931" s="5"/>
      <c r="IMR931" s="5"/>
      <c r="IMS931" s="5"/>
      <c r="IMT931" s="5"/>
      <c r="IMU931" s="5"/>
      <c r="IMV931" s="5"/>
      <c r="IMW931" s="5"/>
      <c r="IMX931" s="5"/>
      <c r="IMY931" s="5"/>
      <c r="IMZ931" s="5"/>
      <c r="INA931" s="5"/>
      <c r="INB931" s="5"/>
      <c r="INC931" s="5"/>
      <c r="IND931" s="5"/>
      <c r="INE931" s="5"/>
      <c r="INF931" s="5"/>
      <c r="ING931" s="5"/>
      <c r="INH931" s="5"/>
      <c r="INI931" s="5"/>
      <c r="INJ931" s="5"/>
      <c r="INK931" s="5"/>
      <c r="INL931" s="5"/>
      <c r="INM931" s="5"/>
      <c r="INN931" s="5"/>
      <c r="INO931" s="5"/>
      <c r="INP931" s="5"/>
      <c r="INQ931" s="5"/>
      <c r="INR931" s="5"/>
      <c r="INS931" s="5"/>
      <c r="INT931" s="5"/>
      <c r="INU931" s="5"/>
      <c r="INV931" s="5"/>
      <c r="INW931" s="5"/>
      <c r="INX931" s="5"/>
      <c r="INY931" s="5"/>
      <c r="INZ931" s="5"/>
      <c r="IOA931" s="5"/>
      <c r="IOB931" s="5"/>
      <c r="IOC931" s="5"/>
      <c r="IOD931" s="5"/>
      <c r="IOE931" s="5"/>
      <c r="IOF931" s="5"/>
      <c r="IOG931" s="5"/>
      <c r="IOH931" s="5"/>
      <c r="IOI931" s="5"/>
      <c r="IOJ931" s="5"/>
      <c r="IOK931" s="5"/>
      <c r="IOL931" s="5"/>
      <c r="IOM931" s="5"/>
      <c r="ION931" s="5"/>
      <c r="IOO931" s="5"/>
      <c r="IOP931" s="5"/>
      <c r="IOQ931" s="5"/>
      <c r="IOR931" s="5"/>
      <c r="IOS931" s="5"/>
      <c r="IOT931" s="5"/>
      <c r="IOU931" s="5"/>
      <c r="IOV931" s="5"/>
      <c r="IOW931" s="5"/>
      <c r="IOX931" s="5"/>
      <c r="IOY931" s="5"/>
      <c r="IOZ931" s="5"/>
      <c r="IPA931" s="5"/>
      <c r="IPB931" s="5"/>
      <c r="IPC931" s="5"/>
      <c r="IPD931" s="5"/>
      <c r="IPE931" s="5"/>
      <c r="IPF931" s="5"/>
      <c r="IPG931" s="5"/>
      <c r="IPH931" s="5"/>
      <c r="IPI931" s="5"/>
      <c r="IPJ931" s="5"/>
      <c r="IPK931" s="5"/>
      <c r="IPL931" s="5"/>
      <c r="IPM931" s="5"/>
      <c r="IPN931" s="5"/>
      <c r="IPO931" s="5"/>
      <c r="IPP931" s="5"/>
      <c r="IPQ931" s="5"/>
      <c r="IPR931" s="5"/>
      <c r="IPS931" s="5"/>
      <c r="IPT931" s="5"/>
      <c r="IPU931" s="5"/>
      <c r="IPV931" s="5"/>
      <c r="IPW931" s="5"/>
      <c r="IPX931" s="5"/>
      <c r="IPY931" s="5"/>
      <c r="IPZ931" s="5"/>
      <c r="IQA931" s="5"/>
      <c r="IQB931" s="5"/>
      <c r="IQC931" s="5"/>
      <c r="IQD931" s="5"/>
      <c r="IQE931" s="5"/>
      <c r="IQF931" s="5"/>
      <c r="IQG931" s="5"/>
      <c r="IQH931" s="5"/>
      <c r="IQI931" s="5"/>
      <c r="IQJ931" s="5"/>
      <c r="IQK931" s="5"/>
      <c r="IQL931" s="5"/>
      <c r="IQM931" s="5"/>
      <c r="IQN931" s="5"/>
      <c r="IQO931" s="5"/>
      <c r="IQP931" s="5"/>
      <c r="IQQ931" s="5"/>
      <c r="IQR931" s="5"/>
      <c r="IQS931" s="5"/>
      <c r="IQT931" s="5"/>
      <c r="IQU931" s="5"/>
      <c r="IQV931" s="5"/>
      <c r="IQW931" s="5"/>
      <c r="IQX931" s="5"/>
      <c r="IQY931" s="5"/>
      <c r="IQZ931" s="5"/>
      <c r="IRA931" s="5"/>
      <c r="IRB931" s="5"/>
      <c r="IRC931" s="5"/>
      <c r="IRD931" s="5"/>
      <c r="IRE931" s="5"/>
      <c r="IRF931" s="5"/>
      <c r="IRG931" s="5"/>
      <c r="IRH931" s="5"/>
      <c r="IRI931" s="5"/>
      <c r="IRJ931" s="5"/>
      <c r="IRK931" s="5"/>
      <c r="IRL931" s="5"/>
      <c r="IRM931" s="5"/>
      <c r="IRN931" s="5"/>
      <c r="IRO931" s="5"/>
      <c r="IRP931" s="5"/>
      <c r="IRQ931" s="5"/>
      <c r="IRR931" s="5"/>
      <c r="IRS931" s="5"/>
      <c r="IRT931" s="5"/>
      <c r="IRU931" s="5"/>
      <c r="IRV931" s="5"/>
      <c r="IRW931" s="5"/>
      <c r="IRX931" s="5"/>
      <c r="IRY931" s="5"/>
      <c r="IRZ931" s="5"/>
      <c r="ISA931" s="5"/>
      <c r="ISB931" s="5"/>
      <c r="ISC931" s="5"/>
      <c r="ISD931" s="5"/>
      <c r="ISE931" s="5"/>
      <c r="ISF931" s="5"/>
      <c r="ISG931" s="5"/>
      <c r="ISH931" s="5"/>
      <c r="ISI931" s="5"/>
      <c r="ISJ931" s="5"/>
      <c r="ISK931" s="5"/>
      <c r="ISL931" s="5"/>
      <c r="ISM931" s="5"/>
      <c r="ISN931" s="5"/>
      <c r="ISO931" s="5"/>
      <c r="ISP931" s="5"/>
      <c r="ISQ931" s="5"/>
      <c r="ISR931" s="5"/>
      <c r="ISS931" s="5"/>
      <c r="IST931" s="5"/>
      <c r="ISU931" s="5"/>
      <c r="ISV931" s="5"/>
      <c r="ISW931" s="5"/>
      <c r="ISX931" s="5"/>
      <c r="ISY931" s="5"/>
      <c r="ISZ931" s="5"/>
      <c r="ITA931" s="5"/>
      <c r="ITB931" s="5"/>
      <c r="ITC931" s="5"/>
      <c r="ITD931" s="5"/>
      <c r="ITE931" s="5"/>
      <c r="ITF931" s="5"/>
      <c r="ITG931" s="5"/>
      <c r="ITH931" s="5"/>
      <c r="ITI931" s="5"/>
      <c r="ITJ931" s="5"/>
      <c r="ITK931" s="5"/>
      <c r="ITL931" s="5"/>
      <c r="ITM931" s="5"/>
      <c r="ITN931" s="5"/>
      <c r="ITO931" s="5"/>
      <c r="ITP931" s="5"/>
      <c r="ITQ931" s="5"/>
      <c r="ITR931" s="5"/>
      <c r="ITS931" s="5"/>
      <c r="ITT931" s="5"/>
      <c r="ITU931" s="5"/>
      <c r="ITV931" s="5"/>
      <c r="ITW931" s="5"/>
      <c r="ITX931" s="5"/>
      <c r="ITY931" s="5"/>
      <c r="ITZ931" s="5"/>
      <c r="IUA931" s="5"/>
      <c r="IUB931" s="5"/>
      <c r="IUC931" s="5"/>
      <c r="IUD931" s="5"/>
      <c r="IUE931" s="5"/>
      <c r="IUF931" s="5"/>
      <c r="IUG931" s="5"/>
      <c r="IUH931" s="5"/>
      <c r="IUI931" s="5"/>
      <c r="IUJ931" s="5"/>
      <c r="IUK931" s="5"/>
      <c r="IUL931" s="5"/>
      <c r="IUM931" s="5"/>
      <c r="IUN931" s="5"/>
      <c r="IUO931" s="5"/>
      <c r="IUP931" s="5"/>
      <c r="IUQ931" s="5"/>
      <c r="IUR931" s="5"/>
      <c r="IUS931" s="5"/>
      <c r="IUT931" s="5"/>
      <c r="IUU931" s="5"/>
      <c r="IUV931" s="5"/>
      <c r="IUW931" s="5"/>
      <c r="IUX931" s="5"/>
      <c r="IUY931" s="5"/>
      <c r="IUZ931" s="5"/>
      <c r="IVA931" s="5"/>
      <c r="IVB931" s="5"/>
      <c r="IVC931" s="5"/>
      <c r="IVD931" s="5"/>
      <c r="IVE931" s="5"/>
      <c r="IVF931" s="5"/>
      <c r="IVG931" s="5"/>
      <c r="IVH931" s="5"/>
      <c r="IVI931" s="5"/>
      <c r="IVJ931" s="5"/>
      <c r="IVK931" s="5"/>
      <c r="IVL931" s="5"/>
      <c r="IVM931" s="5"/>
      <c r="IVN931" s="5"/>
      <c r="IVO931" s="5"/>
      <c r="IVP931" s="5"/>
      <c r="IVQ931" s="5"/>
      <c r="IVR931" s="5"/>
      <c r="IVS931" s="5"/>
      <c r="IVT931" s="5"/>
      <c r="IVU931" s="5"/>
      <c r="IVV931" s="5"/>
      <c r="IVW931" s="5"/>
      <c r="IVX931" s="5"/>
      <c r="IVY931" s="5"/>
      <c r="IVZ931" s="5"/>
      <c r="IWA931" s="5"/>
      <c r="IWB931" s="5"/>
      <c r="IWC931" s="5"/>
      <c r="IWD931" s="5"/>
      <c r="IWE931" s="5"/>
      <c r="IWF931" s="5"/>
      <c r="IWG931" s="5"/>
      <c r="IWH931" s="5"/>
      <c r="IWI931" s="5"/>
      <c r="IWJ931" s="5"/>
      <c r="IWK931" s="5"/>
      <c r="IWL931" s="5"/>
      <c r="IWM931" s="5"/>
      <c r="IWN931" s="5"/>
      <c r="IWO931" s="5"/>
      <c r="IWP931" s="5"/>
      <c r="IWQ931" s="5"/>
      <c r="IWR931" s="5"/>
      <c r="IWS931" s="5"/>
      <c r="IWT931" s="5"/>
      <c r="IWU931" s="5"/>
      <c r="IWV931" s="5"/>
      <c r="IWW931" s="5"/>
      <c r="IWX931" s="5"/>
      <c r="IWY931" s="5"/>
      <c r="IWZ931" s="5"/>
      <c r="IXA931" s="5"/>
      <c r="IXB931" s="5"/>
      <c r="IXC931" s="5"/>
      <c r="IXD931" s="5"/>
      <c r="IXE931" s="5"/>
      <c r="IXF931" s="5"/>
      <c r="IXG931" s="5"/>
      <c r="IXH931" s="5"/>
      <c r="IXI931" s="5"/>
      <c r="IXJ931" s="5"/>
      <c r="IXK931" s="5"/>
      <c r="IXL931" s="5"/>
      <c r="IXM931" s="5"/>
      <c r="IXN931" s="5"/>
      <c r="IXO931" s="5"/>
      <c r="IXP931" s="5"/>
      <c r="IXQ931" s="5"/>
      <c r="IXR931" s="5"/>
      <c r="IXS931" s="5"/>
      <c r="IXT931" s="5"/>
      <c r="IXU931" s="5"/>
      <c r="IXV931" s="5"/>
      <c r="IXW931" s="5"/>
      <c r="IXX931" s="5"/>
      <c r="IXY931" s="5"/>
      <c r="IXZ931" s="5"/>
      <c r="IYA931" s="5"/>
      <c r="IYB931" s="5"/>
      <c r="IYC931" s="5"/>
      <c r="IYD931" s="5"/>
      <c r="IYE931" s="5"/>
      <c r="IYF931" s="5"/>
      <c r="IYG931" s="5"/>
      <c r="IYH931" s="5"/>
      <c r="IYI931" s="5"/>
      <c r="IYJ931" s="5"/>
      <c r="IYK931" s="5"/>
      <c r="IYL931" s="5"/>
      <c r="IYM931" s="5"/>
      <c r="IYN931" s="5"/>
      <c r="IYO931" s="5"/>
      <c r="IYP931" s="5"/>
      <c r="IYQ931" s="5"/>
      <c r="IYR931" s="5"/>
      <c r="IYS931" s="5"/>
      <c r="IYT931" s="5"/>
      <c r="IYU931" s="5"/>
      <c r="IYV931" s="5"/>
      <c r="IYW931" s="5"/>
      <c r="IYX931" s="5"/>
      <c r="IYY931" s="5"/>
      <c r="IYZ931" s="5"/>
      <c r="IZA931" s="5"/>
      <c r="IZB931" s="5"/>
      <c r="IZC931" s="5"/>
      <c r="IZD931" s="5"/>
      <c r="IZE931" s="5"/>
      <c r="IZF931" s="5"/>
      <c r="IZG931" s="5"/>
      <c r="IZH931" s="5"/>
      <c r="IZI931" s="5"/>
      <c r="IZJ931" s="5"/>
      <c r="IZK931" s="5"/>
      <c r="IZL931" s="5"/>
      <c r="IZM931" s="5"/>
      <c r="IZN931" s="5"/>
      <c r="IZO931" s="5"/>
      <c r="IZP931" s="5"/>
      <c r="IZQ931" s="5"/>
      <c r="IZR931" s="5"/>
      <c r="IZS931" s="5"/>
      <c r="IZT931" s="5"/>
      <c r="IZU931" s="5"/>
      <c r="IZV931" s="5"/>
      <c r="IZW931" s="5"/>
      <c r="IZX931" s="5"/>
      <c r="IZY931" s="5"/>
      <c r="IZZ931" s="5"/>
      <c r="JAA931" s="5"/>
      <c r="JAB931" s="5"/>
      <c r="JAC931" s="5"/>
      <c r="JAD931" s="5"/>
      <c r="JAE931" s="5"/>
      <c r="JAF931" s="5"/>
      <c r="JAG931" s="5"/>
      <c r="JAH931" s="5"/>
      <c r="JAI931" s="5"/>
      <c r="JAJ931" s="5"/>
      <c r="JAK931" s="5"/>
      <c r="JAL931" s="5"/>
      <c r="JAM931" s="5"/>
      <c r="JAN931" s="5"/>
      <c r="JAO931" s="5"/>
      <c r="JAP931" s="5"/>
      <c r="JAQ931" s="5"/>
      <c r="JAR931" s="5"/>
      <c r="JAS931" s="5"/>
      <c r="JAT931" s="5"/>
      <c r="JAU931" s="5"/>
      <c r="JAV931" s="5"/>
      <c r="JAW931" s="5"/>
      <c r="JAX931" s="5"/>
      <c r="JAY931" s="5"/>
      <c r="JAZ931" s="5"/>
      <c r="JBA931" s="5"/>
      <c r="JBB931" s="5"/>
      <c r="JBC931" s="5"/>
      <c r="JBD931" s="5"/>
      <c r="JBE931" s="5"/>
      <c r="JBF931" s="5"/>
      <c r="JBG931" s="5"/>
      <c r="JBH931" s="5"/>
      <c r="JBI931" s="5"/>
      <c r="JBJ931" s="5"/>
      <c r="JBK931" s="5"/>
      <c r="JBL931" s="5"/>
      <c r="JBM931" s="5"/>
      <c r="JBN931" s="5"/>
      <c r="JBO931" s="5"/>
      <c r="JBP931" s="5"/>
      <c r="JBQ931" s="5"/>
      <c r="JBR931" s="5"/>
      <c r="JBS931" s="5"/>
      <c r="JBT931" s="5"/>
      <c r="JBU931" s="5"/>
      <c r="JBV931" s="5"/>
      <c r="JBW931" s="5"/>
      <c r="JBX931" s="5"/>
      <c r="JBY931" s="5"/>
      <c r="JBZ931" s="5"/>
      <c r="JCA931" s="5"/>
      <c r="JCB931" s="5"/>
      <c r="JCC931" s="5"/>
      <c r="JCD931" s="5"/>
      <c r="JCE931" s="5"/>
      <c r="JCF931" s="5"/>
      <c r="JCG931" s="5"/>
      <c r="JCH931" s="5"/>
      <c r="JCI931" s="5"/>
      <c r="JCJ931" s="5"/>
      <c r="JCK931" s="5"/>
      <c r="JCL931" s="5"/>
      <c r="JCM931" s="5"/>
      <c r="JCN931" s="5"/>
      <c r="JCO931" s="5"/>
      <c r="JCP931" s="5"/>
      <c r="JCQ931" s="5"/>
      <c r="JCR931" s="5"/>
      <c r="JCS931" s="5"/>
      <c r="JCT931" s="5"/>
      <c r="JCU931" s="5"/>
      <c r="JCV931" s="5"/>
      <c r="JCW931" s="5"/>
      <c r="JCX931" s="5"/>
      <c r="JCY931" s="5"/>
      <c r="JCZ931" s="5"/>
      <c r="JDA931" s="5"/>
      <c r="JDB931" s="5"/>
      <c r="JDC931" s="5"/>
      <c r="JDD931" s="5"/>
      <c r="JDE931" s="5"/>
      <c r="JDF931" s="5"/>
      <c r="JDG931" s="5"/>
      <c r="JDH931" s="5"/>
      <c r="JDI931" s="5"/>
      <c r="JDJ931" s="5"/>
      <c r="JDK931" s="5"/>
      <c r="JDL931" s="5"/>
      <c r="JDM931" s="5"/>
      <c r="JDN931" s="5"/>
      <c r="JDO931" s="5"/>
      <c r="JDP931" s="5"/>
      <c r="JDQ931" s="5"/>
      <c r="JDR931" s="5"/>
      <c r="JDS931" s="5"/>
      <c r="JDT931" s="5"/>
      <c r="JDU931" s="5"/>
      <c r="JDV931" s="5"/>
      <c r="JDW931" s="5"/>
      <c r="JDX931" s="5"/>
      <c r="JDY931" s="5"/>
      <c r="JDZ931" s="5"/>
      <c r="JEA931" s="5"/>
      <c r="JEB931" s="5"/>
      <c r="JEC931" s="5"/>
      <c r="JED931" s="5"/>
      <c r="JEE931" s="5"/>
      <c r="JEF931" s="5"/>
      <c r="JEG931" s="5"/>
      <c r="JEH931" s="5"/>
      <c r="JEI931" s="5"/>
      <c r="JEJ931" s="5"/>
      <c r="JEK931" s="5"/>
      <c r="JEL931" s="5"/>
      <c r="JEM931" s="5"/>
      <c r="JEN931" s="5"/>
      <c r="JEO931" s="5"/>
      <c r="JEP931" s="5"/>
      <c r="JEQ931" s="5"/>
      <c r="JER931" s="5"/>
      <c r="JES931" s="5"/>
      <c r="JET931" s="5"/>
      <c r="JEU931" s="5"/>
      <c r="JEV931" s="5"/>
      <c r="JEW931" s="5"/>
      <c r="JEX931" s="5"/>
      <c r="JEY931" s="5"/>
      <c r="JEZ931" s="5"/>
      <c r="JFA931" s="5"/>
      <c r="JFB931" s="5"/>
      <c r="JFC931" s="5"/>
      <c r="JFD931" s="5"/>
      <c r="JFE931" s="5"/>
      <c r="JFF931" s="5"/>
      <c r="JFG931" s="5"/>
      <c r="JFH931" s="5"/>
      <c r="JFI931" s="5"/>
      <c r="JFJ931" s="5"/>
      <c r="JFK931" s="5"/>
      <c r="JFL931" s="5"/>
      <c r="JFM931" s="5"/>
      <c r="JFN931" s="5"/>
      <c r="JFO931" s="5"/>
      <c r="JFP931" s="5"/>
      <c r="JFQ931" s="5"/>
      <c r="JFR931" s="5"/>
      <c r="JFS931" s="5"/>
      <c r="JFT931" s="5"/>
      <c r="JFU931" s="5"/>
      <c r="JFV931" s="5"/>
      <c r="JFW931" s="5"/>
      <c r="JFX931" s="5"/>
      <c r="JFY931" s="5"/>
      <c r="JFZ931" s="5"/>
      <c r="JGA931" s="5"/>
      <c r="JGB931" s="5"/>
      <c r="JGC931" s="5"/>
      <c r="JGD931" s="5"/>
      <c r="JGE931" s="5"/>
      <c r="JGF931" s="5"/>
      <c r="JGG931" s="5"/>
      <c r="JGH931" s="5"/>
      <c r="JGI931" s="5"/>
      <c r="JGJ931" s="5"/>
      <c r="JGK931" s="5"/>
      <c r="JGL931" s="5"/>
      <c r="JGM931" s="5"/>
      <c r="JGN931" s="5"/>
      <c r="JGO931" s="5"/>
      <c r="JGP931" s="5"/>
      <c r="JGQ931" s="5"/>
      <c r="JGR931" s="5"/>
      <c r="JGS931" s="5"/>
      <c r="JGT931" s="5"/>
      <c r="JGU931" s="5"/>
      <c r="JGV931" s="5"/>
      <c r="JGW931" s="5"/>
      <c r="JGX931" s="5"/>
      <c r="JGY931" s="5"/>
      <c r="JGZ931" s="5"/>
      <c r="JHA931" s="5"/>
      <c r="JHB931" s="5"/>
      <c r="JHC931" s="5"/>
      <c r="JHD931" s="5"/>
      <c r="JHE931" s="5"/>
      <c r="JHF931" s="5"/>
      <c r="JHG931" s="5"/>
      <c r="JHH931" s="5"/>
      <c r="JHI931" s="5"/>
      <c r="JHJ931" s="5"/>
      <c r="JHK931" s="5"/>
      <c r="JHL931" s="5"/>
      <c r="JHM931" s="5"/>
      <c r="JHN931" s="5"/>
      <c r="JHO931" s="5"/>
      <c r="JHP931" s="5"/>
      <c r="JHQ931" s="5"/>
      <c r="JHR931" s="5"/>
      <c r="JHS931" s="5"/>
      <c r="JHT931" s="5"/>
      <c r="JHU931" s="5"/>
      <c r="JHV931" s="5"/>
      <c r="JHW931" s="5"/>
      <c r="JHX931" s="5"/>
      <c r="JHY931" s="5"/>
      <c r="JHZ931" s="5"/>
      <c r="JIA931" s="5"/>
      <c r="JIB931" s="5"/>
      <c r="JIC931" s="5"/>
      <c r="JID931" s="5"/>
      <c r="JIE931" s="5"/>
      <c r="JIF931" s="5"/>
      <c r="JIG931" s="5"/>
      <c r="JIH931" s="5"/>
      <c r="JII931" s="5"/>
      <c r="JIJ931" s="5"/>
      <c r="JIK931" s="5"/>
      <c r="JIL931" s="5"/>
      <c r="JIM931" s="5"/>
      <c r="JIN931" s="5"/>
      <c r="JIO931" s="5"/>
      <c r="JIP931" s="5"/>
      <c r="JIQ931" s="5"/>
      <c r="JIR931" s="5"/>
      <c r="JIS931" s="5"/>
      <c r="JIT931" s="5"/>
      <c r="JIU931" s="5"/>
      <c r="JIV931" s="5"/>
      <c r="JIW931" s="5"/>
      <c r="JIX931" s="5"/>
      <c r="JIY931" s="5"/>
      <c r="JIZ931" s="5"/>
      <c r="JJA931" s="5"/>
      <c r="JJB931" s="5"/>
      <c r="JJC931" s="5"/>
      <c r="JJD931" s="5"/>
      <c r="JJE931" s="5"/>
      <c r="JJF931" s="5"/>
      <c r="JJG931" s="5"/>
      <c r="JJH931" s="5"/>
      <c r="JJI931" s="5"/>
      <c r="JJJ931" s="5"/>
      <c r="JJK931" s="5"/>
      <c r="JJL931" s="5"/>
      <c r="JJM931" s="5"/>
      <c r="JJN931" s="5"/>
      <c r="JJO931" s="5"/>
      <c r="JJP931" s="5"/>
      <c r="JJQ931" s="5"/>
      <c r="JJR931" s="5"/>
      <c r="JJS931" s="5"/>
      <c r="JJT931" s="5"/>
      <c r="JJU931" s="5"/>
      <c r="JJV931" s="5"/>
      <c r="JJW931" s="5"/>
      <c r="JJX931" s="5"/>
      <c r="JJY931" s="5"/>
      <c r="JJZ931" s="5"/>
      <c r="JKA931" s="5"/>
      <c r="JKB931" s="5"/>
      <c r="JKC931" s="5"/>
      <c r="JKD931" s="5"/>
      <c r="JKE931" s="5"/>
      <c r="JKF931" s="5"/>
      <c r="JKG931" s="5"/>
      <c r="JKH931" s="5"/>
      <c r="JKI931" s="5"/>
      <c r="JKJ931" s="5"/>
      <c r="JKK931" s="5"/>
      <c r="JKL931" s="5"/>
      <c r="JKM931" s="5"/>
      <c r="JKN931" s="5"/>
      <c r="JKO931" s="5"/>
      <c r="JKP931" s="5"/>
      <c r="JKQ931" s="5"/>
      <c r="JKR931" s="5"/>
      <c r="JKS931" s="5"/>
      <c r="JKT931" s="5"/>
      <c r="JKU931" s="5"/>
      <c r="JKV931" s="5"/>
      <c r="JKW931" s="5"/>
      <c r="JKX931" s="5"/>
      <c r="JKY931" s="5"/>
      <c r="JKZ931" s="5"/>
      <c r="JLA931" s="5"/>
      <c r="JLB931" s="5"/>
      <c r="JLC931" s="5"/>
      <c r="JLD931" s="5"/>
      <c r="JLE931" s="5"/>
      <c r="JLF931" s="5"/>
      <c r="JLG931" s="5"/>
      <c r="JLH931" s="5"/>
      <c r="JLI931" s="5"/>
      <c r="JLJ931" s="5"/>
      <c r="JLK931" s="5"/>
      <c r="JLL931" s="5"/>
      <c r="JLM931" s="5"/>
      <c r="JLN931" s="5"/>
      <c r="JLO931" s="5"/>
      <c r="JLP931" s="5"/>
      <c r="JLQ931" s="5"/>
      <c r="JLR931" s="5"/>
      <c r="JLS931" s="5"/>
      <c r="JLT931" s="5"/>
      <c r="JLU931" s="5"/>
      <c r="JLV931" s="5"/>
      <c r="JLW931" s="5"/>
      <c r="JLX931" s="5"/>
      <c r="JLY931" s="5"/>
      <c r="JLZ931" s="5"/>
      <c r="JMA931" s="5"/>
      <c r="JMB931" s="5"/>
      <c r="JMC931" s="5"/>
      <c r="JMD931" s="5"/>
      <c r="JME931" s="5"/>
      <c r="JMF931" s="5"/>
      <c r="JMG931" s="5"/>
      <c r="JMH931" s="5"/>
      <c r="JMI931" s="5"/>
      <c r="JMJ931" s="5"/>
      <c r="JMK931" s="5"/>
      <c r="JML931" s="5"/>
      <c r="JMM931" s="5"/>
      <c r="JMN931" s="5"/>
      <c r="JMO931" s="5"/>
      <c r="JMP931" s="5"/>
      <c r="JMQ931" s="5"/>
      <c r="JMR931" s="5"/>
      <c r="JMS931" s="5"/>
      <c r="JMT931" s="5"/>
      <c r="JMU931" s="5"/>
      <c r="JMV931" s="5"/>
      <c r="JMW931" s="5"/>
      <c r="JMX931" s="5"/>
      <c r="JMY931" s="5"/>
      <c r="JMZ931" s="5"/>
      <c r="JNA931" s="5"/>
      <c r="JNB931" s="5"/>
      <c r="JNC931" s="5"/>
      <c r="JND931" s="5"/>
      <c r="JNE931" s="5"/>
      <c r="JNF931" s="5"/>
      <c r="JNG931" s="5"/>
      <c r="JNH931" s="5"/>
      <c r="JNI931" s="5"/>
      <c r="JNJ931" s="5"/>
      <c r="JNK931" s="5"/>
      <c r="JNL931" s="5"/>
      <c r="JNM931" s="5"/>
      <c r="JNN931" s="5"/>
      <c r="JNO931" s="5"/>
      <c r="JNP931" s="5"/>
      <c r="JNQ931" s="5"/>
      <c r="JNR931" s="5"/>
      <c r="JNS931" s="5"/>
      <c r="JNT931" s="5"/>
      <c r="JNU931" s="5"/>
      <c r="JNV931" s="5"/>
      <c r="JNW931" s="5"/>
      <c r="JNX931" s="5"/>
      <c r="JNY931" s="5"/>
      <c r="JNZ931" s="5"/>
      <c r="JOA931" s="5"/>
      <c r="JOB931" s="5"/>
      <c r="JOC931" s="5"/>
      <c r="JOD931" s="5"/>
      <c r="JOE931" s="5"/>
      <c r="JOF931" s="5"/>
      <c r="JOG931" s="5"/>
      <c r="JOH931" s="5"/>
      <c r="JOI931" s="5"/>
      <c r="JOJ931" s="5"/>
      <c r="JOK931" s="5"/>
      <c r="JOL931" s="5"/>
      <c r="JOM931" s="5"/>
      <c r="JON931" s="5"/>
      <c r="JOO931" s="5"/>
      <c r="JOP931" s="5"/>
      <c r="JOQ931" s="5"/>
      <c r="JOR931" s="5"/>
      <c r="JOS931" s="5"/>
      <c r="JOT931" s="5"/>
      <c r="JOU931" s="5"/>
      <c r="JOV931" s="5"/>
      <c r="JOW931" s="5"/>
      <c r="JOX931" s="5"/>
      <c r="JOY931" s="5"/>
      <c r="JOZ931" s="5"/>
      <c r="JPA931" s="5"/>
      <c r="JPB931" s="5"/>
      <c r="JPC931" s="5"/>
      <c r="JPD931" s="5"/>
      <c r="JPE931" s="5"/>
      <c r="JPF931" s="5"/>
      <c r="JPG931" s="5"/>
      <c r="JPH931" s="5"/>
      <c r="JPI931" s="5"/>
      <c r="JPJ931" s="5"/>
      <c r="JPK931" s="5"/>
      <c r="JPL931" s="5"/>
      <c r="JPM931" s="5"/>
      <c r="JPN931" s="5"/>
      <c r="JPO931" s="5"/>
      <c r="JPP931" s="5"/>
      <c r="JPQ931" s="5"/>
      <c r="JPR931" s="5"/>
      <c r="JPS931" s="5"/>
      <c r="JPT931" s="5"/>
      <c r="JPU931" s="5"/>
      <c r="JPV931" s="5"/>
      <c r="JPW931" s="5"/>
      <c r="JPX931" s="5"/>
      <c r="JPY931" s="5"/>
      <c r="JPZ931" s="5"/>
      <c r="JQA931" s="5"/>
      <c r="JQB931" s="5"/>
      <c r="JQC931" s="5"/>
      <c r="JQD931" s="5"/>
      <c r="JQE931" s="5"/>
      <c r="JQF931" s="5"/>
      <c r="JQG931" s="5"/>
      <c r="JQH931" s="5"/>
      <c r="JQI931" s="5"/>
      <c r="JQJ931" s="5"/>
      <c r="JQK931" s="5"/>
      <c r="JQL931" s="5"/>
      <c r="JQM931" s="5"/>
      <c r="JQN931" s="5"/>
      <c r="JQO931" s="5"/>
      <c r="JQP931" s="5"/>
      <c r="JQQ931" s="5"/>
      <c r="JQR931" s="5"/>
      <c r="JQS931" s="5"/>
      <c r="JQT931" s="5"/>
      <c r="JQU931" s="5"/>
      <c r="JQV931" s="5"/>
      <c r="JQW931" s="5"/>
      <c r="JQX931" s="5"/>
      <c r="JQY931" s="5"/>
      <c r="JQZ931" s="5"/>
      <c r="JRA931" s="5"/>
      <c r="JRB931" s="5"/>
      <c r="JRC931" s="5"/>
      <c r="JRD931" s="5"/>
      <c r="JRE931" s="5"/>
      <c r="JRF931" s="5"/>
      <c r="JRG931" s="5"/>
      <c r="JRH931" s="5"/>
      <c r="JRI931" s="5"/>
      <c r="JRJ931" s="5"/>
      <c r="JRK931" s="5"/>
      <c r="JRL931" s="5"/>
      <c r="JRM931" s="5"/>
      <c r="JRN931" s="5"/>
      <c r="JRO931" s="5"/>
      <c r="JRP931" s="5"/>
      <c r="JRQ931" s="5"/>
      <c r="JRR931" s="5"/>
      <c r="JRS931" s="5"/>
      <c r="JRT931" s="5"/>
      <c r="JRU931" s="5"/>
      <c r="JRV931" s="5"/>
      <c r="JRW931" s="5"/>
      <c r="JRX931" s="5"/>
      <c r="JRY931" s="5"/>
      <c r="JRZ931" s="5"/>
      <c r="JSA931" s="5"/>
      <c r="JSB931" s="5"/>
      <c r="JSC931" s="5"/>
      <c r="JSD931" s="5"/>
      <c r="JSE931" s="5"/>
      <c r="JSF931" s="5"/>
      <c r="JSG931" s="5"/>
      <c r="JSH931" s="5"/>
      <c r="JSI931" s="5"/>
      <c r="JSJ931" s="5"/>
      <c r="JSK931" s="5"/>
      <c r="JSL931" s="5"/>
      <c r="JSM931" s="5"/>
      <c r="JSN931" s="5"/>
      <c r="JSO931" s="5"/>
      <c r="JSP931" s="5"/>
      <c r="JSQ931" s="5"/>
      <c r="JSR931" s="5"/>
      <c r="JSS931" s="5"/>
      <c r="JST931" s="5"/>
      <c r="JSU931" s="5"/>
      <c r="JSV931" s="5"/>
      <c r="JSW931" s="5"/>
      <c r="JSX931" s="5"/>
      <c r="JSY931" s="5"/>
      <c r="JSZ931" s="5"/>
      <c r="JTA931" s="5"/>
      <c r="JTB931" s="5"/>
      <c r="JTC931" s="5"/>
      <c r="JTD931" s="5"/>
      <c r="JTE931" s="5"/>
      <c r="JTF931" s="5"/>
      <c r="JTG931" s="5"/>
      <c r="JTH931" s="5"/>
      <c r="JTI931" s="5"/>
      <c r="JTJ931" s="5"/>
      <c r="JTK931" s="5"/>
      <c r="JTL931" s="5"/>
      <c r="JTM931" s="5"/>
      <c r="JTN931" s="5"/>
      <c r="JTO931" s="5"/>
      <c r="JTP931" s="5"/>
      <c r="JTQ931" s="5"/>
      <c r="JTR931" s="5"/>
      <c r="JTS931" s="5"/>
      <c r="JTT931" s="5"/>
      <c r="JTU931" s="5"/>
      <c r="JTV931" s="5"/>
      <c r="JTW931" s="5"/>
      <c r="JTX931" s="5"/>
      <c r="JTY931" s="5"/>
      <c r="JTZ931" s="5"/>
      <c r="JUA931" s="5"/>
      <c r="JUB931" s="5"/>
      <c r="JUC931" s="5"/>
      <c r="JUD931" s="5"/>
      <c r="JUE931" s="5"/>
      <c r="JUF931" s="5"/>
      <c r="JUG931" s="5"/>
      <c r="JUH931" s="5"/>
      <c r="JUI931" s="5"/>
      <c r="JUJ931" s="5"/>
      <c r="JUK931" s="5"/>
      <c r="JUL931" s="5"/>
      <c r="JUM931" s="5"/>
      <c r="JUN931" s="5"/>
      <c r="JUO931" s="5"/>
      <c r="JUP931" s="5"/>
      <c r="JUQ931" s="5"/>
      <c r="JUR931" s="5"/>
      <c r="JUS931" s="5"/>
      <c r="JUT931" s="5"/>
      <c r="JUU931" s="5"/>
      <c r="JUV931" s="5"/>
      <c r="JUW931" s="5"/>
      <c r="JUX931" s="5"/>
      <c r="JUY931" s="5"/>
      <c r="JUZ931" s="5"/>
      <c r="JVA931" s="5"/>
      <c r="JVB931" s="5"/>
      <c r="JVC931" s="5"/>
      <c r="JVD931" s="5"/>
      <c r="JVE931" s="5"/>
      <c r="JVF931" s="5"/>
      <c r="JVG931" s="5"/>
      <c r="JVH931" s="5"/>
      <c r="JVI931" s="5"/>
      <c r="JVJ931" s="5"/>
      <c r="JVK931" s="5"/>
      <c r="JVL931" s="5"/>
      <c r="JVM931" s="5"/>
      <c r="JVN931" s="5"/>
      <c r="JVO931" s="5"/>
      <c r="JVP931" s="5"/>
      <c r="JVQ931" s="5"/>
      <c r="JVR931" s="5"/>
      <c r="JVS931" s="5"/>
      <c r="JVT931" s="5"/>
      <c r="JVU931" s="5"/>
      <c r="JVV931" s="5"/>
      <c r="JVW931" s="5"/>
      <c r="JVX931" s="5"/>
      <c r="JVY931" s="5"/>
      <c r="JVZ931" s="5"/>
      <c r="JWA931" s="5"/>
      <c r="JWB931" s="5"/>
      <c r="JWC931" s="5"/>
      <c r="JWD931" s="5"/>
      <c r="JWE931" s="5"/>
      <c r="JWF931" s="5"/>
      <c r="JWG931" s="5"/>
      <c r="JWH931" s="5"/>
      <c r="JWI931" s="5"/>
      <c r="JWJ931" s="5"/>
      <c r="JWK931" s="5"/>
      <c r="JWL931" s="5"/>
      <c r="JWM931" s="5"/>
      <c r="JWN931" s="5"/>
      <c r="JWO931" s="5"/>
      <c r="JWP931" s="5"/>
      <c r="JWQ931" s="5"/>
      <c r="JWR931" s="5"/>
      <c r="JWS931" s="5"/>
      <c r="JWT931" s="5"/>
      <c r="JWU931" s="5"/>
      <c r="JWV931" s="5"/>
      <c r="JWW931" s="5"/>
      <c r="JWX931" s="5"/>
      <c r="JWY931" s="5"/>
      <c r="JWZ931" s="5"/>
      <c r="JXA931" s="5"/>
      <c r="JXB931" s="5"/>
      <c r="JXC931" s="5"/>
      <c r="JXD931" s="5"/>
      <c r="JXE931" s="5"/>
      <c r="JXF931" s="5"/>
      <c r="JXG931" s="5"/>
      <c r="JXH931" s="5"/>
      <c r="JXI931" s="5"/>
      <c r="JXJ931" s="5"/>
      <c r="JXK931" s="5"/>
      <c r="JXL931" s="5"/>
      <c r="JXM931" s="5"/>
      <c r="JXN931" s="5"/>
      <c r="JXO931" s="5"/>
      <c r="JXP931" s="5"/>
      <c r="JXQ931" s="5"/>
      <c r="JXR931" s="5"/>
      <c r="JXS931" s="5"/>
      <c r="JXT931" s="5"/>
      <c r="JXU931" s="5"/>
      <c r="JXV931" s="5"/>
      <c r="JXW931" s="5"/>
      <c r="JXX931" s="5"/>
      <c r="JXY931" s="5"/>
      <c r="JXZ931" s="5"/>
      <c r="JYA931" s="5"/>
      <c r="JYB931" s="5"/>
      <c r="JYC931" s="5"/>
      <c r="JYD931" s="5"/>
      <c r="JYE931" s="5"/>
      <c r="JYF931" s="5"/>
      <c r="JYG931" s="5"/>
      <c r="JYH931" s="5"/>
      <c r="JYI931" s="5"/>
      <c r="JYJ931" s="5"/>
      <c r="JYK931" s="5"/>
      <c r="JYL931" s="5"/>
      <c r="JYM931" s="5"/>
      <c r="JYN931" s="5"/>
      <c r="JYO931" s="5"/>
      <c r="JYP931" s="5"/>
      <c r="JYQ931" s="5"/>
      <c r="JYR931" s="5"/>
      <c r="JYS931" s="5"/>
      <c r="JYT931" s="5"/>
      <c r="JYU931" s="5"/>
      <c r="JYV931" s="5"/>
      <c r="JYW931" s="5"/>
      <c r="JYX931" s="5"/>
      <c r="JYY931" s="5"/>
      <c r="JYZ931" s="5"/>
      <c r="JZA931" s="5"/>
      <c r="JZB931" s="5"/>
      <c r="JZC931" s="5"/>
      <c r="JZD931" s="5"/>
      <c r="JZE931" s="5"/>
      <c r="JZF931" s="5"/>
      <c r="JZG931" s="5"/>
      <c r="JZH931" s="5"/>
      <c r="JZI931" s="5"/>
      <c r="JZJ931" s="5"/>
      <c r="JZK931" s="5"/>
      <c r="JZL931" s="5"/>
      <c r="JZM931" s="5"/>
      <c r="JZN931" s="5"/>
      <c r="JZO931" s="5"/>
      <c r="JZP931" s="5"/>
      <c r="JZQ931" s="5"/>
      <c r="JZR931" s="5"/>
      <c r="JZS931" s="5"/>
      <c r="JZT931" s="5"/>
      <c r="JZU931" s="5"/>
      <c r="JZV931" s="5"/>
      <c r="JZW931" s="5"/>
      <c r="JZX931" s="5"/>
      <c r="JZY931" s="5"/>
      <c r="JZZ931" s="5"/>
      <c r="KAA931" s="5"/>
      <c r="KAB931" s="5"/>
      <c r="KAC931" s="5"/>
      <c r="KAD931" s="5"/>
      <c r="KAE931" s="5"/>
      <c r="KAF931" s="5"/>
      <c r="KAG931" s="5"/>
      <c r="KAH931" s="5"/>
      <c r="KAI931" s="5"/>
      <c r="KAJ931" s="5"/>
      <c r="KAK931" s="5"/>
      <c r="KAL931" s="5"/>
      <c r="KAM931" s="5"/>
      <c r="KAN931" s="5"/>
      <c r="KAO931" s="5"/>
      <c r="KAP931" s="5"/>
      <c r="KAQ931" s="5"/>
      <c r="KAR931" s="5"/>
      <c r="KAS931" s="5"/>
      <c r="KAT931" s="5"/>
      <c r="KAU931" s="5"/>
      <c r="KAV931" s="5"/>
      <c r="KAW931" s="5"/>
      <c r="KAX931" s="5"/>
      <c r="KAY931" s="5"/>
      <c r="KAZ931" s="5"/>
      <c r="KBA931" s="5"/>
      <c r="KBB931" s="5"/>
      <c r="KBC931" s="5"/>
      <c r="KBD931" s="5"/>
      <c r="KBE931" s="5"/>
      <c r="KBF931" s="5"/>
      <c r="KBG931" s="5"/>
      <c r="KBH931" s="5"/>
      <c r="KBI931" s="5"/>
      <c r="KBJ931" s="5"/>
      <c r="KBK931" s="5"/>
      <c r="KBL931" s="5"/>
      <c r="KBM931" s="5"/>
      <c r="KBN931" s="5"/>
      <c r="KBO931" s="5"/>
      <c r="KBP931" s="5"/>
      <c r="KBQ931" s="5"/>
      <c r="KBR931" s="5"/>
      <c r="KBS931" s="5"/>
      <c r="KBT931" s="5"/>
      <c r="KBU931" s="5"/>
      <c r="KBV931" s="5"/>
      <c r="KBW931" s="5"/>
      <c r="KBX931" s="5"/>
      <c r="KBY931" s="5"/>
      <c r="KBZ931" s="5"/>
      <c r="KCA931" s="5"/>
      <c r="KCB931" s="5"/>
      <c r="KCC931" s="5"/>
      <c r="KCD931" s="5"/>
      <c r="KCE931" s="5"/>
      <c r="KCF931" s="5"/>
      <c r="KCG931" s="5"/>
      <c r="KCH931" s="5"/>
      <c r="KCI931" s="5"/>
      <c r="KCJ931" s="5"/>
      <c r="KCK931" s="5"/>
      <c r="KCL931" s="5"/>
      <c r="KCM931" s="5"/>
      <c r="KCN931" s="5"/>
      <c r="KCO931" s="5"/>
      <c r="KCP931" s="5"/>
      <c r="KCQ931" s="5"/>
      <c r="KCR931" s="5"/>
      <c r="KCS931" s="5"/>
      <c r="KCT931" s="5"/>
      <c r="KCU931" s="5"/>
      <c r="KCV931" s="5"/>
      <c r="KCW931" s="5"/>
      <c r="KCX931" s="5"/>
      <c r="KCY931" s="5"/>
      <c r="KCZ931" s="5"/>
      <c r="KDA931" s="5"/>
      <c r="KDB931" s="5"/>
      <c r="KDC931" s="5"/>
      <c r="KDD931" s="5"/>
      <c r="KDE931" s="5"/>
      <c r="KDF931" s="5"/>
      <c r="KDG931" s="5"/>
      <c r="KDH931" s="5"/>
      <c r="KDI931" s="5"/>
      <c r="KDJ931" s="5"/>
      <c r="KDK931" s="5"/>
      <c r="KDL931" s="5"/>
      <c r="KDM931" s="5"/>
      <c r="KDN931" s="5"/>
      <c r="KDO931" s="5"/>
      <c r="KDP931" s="5"/>
      <c r="KDQ931" s="5"/>
      <c r="KDR931" s="5"/>
      <c r="KDS931" s="5"/>
      <c r="KDT931" s="5"/>
      <c r="KDU931" s="5"/>
      <c r="KDV931" s="5"/>
      <c r="KDW931" s="5"/>
      <c r="KDX931" s="5"/>
      <c r="KDY931" s="5"/>
      <c r="KDZ931" s="5"/>
      <c r="KEA931" s="5"/>
      <c r="KEB931" s="5"/>
      <c r="KEC931" s="5"/>
      <c r="KED931" s="5"/>
      <c r="KEE931" s="5"/>
      <c r="KEF931" s="5"/>
      <c r="KEG931" s="5"/>
      <c r="KEH931" s="5"/>
      <c r="KEI931" s="5"/>
      <c r="KEJ931" s="5"/>
      <c r="KEK931" s="5"/>
      <c r="KEL931" s="5"/>
      <c r="KEM931" s="5"/>
      <c r="KEN931" s="5"/>
      <c r="KEO931" s="5"/>
      <c r="KEP931" s="5"/>
      <c r="KEQ931" s="5"/>
      <c r="KER931" s="5"/>
      <c r="KES931" s="5"/>
      <c r="KET931" s="5"/>
      <c r="KEU931" s="5"/>
      <c r="KEV931" s="5"/>
      <c r="KEW931" s="5"/>
      <c r="KEX931" s="5"/>
      <c r="KEY931" s="5"/>
      <c r="KEZ931" s="5"/>
      <c r="KFA931" s="5"/>
      <c r="KFB931" s="5"/>
      <c r="KFC931" s="5"/>
      <c r="KFD931" s="5"/>
      <c r="KFE931" s="5"/>
      <c r="KFF931" s="5"/>
      <c r="KFG931" s="5"/>
      <c r="KFH931" s="5"/>
      <c r="KFI931" s="5"/>
      <c r="KFJ931" s="5"/>
      <c r="KFK931" s="5"/>
      <c r="KFL931" s="5"/>
      <c r="KFM931" s="5"/>
      <c r="KFN931" s="5"/>
      <c r="KFO931" s="5"/>
      <c r="KFP931" s="5"/>
      <c r="KFQ931" s="5"/>
      <c r="KFR931" s="5"/>
      <c r="KFS931" s="5"/>
      <c r="KFT931" s="5"/>
      <c r="KFU931" s="5"/>
      <c r="KFV931" s="5"/>
      <c r="KFW931" s="5"/>
      <c r="KFX931" s="5"/>
      <c r="KFY931" s="5"/>
      <c r="KFZ931" s="5"/>
      <c r="KGA931" s="5"/>
      <c r="KGB931" s="5"/>
      <c r="KGC931" s="5"/>
      <c r="KGD931" s="5"/>
      <c r="KGE931" s="5"/>
      <c r="KGF931" s="5"/>
      <c r="KGG931" s="5"/>
      <c r="KGH931" s="5"/>
      <c r="KGI931" s="5"/>
      <c r="KGJ931" s="5"/>
      <c r="KGK931" s="5"/>
      <c r="KGL931" s="5"/>
      <c r="KGM931" s="5"/>
      <c r="KGN931" s="5"/>
      <c r="KGO931" s="5"/>
      <c r="KGP931" s="5"/>
      <c r="KGQ931" s="5"/>
      <c r="KGR931" s="5"/>
      <c r="KGS931" s="5"/>
      <c r="KGT931" s="5"/>
      <c r="KGU931" s="5"/>
      <c r="KGV931" s="5"/>
      <c r="KGW931" s="5"/>
      <c r="KGX931" s="5"/>
      <c r="KGY931" s="5"/>
      <c r="KGZ931" s="5"/>
      <c r="KHA931" s="5"/>
      <c r="KHB931" s="5"/>
      <c r="KHC931" s="5"/>
      <c r="KHD931" s="5"/>
      <c r="KHE931" s="5"/>
      <c r="KHF931" s="5"/>
      <c r="KHG931" s="5"/>
      <c r="KHH931" s="5"/>
      <c r="KHI931" s="5"/>
      <c r="KHJ931" s="5"/>
      <c r="KHK931" s="5"/>
      <c r="KHL931" s="5"/>
      <c r="KHM931" s="5"/>
      <c r="KHN931" s="5"/>
      <c r="KHO931" s="5"/>
      <c r="KHP931" s="5"/>
      <c r="KHQ931" s="5"/>
      <c r="KHR931" s="5"/>
      <c r="KHS931" s="5"/>
      <c r="KHT931" s="5"/>
      <c r="KHU931" s="5"/>
      <c r="KHV931" s="5"/>
      <c r="KHW931" s="5"/>
      <c r="KHX931" s="5"/>
      <c r="KHY931" s="5"/>
      <c r="KHZ931" s="5"/>
      <c r="KIA931" s="5"/>
      <c r="KIB931" s="5"/>
      <c r="KIC931" s="5"/>
      <c r="KID931" s="5"/>
      <c r="KIE931" s="5"/>
      <c r="KIF931" s="5"/>
      <c r="KIG931" s="5"/>
      <c r="KIH931" s="5"/>
      <c r="KII931" s="5"/>
      <c r="KIJ931" s="5"/>
      <c r="KIK931" s="5"/>
      <c r="KIL931" s="5"/>
      <c r="KIM931" s="5"/>
      <c r="KIN931" s="5"/>
      <c r="KIO931" s="5"/>
      <c r="KIP931" s="5"/>
      <c r="KIQ931" s="5"/>
      <c r="KIR931" s="5"/>
      <c r="KIS931" s="5"/>
      <c r="KIT931" s="5"/>
      <c r="KIU931" s="5"/>
      <c r="KIV931" s="5"/>
      <c r="KIW931" s="5"/>
      <c r="KIX931" s="5"/>
      <c r="KIY931" s="5"/>
      <c r="KIZ931" s="5"/>
      <c r="KJA931" s="5"/>
      <c r="KJB931" s="5"/>
      <c r="KJC931" s="5"/>
      <c r="KJD931" s="5"/>
      <c r="KJE931" s="5"/>
      <c r="KJF931" s="5"/>
      <c r="KJG931" s="5"/>
      <c r="KJH931" s="5"/>
      <c r="KJI931" s="5"/>
      <c r="KJJ931" s="5"/>
      <c r="KJK931" s="5"/>
      <c r="KJL931" s="5"/>
      <c r="KJM931" s="5"/>
      <c r="KJN931" s="5"/>
      <c r="KJO931" s="5"/>
      <c r="KJP931" s="5"/>
      <c r="KJQ931" s="5"/>
      <c r="KJR931" s="5"/>
      <c r="KJS931" s="5"/>
      <c r="KJT931" s="5"/>
      <c r="KJU931" s="5"/>
      <c r="KJV931" s="5"/>
      <c r="KJW931" s="5"/>
      <c r="KJX931" s="5"/>
      <c r="KJY931" s="5"/>
      <c r="KJZ931" s="5"/>
      <c r="KKA931" s="5"/>
      <c r="KKB931" s="5"/>
      <c r="KKC931" s="5"/>
      <c r="KKD931" s="5"/>
      <c r="KKE931" s="5"/>
      <c r="KKF931" s="5"/>
      <c r="KKG931" s="5"/>
      <c r="KKH931" s="5"/>
      <c r="KKI931" s="5"/>
      <c r="KKJ931" s="5"/>
      <c r="KKK931" s="5"/>
      <c r="KKL931" s="5"/>
      <c r="KKM931" s="5"/>
      <c r="KKN931" s="5"/>
      <c r="KKO931" s="5"/>
      <c r="KKP931" s="5"/>
      <c r="KKQ931" s="5"/>
      <c r="KKR931" s="5"/>
      <c r="KKS931" s="5"/>
      <c r="KKT931" s="5"/>
      <c r="KKU931" s="5"/>
      <c r="KKV931" s="5"/>
      <c r="KKW931" s="5"/>
      <c r="KKX931" s="5"/>
      <c r="KKY931" s="5"/>
      <c r="KKZ931" s="5"/>
      <c r="KLA931" s="5"/>
      <c r="KLB931" s="5"/>
      <c r="KLC931" s="5"/>
      <c r="KLD931" s="5"/>
      <c r="KLE931" s="5"/>
      <c r="KLF931" s="5"/>
      <c r="KLG931" s="5"/>
      <c r="KLH931" s="5"/>
      <c r="KLI931" s="5"/>
      <c r="KLJ931" s="5"/>
      <c r="KLK931" s="5"/>
      <c r="KLL931" s="5"/>
      <c r="KLM931" s="5"/>
      <c r="KLN931" s="5"/>
      <c r="KLO931" s="5"/>
      <c r="KLP931" s="5"/>
      <c r="KLQ931" s="5"/>
      <c r="KLR931" s="5"/>
      <c r="KLS931" s="5"/>
      <c r="KLT931" s="5"/>
      <c r="KLU931" s="5"/>
      <c r="KLV931" s="5"/>
      <c r="KLW931" s="5"/>
      <c r="KLX931" s="5"/>
      <c r="KLY931" s="5"/>
      <c r="KLZ931" s="5"/>
      <c r="KMA931" s="5"/>
      <c r="KMB931" s="5"/>
      <c r="KMC931" s="5"/>
      <c r="KMD931" s="5"/>
      <c r="KME931" s="5"/>
      <c r="KMF931" s="5"/>
      <c r="KMG931" s="5"/>
      <c r="KMH931" s="5"/>
      <c r="KMI931" s="5"/>
      <c r="KMJ931" s="5"/>
      <c r="KMK931" s="5"/>
      <c r="KML931" s="5"/>
      <c r="KMM931" s="5"/>
      <c r="KMN931" s="5"/>
      <c r="KMO931" s="5"/>
      <c r="KMP931" s="5"/>
      <c r="KMQ931" s="5"/>
      <c r="KMR931" s="5"/>
      <c r="KMS931" s="5"/>
      <c r="KMT931" s="5"/>
      <c r="KMU931" s="5"/>
      <c r="KMV931" s="5"/>
      <c r="KMW931" s="5"/>
      <c r="KMX931" s="5"/>
      <c r="KMY931" s="5"/>
      <c r="KMZ931" s="5"/>
      <c r="KNA931" s="5"/>
      <c r="KNB931" s="5"/>
      <c r="KNC931" s="5"/>
      <c r="KND931" s="5"/>
      <c r="KNE931" s="5"/>
      <c r="KNF931" s="5"/>
      <c r="KNG931" s="5"/>
      <c r="KNH931" s="5"/>
      <c r="KNI931" s="5"/>
      <c r="KNJ931" s="5"/>
      <c r="KNK931" s="5"/>
      <c r="KNL931" s="5"/>
      <c r="KNM931" s="5"/>
      <c r="KNN931" s="5"/>
      <c r="KNO931" s="5"/>
      <c r="KNP931" s="5"/>
      <c r="KNQ931" s="5"/>
      <c r="KNR931" s="5"/>
      <c r="KNS931" s="5"/>
      <c r="KNT931" s="5"/>
      <c r="KNU931" s="5"/>
      <c r="KNV931" s="5"/>
      <c r="KNW931" s="5"/>
      <c r="KNX931" s="5"/>
      <c r="KNY931" s="5"/>
      <c r="KNZ931" s="5"/>
      <c r="KOA931" s="5"/>
      <c r="KOB931" s="5"/>
      <c r="KOC931" s="5"/>
      <c r="KOD931" s="5"/>
      <c r="KOE931" s="5"/>
      <c r="KOF931" s="5"/>
      <c r="KOG931" s="5"/>
      <c r="KOH931" s="5"/>
      <c r="KOI931" s="5"/>
      <c r="KOJ931" s="5"/>
      <c r="KOK931" s="5"/>
      <c r="KOL931" s="5"/>
      <c r="KOM931" s="5"/>
      <c r="KON931" s="5"/>
      <c r="KOO931" s="5"/>
      <c r="KOP931" s="5"/>
      <c r="KOQ931" s="5"/>
      <c r="KOR931" s="5"/>
      <c r="KOS931" s="5"/>
      <c r="KOT931" s="5"/>
      <c r="KOU931" s="5"/>
      <c r="KOV931" s="5"/>
      <c r="KOW931" s="5"/>
      <c r="KOX931" s="5"/>
      <c r="KOY931" s="5"/>
      <c r="KOZ931" s="5"/>
      <c r="KPA931" s="5"/>
      <c r="KPB931" s="5"/>
      <c r="KPC931" s="5"/>
      <c r="KPD931" s="5"/>
      <c r="KPE931" s="5"/>
      <c r="KPF931" s="5"/>
      <c r="KPG931" s="5"/>
      <c r="KPH931" s="5"/>
      <c r="KPI931" s="5"/>
      <c r="KPJ931" s="5"/>
      <c r="KPK931" s="5"/>
      <c r="KPL931" s="5"/>
      <c r="KPM931" s="5"/>
      <c r="KPN931" s="5"/>
      <c r="KPO931" s="5"/>
      <c r="KPP931" s="5"/>
      <c r="KPQ931" s="5"/>
      <c r="KPR931" s="5"/>
      <c r="KPS931" s="5"/>
      <c r="KPT931" s="5"/>
      <c r="KPU931" s="5"/>
      <c r="KPV931" s="5"/>
      <c r="KPW931" s="5"/>
      <c r="KPX931" s="5"/>
      <c r="KPY931" s="5"/>
      <c r="KPZ931" s="5"/>
      <c r="KQA931" s="5"/>
      <c r="KQB931" s="5"/>
      <c r="KQC931" s="5"/>
      <c r="KQD931" s="5"/>
      <c r="KQE931" s="5"/>
      <c r="KQF931" s="5"/>
      <c r="KQG931" s="5"/>
      <c r="KQH931" s="5"/>
      <c r="KQI931" s="5"/>
      <c r="KQJ931" s="5"/>
      <c r="KQK931" s="5"/>
      <c r="KQL931" s="5"/>
      <c r="KQM931" s="5"/>
      <c r="KQN931" s="5"/>
      <c r="KQO931" s="5"/>
      <c r="KQP931" s="5"/>
      <c r="KQQ931" s="5"/>
      <c r="KQR931" s="5"/>
      <c r="KQS931" s="5"/>
      <c r="KQT931" s="5"/>
      <c r="KQU931" s="5"/>
      <c r="KQV931" s="5"/>
      <c r="KQW931" s="5"/>
      <c r="KQX931" s="5"/>
      <c r="KQY931" s="5"/>
      <c r="KQZ931" s="5"/>
      <c r="KRA931" s="5"/>
      <c r="KRB931" s="5"/>
      <c r="KRC931" s="5"/>
      <c r="KRD931" s="5"/>
      <c r="KRE931" s="5"/>
      <c r="KRF931" s="5"/>
      <c r="KRG931" s="5"/>
      <c r="KRH931" s="5"/>
      <c r="KRI931" s="5"/>
      <c r="KRJ931" s="5"/>
      <c r="KRK931" s="5"/>
      <c r="KRL931" s="5"/>
      <c r="KRM931" s="5"/>
      <c r="KRN931" s="5"/>
      <c r="KRO931" s="5"/>
      <c r="KRP931" s="5"/>
      <c r="KRQ931" s="5"/>
      <c r="KRR931" s="5"/>
      <c r="KRS931" s="5"/>
      <c r="KRT931" s="5"/>
      <c r="KRU931" s="5"/>
      <c r="KRV931" s="5"/>
      <c r="KRW931" s="5"/>
      <c r="KRX931" s="5"/>
      <c r="KRY931" s="5"/>
      <c r="KRZ931" s="5"/>
      <c r="KSA931" s="5"/>
      <c r="KSB931" s="5"/>
      <c r="KSC931" s="5"/>
      <c r="KSD931" s="5"/>
      <c r="KSE931" s="5"/>
      <c r="KSF931" s="5"/>
      <c r="KSG931" s="5"/>
      <c r="KSH931" s="5"/>
      <c r="KSI931" s="5"/>
      <c r="KSJ931" s="5"/>
      <c r="KSK931" s="5"/>
      <c r="KSL931" s="5"/>
      <c r="KSM931" s="5"/>
      <c r="KSN931" s="5"/>
      <c r="KSO931" s="5"/>
      <c r="KSP931" s="5"/>
      <c r="KSQ931" s="5"/>
      <c r="KSR931" s="5"/>
      <c r="KSS931" s="5"/>
      <c r="KST931" s="5"/>
      <c r="KSU931" s="5"/>
      <c r="KSV931" s="5"/>
      <c r="KSW931" s="5"/>
      <c r="KSX931" s="5"/>
      <c r="KSY931" s="5"/>
      <c r="KSZ931" s="5"/>
      <c r="KTA931" s="5"/>
      <c r="KTB931" s="5"/>
      <c r="KTC931" s="5"/>
      <c r="KTD931" s="5"/>
      <c r="KTE931" s="5"/>
      <c r="KTF931" s="5"/>
      <c r="KTG931" s="5"/>
      <c r="KTH931" s="5"/>
      <c r="KTI931" s="5"/>
      <c r="KTJ931" s="5"/>
      <c r="KTK931" s="5"/>
      <c r="KTL931" s="5"/>
      <c r="KTM931" s="5"/>
      <c r="KTN931" s="5"/>
      <c r="KTO931" s="5"/>
      <c r="KTP931" s="5"/>
      <c r="KTQ931" s="5"/>
      <c r="KTR931" s="5"/>
      <c r="KTS931" s="5"/>
      <c r="KTT931" s="5"/>
      <c r="KTU931" s="5"/>
      <c r="KTV931" s="5"/>
      <c r="KTW931" s="5"/>
      <c r="KTX931" s="5"/>
      <c r="KTY931" s="5"/>
      <c r="KTZ931" s="5"/>
      <c r="KUA931" s="5"/>
      <c r="KUB931" s="5"/>
      <c r="KUC931" s="5"/>
      <c r="KUD931" s="5"/>
      <c r="KUE931" s="5"/>
      <c r="KUF931" s="5"/>
      <c r="KUG931" s="5"/>
      <c r="KUH931" s="5"/>
      <c r="KUI931" s="5"/>
      <c r="KUJ931" s="5"/>
      <c r="KUK931" s="5"/>
      <c r="KUL931" s="5"/>
      <c r="KUM931" s="5"/>
      <c r="KUN931" s="5"/>
      <c r="KUO931" s="5"/>
      <c r="KUP931" s="5"/>
      <c r="KUQ931" s="5"/>
      <c r="KUR931" s="5"/>
      <c r="KUS931" s="5"/>
      <c r="KUT931" s="5"/>
      <c r="KUU931" s="5"/>
      <c r="KUV931" s="5"/>
      <c r="KUW931" s="5"/>
      <c r="KUX931" s="5"/>
      <c r="KUY931" s="5"/>
      <c r="KUZ931" s="5"/>
      <c r="KVA931" s="5"/>
      <c r="KVB931" s="5"/>
      <c r="KVC931" s="5"/>
      <c r="KVD931" s="5"/>
      <c r="KVE931" s="5"/>
      <c r="KVF931" s="5"/>
      <c r="KVG931" s="5"/>
      <c r="KVH931" s="5"/>
      <c r="KVI931" s="5"/>
      <c r="KVJ931" s="5"/>
      <c r="KVK931" s="5"/>
      <c r="KVL931" s="5"/>
      <c r="KVM931" s="5"/>
      <c r="KVN931" s="5"/>
      <c r="KVO931" s="5"/>
      <c r="KVP931" s="5"/>
      <c r="KVQ931" s="5"/>
      <c r="KVR931" s="5"/>
      <c r="KVS931" s="5"/>
      <c r="KVT931" s="5"/>
      <c r="KVU931" s="5"/>
      <c r="KVV931" s="5"/>
      <c r="KVW931" s="5"/>
      <c r="KVX931" s="5"/>
      <c r="KVY931" s="5"/>
      <c r="KVZ931" s="5"/>
      <c r="KWA931" s="5"/>
      <c r="KWB931" s="5"/>
      <c r="KWC931" s="5"/>
      <c r="KWD931" s="5"/>
      <c r="KWE931" s="5"/>
      <c r="KWF931" s="5"/>
      <c r="KWG931" s="5"/>
      <c r="KWH931" s="5"/>
      <c r="KWI931" s="5"/>
      <c r="KWJ931" s="5"/>
      <c r="KWK931" s="5"/>
      <c r="KWL931" s="5"/>
      <c r="KWM931" s="5"/>
      <c r="KWN931" s="5"/>
      <c r="KWO931" s="5"/>
      <c r="KWP931" s="5"/>
      <c r="KWQ931" s="5"/>
      <c r="KWR931" s="5"/>
      <c r="KWS931" s="5"/>
      <c r="KWT931" s="5"/>
      <c r="KWU931" s="5"/>
      <c r="KWV931" s="5"/>
      <c r="KWW931" s="5"/>
      <c r="KWX931" s="5"/>
      <c r="KWY931" s="5"/>
      <c r="KWZ931" s="5"/>
      <c r="KXA931" s="5"/>
      <c r="KXB931" s="5"/>
      <c r="KXC931" s="5"/>
      <c r="KXD931" s="5"/>
      <c r="KXE931" s="5"/>
      <c r="KXF931" s="5"/>
      <c r="KXG931" s="5"/>
      <c r="KXH931" s="5"/>
      <c r="KXI931" s="5"/>
      <c r="KXJ931" s="5"/>
      <c r="KXK931" s="5"/>
      <c r="KXL931" s="5"/>
      <c r="KXM931" s="5"/>
      <c r="KXN931" s="5"/>
      <c r="KXO931" s="5"/>
      <c r="KXP931" s="5"/>
      <c r="KXQ931" s="5"/>
      <c r="KXR931" s="5"/>
      <c r="KXS931" s="5"/>
      <c r="KXT931" s="5"/>
      <c r="KXU931" s="5"/>
      <c r="KXV931" s="5"/>
      <c r="KXW931" s="5"/>
      <c r="KXX931" s="5"/>
      <c r="KXY931" s="5"/>
      <c r="KXZ931" s="5"/>
      <c r="KYA931" s="5"/>
      <c r="KYB931" s="5"/>
      <c r="KYC931" s="5"/>
      <c r="KYD931" s="5"/>
      <c r="KYE931" s="5"/>
      <c r="KYF931" s="5"/>
      <c r="KYG931" s="5"/>
      <c r="KYH931" s="5"/>
      <c r="KYI931" s="5"/>
      <c r="KYJ931" s="5"/>
      <c r="KYK931" s="5"/>
      <c r="KYL931" s="5"/>
      <c r="KYM931" s="5"/>
      <c r="KYN931" s="5"/>
      <c r="KYO931" s="5"/>
      <c r="KYP931" s="5"/>
      <c r="KYQ931" s="5"/>
      <c r="KYR931" s="5"/>
      <c r="KYS931" s="5"/>
      <c r="KYT931" s="5"/>
      <c r="KYU931" s="5"/>
      <c r="KYV931" s="5"/>
      <c r="KYW931" s="5"/>
      <c r="KYX931" s="5"/>
      <c r="KYY931" s="5"/>
      <c r="KYZ931" s="5"/>
      <c r="KZA931" s="5"/>
      <c r="KZB931" s="5"/>
      <c r="KZC931" s="5"/>
      <c r="KZD931" s="5"/>
      <c r="KZE931" s="5"/>
      <c r="KZF931" s="5"/>
      <c r="KZG931" s="5"/>
      <c r="KZH931" s="5"/>
      <c r="KZI931" s="5"/>
      <c r="KZJ931" s="5"/>
      <c r="KZK931" s="5"/>
      <c r="KZL931" s="5"/>
      <c r="KZM931" s="5"/>
      <c r="KZN931" s="5"/>
      <c r="KZO931" s="5"/>
      <c r="KZP931" s="5"/>
      <c r="KZQ931" s="5"/>
      <c r="KZR931" s="5"/>
      <c r="KZS931" s="5"/>
      <c r="KZT931" s="5"/>
      <c r="KZU931" s="5"/>
      <c r="KZV931" s="5"/>
      <c r="KZW931" s="5"/>
      <c r="KZX931" s="5"/>
      <c r="KZY931" s="5"/>
      <c r="KZZ931" s="5"/>
      <c r="LAA931" s="5"/>
      <c r="LAB931" s="5"/>
      <c r="LAC931" s="5"/>
      <c r="LAD931" s="5"/>
      <c r="LAE931" s="5"/>
      <c r="LAF931" s="5"/>
      <c r="LAG931" s="5"/>
      <c r="LAH931" s="5"/>
      <c r="LAI931" s="5"/>
      <c r="LAJ931" s="5"/>
      <c r="LAK931" s="5"/>
      <c r="LAL931" s="5"/>
      <c r="LAM931" s="5"/>
      <c r="LAN931" s="5"/>
      <c r="LAO931" s="5"/>
      <c r="LAP931" s="5"/>
      <c r="LAQ931" s="5"/>
      <c r="LAR931" s="5"/>
      <c r="LAS931" s="5"/>
      <c r="LAT931" s="5"/>
      <c r="LAU931" s="5"/>
      <c r="LAV931" s="5"/>
      <c r="LAW931" s="5"/>
      <c r="LAX931" s="5"/>
      <c r="LAY931" s="5"/>
      <c r="LAZ931" s="5"/>
      <c r="LBA931" s="5"/>
      <c r="LBB931" s="5"/>
      <c r="LBC931" s="5"/>
      <c r="LBD931" s="5"/>
      <c r="LBE931" s="5"/>
      <c r="LBF931" s="5"/>
      <c r="LBG931" s="5"/>
      <c r="LBH931" s="5"/>
      <c r="LBI931" s="5"/>
      <c r="LBJ931" s="5"/>
      <c r="LBK931" s="5"/>
      <c r="LBL931" s="5"/>
      <c r="LBM931" s="5"/>
      <c r="LBN931" s="5"/>
      <c r="LBO931" s="5"/>
      <c r="LBP931" s="5"/>
      <c r="LBQ931" s="5"/>
      <c r="LBR931" s="5"/>
      <c r="LBS931" s="5"/>
      <c r="LBT931" s="5"/>
      <c r="LBU931" s="5"/>
      <c r="LBV931" s="5"/>
      <c r="LBW931" s="5"/>
      <c r="LBX931" s="5"/>
      <c r="LBY931" s="5"/>
      <c r="LBZ931" s="5"/>
      <c r="LCA931" s="5"/>
      <c r="LCB931" s="5"/>
      <c r="LCC931" s="5"/>
      <c r="LCD931" s="5"/>
      <c r="LCE931" s="5"/>
      <c r="LCF931" s="5"/>
      <c r="LCG931" s="5"/>
      <c r="LCH931" s="5"/>
      <c r="LCI931" s="5"/>
      <c r="LCJ931" s="5"/>
      <c r="LCK931" s="5"/>
      <c r="LCL931" s="5"/>
      <c r="LCM931" s="5"/>
      <c r="LCN931" s="5"/>
      <c r="LCO931" s="5"/>
      <c r="LCP931" s="5"/>
      <c r="LCQ931" s="5"/>
      <c r="LCR931" s="5"/>
      <c r="LCS931" s="5"/>
      <c r="LCT931" s="5"/>
      <c r="LCU931" s="5"/>
      <c r="LCV931" s="5"/>
      <c r="LCW931" s="5"/>
      <c r="LCX931" s="5"/>
      <c r="LCY931" s="5"/>
      <c r="LCZ931" s="5"/>
      <c r="LDA931" s="5"/>
      <c r="LDB931" s="5"/>
      <c r="LDC931" s="5"/>
      <c r="LDD931" s="5"/>
      <c r="LDE931" s="5"/>
      <c r="LDF931" s="5"/>
      <c r="LDG931" s="5"/>
      <c r="LDH931" s="5"/>
      <c r="LDI931" s="5"/>
      <c r="LDJ931" s="5"/>
      <c r="LDK931" s="5"/>
      <c r="LDL931" s="5"/>
      <c r="LDM931" s="5"/>
      <c r="LDN931" s="5"/>
      <c r="LDO931" s="5"/>
      <c r="LDP931" s="5"/>
      <c r="LDQ931" s="5"/>
      <c r="LDR931" s="5"/>
      <c r="LDS931" s="5"/>
      <c r="LDT931" s="5"/>
      <c r="LDU931" s="5"/>
      <c r="LDV931" s="5"/>
      <c r="LDW931" s="5"/>
      <c r="LDX931" s="5"/>
      <c r="LDY931" s="5"/>
      <c r="LDZ931" s="5"/>
      <c r="LEA931" s="5"/>
      <c r="LEB931" s="5"/>
      <c r="LEC931" s="5"/>
      <c r="LED931" s="5"/>
      <c r="LEE931" s="5"/>
      <c r="LEF931" s="5"/>
      <c r="LEG931" s="5"/>
      <c r="LEH931" s="5"/>
      <c r="LEI931" s="5"/>
      <c r="LEJ931" s="5"/>
      <c r="LEK931" s="5"/>
      <c r="LEL931" s="5"/>
      <c r="LEM931" s="5"/>
      <c r="LEN931" s="5"/>
      <c r="LEO931" s="5"/>
      <c r="LEP931" s="5"/>
      <c r="LEQ931" s="5"/>
      <c r="LER931" s="5"/>
      <c r="LES931" s="5"/>
      <c r="LET931" s="5"/>
      <c r="LEU931" s="5"/>
      <c r="LEV931" s="5"/>
      <c r="LEW931" s="5"/>
      <c r="LEX931" s="5"/>
      <c r="LEY931" s="5"/>
      <c r="LEZ931" s="5"/>
      <c r="LFA931" s="5"/>
      <c r="LFB931" s="5"/>
      <c r="LFC931" s="5"/>
      <c r="LFD931" s="5"/>
      <c r="LFE931" s="5"/>
      <c r="LFF931" s="5"/>
      <c r="LFG931" s="5"/>
      <c r="LFH931" s="5"/>
      <c r="LFI931" s="5"/>
      <c r="LFJ931" s="5"/>
      <c r="LFK931" s="5"/>
      <c r="LFL931" s="5"/>
      <c r="LFM931" s="5"/>
      <c r="LFN931" s="5"/>
      <c r="LFO931" s="5"/>
      <c r="LFP931" s="5"/>
      <c r="LFQ931" s="5"/>
      <c r="LFR931" s="5"/>
      <c r="LFS931" s="5"/>
      <c r="LFT931" s="5"/>
      <c r="LFU931" s="5"/>
      <c r="LFV931" s="5"/>
      <c r="LFW931" s="5"/>
      <c r="LFX931" s="5"/>
      <c r="LFY931" s="5"/>
      <c r="LFZ931" s="5"/>
      <c r="LGA931" s="5"/>
      <c r="LGB931" s="5"/>
      <c r="LGC931" s="5"/>
      <c r="LGD931" s="5"/>
      <c r="LGE931" s="5"/>
      <c r="LGF931" s="5"/>
      <c r="LGG931" s="5"/>
      <c r="LGH931" s="5"/>
      <c r="LGI931" s="5"/>
      <c r="LGJ931" s="5"/>
      <c r="LGK931" s="5"/>
      <c r="LGL931" s="5"/>
      <c r="LGM931" s="5"/>
      <c r="LGN931" s="5"/>
      <c r="LGO931" s="5"/>
      <c r="LGP931" s="5"/>
      <c r="LGQ931" s="5"/>
      <c r="LGR931" s="5"/>
      <c r="LGS931" s="5"/>
      <c r="LGT931" s="5"/>
      <c r="LGU931" s="5"/>
      <c r="LGV931" s="5"/>
      <c r="LGW931" s="5"/>
      <c r="LGX931" s="5"/>
      <c r="LGY931" s="5"/>
      <c r="LGZ931" s="5"/>
      <c r="LHA931" s="5"/>
      <c r="LHB931" s="5"/>
      <c r="LHC931" s="5"/>
      <c r="LHD931" s="5"/>
      <c r="LHE931" s="5"/>
      <c r="LHF931" s="5"/>
      <c r="LHG931" s="5"/>
      <c r="LHH931" s="5"/>
      <c r="LHI931" s="5"/>
      <c r="LHJ931" s="5"/>
      <c r="LHK931" s="5"/>
      <c r="LHL931" s="5"/>
      <c r="LHM931" s="5"/>
      <c r="LHN931" s="5"/>
      <c r="LHO931" s="5"/>
      <c r="LHP931" s="5"/>
      <c r="LHQ931" s="5"/>
      <c r="LHR931" s="5"/>
      <c r="LHS931" s="5"/>
      <c r="LHT931" s="5"/>
      <c r="LHU931" s="5"/>
      <c r="LHV931" s="5"/>
      <c r="LHW931" s="5"/>
      <c r="LHX931" s="5"/>
      <c r="LHY931" s="5"/>
      <c r="LHZ931" s="5"/>
      <c r="LIA931" s="5"/>
      <c r="LIB931" s="5"/>
      <c r="LIC931" s="5"/>
      <c r="LID931" s="5"/>
      <c r="LIE931" s="5"/>
      <c r="LIF931" s="5"/>
      <c r="LIG931" s="5"/>
      <c r="LIH931" s="5"/>
      <c r="LII931" s="5"/>
      <c r="LIJ931" s="5"/>
      <c r="LIK931" s="5"/>
      <c r="LIL931" s="5"/>
      <c r="LIM931" s="5"/>
      <c r="LIN931" s="5"/>
      <c r="LIO931" s="5"/>
      <c r="LIP931" s="5"/>
      <c r="LIQ931" s="5"/>
      <c r="LIR931" s="5"/>
      <c r="LIS931" s="5"/>
      <c r="LIT931" s="5"/>
      <c r="LIU931" s="5"/>
      <c r="LIV931" s="5"/>
      <c r="LIW931" s="5"/>
      <c r="LIX931" s="5"/>
      <c r="LIY931" s="5"/>
      <c r="LIZ931" s="5"/>
      <c r="LJA931" s="5"/>
      <c r="LJB931" s="5"/>
      <c r="LJC931" s="5"/>
      <c r="LJD931" s="5"/>
      <c r="LJE931" s="5"/>
      <c r="LJF931" s="5"/>
      <c r="LJG931" s="5"/>
      <c r="LJH931" s="5"/>
      <c r="LJI931" s="5"/>
      <c r="LJJ931" s="5"/>
      <c r="LJK931" s="5"/>
      <c r="LJL931" s="5"/>
      <c r="LJM931" s="5"/>
      <c r="LJN931" s="5"/>
      <c r="LJO931" s="5"/>
      <c r="LJP931" s="5"/>
      <c r="LJQ931" s="5"/>
      <c r="LJR931" s="5"/>
      <c r="LJS931" s="5"/>
      <c r="LJT931" s="5"/>
      <c r="LJU931" s="5"/>
      <c r="LJV931" s="5"/>
      <c r="LJW931" s="5"/>
      <c r="LJX931" s="5"/>
      <c r="LJY931" s="5"/>
      <c r="LJZ931" s="5"/>
      <c r="LKA931" s="5"/>
      <c r="LKB931" s="5"/>
      <c r="LKC931" s="5"/>
      <c r="LKD931" s="5"/>
      <c r="LKE931" s="5"/>
      <c r="LKF931" s="5"/>
      <c r="LKG931" s="5"/>
      <c r="LKH931" s="5"/>
      <c r="LKI931" s="5"/>
      <c r="LKJ931" s="5"/>
      <c r="LKK931" s="5"/>
      <c r="LKL931" s="5"/>
      <c r="LKM931" s="5"/>
      <c r="LKN931" s="5"/>
      <c r="LKO931" s="5"/>
      <c r="LKP931" s="5"/>
      <c r="LKQ931" s="5"/>
      <c r="LKR931" s="5"/>
      <c r="LKS931" s="5"/>
      <c r="LKT931" s="5"/>
      <c r="LKU931" s="5"/>
      <c r="LKV931" s="5"/>
      <c r="LKW931" s="5"/>
      <c r="LKX931" s="5"/>
      <c r="LKY931" s="5"/>
      <c r="LKZ931" s="5"/>
      <c r="LLA931" s="5"/>
      <c r="LLB931" s="5"/>
      <c r="LLC931" s="5"/>
      <c r="LLD931" s="5"/>
      <c r="LLE931" s="5"/>
      <c r="LLF931" s="5"/>
      <c r="LLG931" s="5"/>
      <c r="LLH931" s="5"/>
      <c r="LLI931" s="5"/>
      <c r="LLJ931" s="5"/>
      <c r="LLK931" s="5"/>
      <c r="LLL931" s="5"/>
      <c r="LLM931" s="5"/>
      <c r="LLN931" s="5"/>
      <c r="LLO931" s="5"/>
      <c r="LLP931" s="5"/>
      <c r="LLQ931" s="5"/>
      <c r="LLR931" s="5"/>
      <c r="LLS931" s="5"/>
      <c r="LLT931" s="5"/>
      <c r="LLU931" s="5"/>
      <c r="LLV931" s="5"/>
      <c r="LLW931" s="5"/>
      <c r="LLX931" s="5"/>
      <c r="LLY931" s="5"/>
      <c r="LLZ931" s="5"/>
      <c r="LMA931" s="5"/>
      <c r="LMB931" s="5"/>
      <c r="LMC931" s="5"/>
      <c r="LMD931" s="5"/>
      <c r="LME931" s="5"/>
      <c r="LMF931" s="5"/>
      <c r="LMG931" s="5"/>
      <c r="LMH931" s="5"/>
      <c r="LMI931" s="5"/>
      <c r="LMJ931" s="5"/>
      <c r="LMK931" s="5"/>
      <c r="LML931" s="5"/>
      <c r="LMM931" s="5"/>
      <c r="LMN931" s="5"/>
      <c r="LMO931" s="5"/>
      <c r="LMP931" s="5"/>
      <c r="LMQ931" s="5"/>
      <c r="LMR931" s="5"/>
      <c r="LMS931" s="5"/>
      <c r="LMT931" s="5"/>
      <c r="LMU931" s="5"/>
      <c r="LMV931" s="5"/>
      <c r="LMW931" s="5"/>
      <c r="LMX931" s="5"/>
      <c r="LMY931" s="5"/>
      <c r="LMZ931" s="5"/>
      <c r="LNA931" s="5"/>
      <c r="LNB931" s="5"/>
      <c r="LNC931" s="5"/>
      <c r="LND931" s="5"/>
      <c r="LNE931" s="5"/>
      <c r="LNF931" s="5"/>
      <c r="LNG931" s="5"/>
      <c r="LNH931" s="5"/>
      <c r="LNI931" s="5"/>
      <c r="LNJ931" s="5"/>
      <c r="LNK931" s="5"/>
      <c r="LNL931" s="5"/>
      <c r="LNM931" s="5"/>
      <c r="LNN931" s="5"/>
      <c r="LNO931" s="5"/>
      <c r="LNP931" s="5"/>
      <c r="LNQ931" s="5"/>
      <c r="LNR931" s="5"/>
      <c r="LNS931" s="5"/>
      <c r="LNT931" s="5"/>
      <c r="LNU931" s="5"/>
      <c r="LNV931" s="5"/>
      <c r="LNW931" s="5"/>
      <c r="LNX931" s="5"/>
      <c r="LNY931" s="5"/>
      <c r="LNZ931" s="5"/>
      <c r="LOA931" s="5"/>
      <c r="LOB931" s="5"/>
      <c r="LOC931" s="5"/>
      <c r="LOD931" s="5"/>
      <c r="LOE931" s="5"/>
      <c r="LOF931" s="5"/>
      <c r="LOG931" s="5"/>
      <c r="LOH931" s="5"/>
      <c r="LOI931" s="5"/>
      <c r="LOJ931" s="5"/>
      <c r="LOK931" s="5"/>
      <c r="LOL931" s="5"/>
      <c r="LOM931" s="5"/>
      <c r="LON931" s="5"/>
      <c r="LOO931" s="5"/>
      <c r="LOP931" s="5"/>
      <c r="LOQ931" s="5"/>
      <c r="LOR931" s="5"/>
      <c r="LOS931" s="5"/>
      <c r="LOT931" s="5"/>
      <c r="LOU931" s="5"/>
      <c r="LOV931" s="5"/>
      <c r="LOW931" s="5"/>
      <c r="LOX931" s="5"/>
      <c r="LOY931" s="5"/>
      <c r="LOZ931" s="5"/>
      <c r="LPA931" s="5"/>
      <c r="LPB931" s="5"/>
      <c r="LPC931" s="5"/>
      <c r="LPD931" s="5"/>
      <c r="LPE931" s="5"/>
      <c r="LPF931" s="5"/>
      <c r="LPG931" s="5"/>
      <c r="LPH931" s="5"/>
      <c r="LPI931" s="5"/>
      <c r="LPJ931" s="5"/>
      <c r="LPK931" s="5"/>
      <c r="LPL931" s="5"/>
      <c r="LPM931" s="5"/>
      <c r="LPN931" s="5"/>
      <c r="LPO931" s="5"/>
      <c r="LPP931" s="5"/>
      <c r="LPQ931" s="5"/>
      <c r="LPR931" s="5"/>
      <c r="LPS931" s="5"/>
      <c r="LPT931" s="5"/>
      <c r="LPU931" s="5"/>
      <c r="LPV931" s="5"/>
      <c r="LPW931" s="5"/>
      <c r="LPX931" s="5"/>
      <c r="LPY931" s="5"/>
      <c r="LPZ931" s="5"/>
      <c r="LQA931" s="5"/>
      <c r="LQB931" s="5"/>
      <c r="LQC931" s="5"/>
      <c r="LQD931" s="5"/>
      <c r="LQE931" s="5"/>
      <c r="LQF931" s="5"/>
      <c r="LQG931" s="5"/>
      <c r="LQH931" s="5"/>
      <c r="LQI931" s="5"/>
      <c r="LQJ931" s="5"/>
      <c r="LQK931" s="5"/>
      <c r="LQL931" s="5"/>
      <c r="LQM931" s="5"/>
      <c r="LQN931" s="5"/>
      <c r="LQO931" s="5"/>
      <c r="LQP931" s="5"/>
      <c r="LQQ931" s="5"/>
      <c r="LQR931" s="5"/>
      <c r="LQS931" s="5"/>
      <c r="LQT931" s="5"/>
      <c r="LQU931" s="5"/>
      <c r="LQV931" s="5"/>
      <c r="LQW931" s="5"/>
      <c r="LQX931" s="5"/>
      <c r="LQY931" s="5"/>
      <c r="LQZ931" s="5"/>
      <c r="LRA931" s="5"/>
      <c r="LRB931" s="5"/>
      <c r="LRC931" s="5"/>
      <c r="LRD931" s="5"/>
      <c r="LRE931" s="5"/>
      <c r="LRF931" s="5"/>
      <c r="LRG931" s="5"/>
      <c r="LRH931" s="5"/>
      <c r="LRI931" s="5"/>
      <c r="LRJ931" s="5"/>
      <c r="LRK931" s="5"/>
      <c r="LRL931" s="5"/>
      <c r="LRM931" s="5"/>
      <c r="LRN931" s="5"/>
      <c r="LRO931" s="5"/>
      <c r="LRP931" s="5"/>
      <c r="LRQ931" s="5"/>
      <c r="LRR931" s="5"/>
      <c r="LRS931" s="5"/>
      <c r="LRT931" s="5"/>
      <c r="LRU931" s="5"/>
      <c r="LRV931" s="5"/>
      <c r="LRW931" s="5"/>
      <c r="LRX931" s="5"/>
      <c r="LRY931" s="5"/>
      <c r="LRZ931" s="5"/>
      <c r="LSA931" s="5"/>
      <c r="LSB931" s="5"/>
      <c r="LSC931" s="5"/>
      <c r="LSD931" s="5"/>
      <c r="LSE931" s="5"/>
      <c r="LSF931" s="5"/>
      <c r="LSG931" s="5"/>
      <c r="LSH931" s="5"/>
      <c r="LSI931" s="5"/>
      <c r="LSJ931" s="5"/>
      <c r="LSK931" s="5"/>
      <c r="LSL931" s="5"/>
      <c r="LSM931" s="5"/>
      <c r="LSN931" s="5"/>
      <c r="LSO931" s="5"/>
      <c r="LSP931" s="5"/>
      <c r="LSQ931" s="5"/>
      <c r="LSR931" s="5"/>
      <c r="LSS931" s="5"/>
      <c r="LST931" s="5"/>
      <c r="LSU931" s="5"/>
      <c r="LSV931" s="5"/>
      <c r="LSW931" s="5"/>
      <c r="LSX931" s="5"/>
      <c r="LSY931" s="5"/>
      <c r="LSZ931" s="5"/>
      <c r="LTA931" s="5"/>
      <c r="LTB931" s="5"/>
      <c r="LTC931" s="5"/>
      <c r="LTD931" s="5"/>
      <c r="LTE931" s="5"/>
      <c r="LTF931" s="5"/>
      <c r="LTG931" s="5"/>
      <c r="LTH931" s="5"/>
      <c r="LTI931" s="5"/>
      <c r="LTJ931" s="5"/>
      <c r="LTK931" s="5"/>
      <c r="LTL931" s="5"/>
      <c r="LTM931" s="5"/>
      <c r="LTN931" s="5"/>
      <c r="LTO931" s="5"/>
      <c r="LTP931" s="5"/>
      <c r="LTQ931" s="5"/>
      <c r="LTR931" s="5"/>
      <c r="LTS931" s="5"/>
      <c r="LTT931" s="5"/>
      <c r="LTU931" s="5"/>
      <c r="LTV931" s="5"/>
      <c r="LTW931" s="5"/>
      <c r="LTX931" s="5"/>
      <c r="LTY931" s="5"/>
      <c r="LTZ931" s="5"/>
      <c r="LUA931" s="5"/>
      <c r="LUB931" s="5"/>
      <c r="LUC931" s="5"/>
      <c r="LUD931" s="5"/>
      <c r="LUE931" s="5"/>
      <c r="LUF931" s="5"/>
      <c r="LUG931" s="5"/>
      <c r="LUH931" s="5"/>
      <c r="LUI931" s="5"/>
      <c r="LUJ931" s="5"/>
      <c r="LUK931" s="5"/>
      <c r="LUL931" s="5"/>
      <c r="LUM931" s="5"/>
      <c r="LUN931" s="5"/>
      <c r="LUO931" s="5"/>
      <c r="LUP931" s="5"/>
      <c r="LUQ931" s="5"/>
      <c r="LUR931" s="5"/>
      <c r="LUS931" s="5"/>
      <c r="LUT931" s="5"/>
      <c r="LUU931" s="5"/>
      <c r="LUV931" s="5"/>
      <c r="LUW931" s="5"/>
      <c r="LUX931" s="5"/>
      <c r="LUY931" s="5"/>
      <c r="LUZ931" s="5"/>
      <c r="LVA931" s="5"/>
      <c r="LVB931" s="5"/>
      <c r="LVC931" s="5"/>
      <c r="LVD931" s="5"/>
      <c r="LVE931" s="5"/>
      <c r="LVF931" s="5"/>
      <c r="LVG931" s="5"/>
      <c r="LVH931" s="5"/>
      <c r="LVI931" s="5"/>
      <c r="LVJ931" s="5"/>
      <c r="LVK931" s="5"/>
      <c r="LVL931" s="5"/>
      <c r="LVM931" s="5"/>
      <c r="LVN931" s="5"/>
      <c r="LVO931" s="5"/>
      <c r="LVP931" s="5"/>
      <c r="LVQ931" s="5"/>
      <c r="LVR931" s="5"/>
      <c r="LVS931" s="5"/>
      <c r="LVT931" s="5"/>
      <c r="LVU931" s="5"/>
      <c r="LVV931" s="5"/>
      <c r="LVW931" s="5"/>
      <c r="LVX931" s="5"/>
      <c r="LVY931" s="5"/>
      <c r="LVZ931" s="5"/>
      <c r="LWA931" s="5"/>
      <c r="LWB931" s="5"/>
      <c r="LWC931" s="5"/>
      <c r="LWD931" s="5"/>
      <c r="LWE931" s="5"/>
      <c r="LWF931" s="5"/>
      <c r="LWG931" s="5"/>
      <c r="LWH931" s="5"/>
      <c r="LWI931" s="5"/>
      <c r="LWJ931" s="5"/>
      <c r="LWK931" s="5"/>
      <c r="LWL931" s="5"/>
      <c r="LWM931" s="5"/>
      <c r="LWN931" s="5"/>
      <c r="LWO931" s="5"/>
      <c r="LWP931" s="5"/>
      <c r="LWQ931" s="5"/>
      <c r="LWR931" s="5"/>
      <c r="LWS931" s="5"/>
      <c r="LWT931" s="5"/>
      <c r="LWU931" s="5"/>
      <c r="LWV931" s="5"/>
      <c r="LWW931" s="5"/>
      <c r="LWX931" s="5"/>
      <c r="LWY931" s="5"/>
      <c r="LWZ931" s="5"/>
      <c r="LXA931" s="5"/>
      <c r="LXB931" s="5"/>
      <c r="LXC931" s="5"/>
      <c r="LXD931" s="5"/>
      <c r="LXE931" s="5"/>
      <c r="LXF931" s="5"/>
      <c r="LXG931" s="5"/>
      <c r="LXH931" s="5"/>
      <c r="LXI931" s="5"/>
      <c r="LXJ931" s="5"/>
      <c r="LXK931" s="5"/>
      <c r="LXL931" s="5"/>
      <c r="LXM931" s="5"/>
      <c r="LXN931" s="5"/>
      <c r="LXO931" s="5"/>
      <c r="LXP931" s="5"/>
      <c r="LXQ931" s="5"/>
      <c r="LXR931" s="5"/>
      <c r="LXS931" s="5"/>
      <c r="LXT931" s="5"/>
      <c r="LXU931" s="5"/>
      <c r="LXV931" s="5"/>
      <c r="LXW931" s="5"/>
      <c r="LXX931" s="5"/>
      <c r="LXY931" s="5"/>
      <c r="LXZ931" s="5"/>
      <c r="LYA931" s="5"/>
      <c r="LYB931" s="5"/>
      <c r="LYC931" s="5"/>
      <c r="LYD931" s="5"/>
      <c r="LYE931" s="5"/>
      <c r="LYF931" s="5"/>
      <c r="LYG931" s="5"/>
      <c r="LYH931" s="5"/>
      <c r="LYI931" s="5"/>
      <c r="LYJ931" s="5"/>
      <c r="LYK931" s="5"/>
      <c r="LYL931" s="5"/>
      <c r="LYM931" s="5"/>
      <c r="LYN931" s="5"/>
      <c r="LYO931" s="5"/>
      <c r="LYP931" s="5"/>
      <c r="LYQ931" s="5"/>
      <c r="LYR931" s="5"/>
      <c r="LYS931" s="5"/>
      <c r="LYT931" s="5"/>
      <c r="LYU931" s="5"/>
      <c r="LYV931" s="5"/>
      <c r="LYW931" s="5"/>
      <c r="LYX931" s="5"/>
      <c r="LYY931" s="5"/>
      <c r="LYZ931" s="5"/>
      <c r="LZA931" s="5"/>
      <c r="LZB931" s="5"/>
      <c r="LZC931" s="5"/>
      <c r="LZD931" s="5"/>
      <c r="LZE931" s="5"/>
      <c r="LZF931" s="5"/>
      <c r="LZG931" s="5"/>
      <c r="LZH931" s="5"/>
      <c r="LZI931" s="5"/>
      <c r="LZJ931" s="5"/>
      <c r="LZK931" s="5"/>
      <c r="LZL931" s="5"/>
      <c r="LZM931" s="5"/>
      <c r="LZN931" s="5"/>
      <c r="LZO931" s="5"/>
      <c r="LZP931" s="5"/>
      <c r="LZQ931" s="5"/>
      <c r="LZR931" s="5"/>
      <c r="LZS931" s="5"/>
      <c r="LZT931" s="5"/>
      <c r="LZU931" s="5"/>
      <c r="LZV931" s="5"/>
      <c r="LZW931" s="5"/>
      <c r="LZX931" s="5"/>
      <c r="LZY931" s="5"/>
      <c r="LZZ931" s="5"/>
      <c r="MAA931" s="5"/>
      <c r="MAB931" s="5"/>
      <c r="MAC931" s="5"/>
      <c r="MAD931" s="5"/>
      <c r="MAE931" s="5"/>
      <c r="MAF931" s="5"/>
      <c r="MAG931" s="5"/>
      <c r="MAH931" s="5"/>
      <c r="MAI931" s="5"/>
      <c r="MAJ931" s="5"/>
      <c r="MAK931" s="5"/>
      <c r="MAL931" s="5"/>
      <c r="MAM931" s="5"/>
      <c r="MAN931" s="5"/>
      <c r="MAO931" s="5"/>
      <c r="MAP931" s="5"/>
      <c r="MAQ931" s="5"/>
      <c r="MAR931" s="5"/>
      <c r="MAS931" s="5"/>
      <c r="MAT931" s="5"/>
      <c r="MAU931" s="5"/>
      <c r="MAV931" s="5"/>
      <c r="MAW931" s="5"/>
      <c r="MAX931" s="5"/>
      <c r="MAY931" s="5"/>
      <c r="MAZ931" s="5"/>
      <c r="MBA931" s="5"/>
      <c r="MBB931" s="5"/>
      <c r="MBC931" s="5"/>
      <c r="MBD931" s="5"/>
      <c r="MBE931" s="5"/>
      <c r="MBF931" s="5"/>
      <c r="MBG931" s="5"/>
      <c r="MBH931" s="5"/>
      <c r="MBI931" s="5"/>
      <c r="MBJ931" s="5"/>
      <c r="MBK931" s="5"/>
      <c r="MBL931" s="5"/>
      <c r="MBM931" s="5"/>
      <c r="MBN931" s="5"/>
      <c r="MBO931" s="5"/>
      <c r="MBP931" s="5"/>
      <c r="MBQ931" s="5"/>
      <c r="MBR931" s="5"/>
      <c r="MBS931" s="5"/>
      <c r="MBT931" s="5"/>
      <c r="MBU931" s="5"/>
      <c r="MBV931" s="5"/>
      <c r="MBW931" s="5"/>
      <c r="MBX931" s="5"/>
      <c r="MBY931" s="5"/>
      <c r="MBZ931" s="5"/>
      <c r="MCA931" s="5"/>
      <c r="MCB931" s="5"/>
      <c r="MCC931" s="5"/>
      <c r="MCD931" s="5"/>
      <c r="MCE931" s="5"/>
      <c r="MCF931" s="5"/>
      <c r="MCG931" s="5"/>
      <c r="MCH931" s="5"/>
      <c r="MCI931" s="5"/>
      <c r="MCJ931" s="5"/>
      <c r="MCK931" s="5"/>
      <c r="MCL931" s="5"/>
      <c r="MCM931" s="5"/>
      <c r="MCN931" s="5"/>
      <c r="MCO931" s="5"/>
      <c r="MCP931" s="5"/>
      <c r="MCQ931" s="5"/>
      <c r="MCR931" s="5"/>
      <c r="MCS931" s="5"/>
      <c r="MCT931" s="5"/>
      <c r="MCU931" s="5"/>
      <c r="MCV931" s="5"/>
      <c r="MCW931" s="5"/>
      <c r="MCX931" s="5"/>
      <c r="MCY931" s="5"/>
      <c r="MCZ931" s="5"/>
      <c r="MDA931" s="5"/>
      <c r="MDB931" s="5"/>
      <c r="MDC931" s="5"/>
      <c r="MDD931" s="5"/>
      <c r="MDE931" s="5"/>
      <c r="MDF931" s="5"/>
      <c r="MDG931" s="5"/>
      <c r="MDH931" s="5"/>
      <c r="MDI931" s="5"/>
      <c r="MDJ931" s="5"/>
      <c r="MDK931" s="5"/>
      <c r="MDL931" s="5"/>
      <c r="MDM931" s="5"/>
      <c r="MDN931" s="5"/>
      <c r="MDO931" s="5"/>
      <c r="MDP931" s="5"/>
      <c r="MDQ931" s="5"/>
      <c r="MDR931" s="5"/>
      <c r="MDS931" s="5"/>
      <c r="MDT931" s="5"/>
      <c r="MDU931" s="5"/>
      <c r="MDV931" s="5"/>
      <c r="MDW931" s="5"/>
      <c r="MDX931" s="5"/>
      <c r="MDY931" s="5"/>
      <c r="MDZ931" s="5"/>
      <c r="MEA931" s="5"/>
      <c r="MEB931" s="5"/>
      <c r="MEC931" s="5"/>
      <c r="MED931" s="5"/>
      <c r="MEE931" s="5"/>
      <c r="MEF931" s="5"/>
      <c r="MEG931" s="5"/>
      <c r="MEH931" s="5"/>
      <c r="MEI931" s="5"/>
      <c r="MEJ931" s="5"/>
      <c r="MEK931" s="5"/>
      <c r="MEL931" s="5"/>
      <c r="MEM931" s="5"/>
      <c r="MEN931" s="5"/>
      <c r="MEO931" s="5"/>
      <c r="MEP931" s="5"/>
      <c r="MEQ931" s="5"/>
      <c r="MER931" s="5"/>
      <c r="MES931" s="5"/>
      <c r="MET931" s="5"/>
      <c r="MEU931" s="5"/>
      <c r="MEV931" s="5"/>
      <c r="MEW931" s="5"/>
      <c r="MEX931" s="5"/>
      <c r="MEY931" s="5"/>
      <c r="MEZ931" s="5"/>
      <c r="MFA931" s="5"/>
      <c r="MFB931" s="5"/>
      <c r="MFC931" s="5"/>
      <c r="MFD931" s="5"/>
      <c r="MFE931" s="5"/>
      <c r="MFF931" s="5"/>
      <c r="MFG931" s="5"/>
      <c r="MFH931" s="5"/>
      <c r="MFI931" s="5"/>
      <c r="MFJ931" s="5"/>
      <c r="MFK931" s="5"/>
      <c r="MFL931" s="5"/>
      <c r="MFM931" s="5"/>
      <c r="MFN931" s="5"/>
      <c r="MFO931" s="5"/>
      <c r="MFP931" s="5"/>
      <c r="MFQ931" s="5"/>
      <c r="MFR931" s="5"/>
      <c r="MFS931" s="5"/>
      <c r="MFT931" s="5"/>
      <c r="MFU931" s="5"/>
      <c r="MFV931" s="5"/>
      <c r="MFW931" s="5"/>
      <c r="MFX931" s="5"/>
      <c r="MFY931" s="5"/>
      <c r="MFZ931" s="5"/>
      <c r="MGA931" s="5"/>
      <c r="MGB931" s="5"/>
      <c r="MGC931" s="5"/>
      <c r="MGD931" s="5"/>
      <c r="MGE931" s="5"/>
      <c r="MGF931" s="5"/>
      <c r="MGG931" s="5"/>
      <c r="MGH931" s="5"/>
      <c r="MGI931" s="5"/>
      <c r="MGJ931" s="5"/>
      <c r="MGK931" s="5"/>
      <c r="MGL931" s="5"/>
      <c r="MGM931" s="5"/>
      <c r="MGN931" s="5"/>
      <c r="MGO931" s="5"/>
      <c r="MGP931" s="5"/>
      <c r="MGQ931" s="5"/>
      <c r="MGR931" s="5"/>
      <c r="MGS931" s="5"/>
      <c r="MGT931" s="5"/>
      <c r="MGU931" s="5"/>
      <c r="MGV931" s="5"/>
      <c r="MGW931" s="5"/>
      <c r="MGX931" s="5"/>
      <c r="MGY931" s="5"/>
      <c r="MGZ931" s="5"/>
      <c r="MHA931" s="5"/>
      <c r="MHB931" s="5"/>
      <c r="MHC931" s="5"/>
      <c r="MHD931" s="5"/>
      <c r="MHE931" s="5"/>
      <c r="MHF931" s="5"/>
      <c r="MHG931" s="5"/>
      <c r="MHH931" s="5"/>
      <c r="MHI931" s="5"/>
      <c r="MHJ931" s="5"/>
      <c r="MHK931" s="5"/>
      <c r="MHL931" s="5"/>
      <c r="MHM931" s="5"/>
      <c r="MHN931" s="5"/>
      <c r="MHO931" s="5"/>
      <c r="MHP931" s="5"/>
      <c r="MHQ931" s="5"/>
      <c r="MHR931" s="5"/>
      <c r="MHS931" s="5"/>
      <c r="MHT931" s="5"/>
      <c r="MHU931" s="5"/>
      <c r="MHV931" s="5"/>
      <c r="MHW931" s="5"/>
      <c r="MHX931" s="5"/>
      <c r="MHY931" s="5"/>
      <c r="MHZ931" s="5"/>
      <c r="MIA931" s="5"/>
      <c r="MIB931" s="5"/>
      <c r="MIC931" s="5"/>
      <c r="MID931" s="5"/>
      <c r="MIE931" s="5"/>
      <c r="MIF931" s="5"/>
      <c r="MIG931" s="5"/>
      <c r="MIH931" s="5"/>
      <c r="MII931" s="5"/>
      <c r="MIJ931" s="5"/>
      <c r="MIK931" s="5"/>
      <c r="MIL931" s="5"/>
      <c r="MIM931" s="5"/>
      <c r="MIN931" s="5"/>
      <c r="MIO931" s="5"/>
      <c r="MIP931" s="5"/>
      <c r="MIQ931" s="5"/>
      <c r="MIR931" s="5"/>
      <c r="MIS931" s="5"/>
      <c r="MIT931" s="5"/>
      <c r="MIU931" s="5"/>
      <c r="MIV931" s="5"/>
      <c r="MIW931" s="5"/>
      <c r="MIX931" s="5"/>
      <c r="MIY931" s="5"/>
      <c r="MIZ931" s="5"/>
      <c r="MJA931" s="5"/>
      <c r="MJB931" s="5"/>
      <c r="MJC931" s="5"/>
      <c r="MJD931" s="5"/>
      <c r="MJE931" s="5"/>
      <c r="MJF931" s="5"/>
      <c r="MJG931" s="5"/>
      <c r="MJH931" s="5"/>
      <c r="MJI931" s="5"/>
      <c r="MJJ931" s="5"/>
      <c r="MJK931" s="5"/>
      <c r="MJL931" s="5"/>
      <c r="MJM931" s="5"/>
      <c r="MJN931" s="5"/>
      <c r="MJO931" s="5"/>
      <c r="MJP931" s="5"/>
      <c r="MJQ931" s="5"/>
      <c r="MJR931" s="5"/>
      <c r="MJS931" s="5"/>
      <c r="MJT931" s="5"/>
      <c r="MJU931" s="5"/>
      <c r="MJV931" s="5"/>
      <c r="MJW931" s="5"/>
      <c r="MJX931" s="5"/>
      <c r="MJY931" s="5"/>
      <c r="MJZ931" s="5"/>
      <c r="MKA931" s="5"/>
      <c r="MKB931" s="5"/>
      <c r="MKC931" s="5"/>
      <c r="MKD931" s="5"/>
      <c r="MKE931" s="5"/>
      <c r="MKF931" s="5"/>
      <c r="MKG931" s="5"/>
      <c r="MKH931" s="5"/>
      <c r="MKI931" s="5"/>
      <c r="MKJ931" s="5"/>
      <c r="MKK931" s="5"/>
      <c r="MKL931" s="5"/>
      <c r="MKM931" s="5"/>
      <c r="MKN931" s="5"/>
      <c r="MKO931" s="5"/>
      <c r="MKP931" s="5"/>
      <c r="MKQ931" s="5"/>
      <c r="MKR931" s="5"/>
      <c r="MKS931" s="5"/>
      <c r="MKT931" s="5"/>
      <c r="MKU931" s="5"/>
      <c r="MKV931" s="5"/>
      <c r="MKW931" s="5"/>
      <c r="MKX931" s="5"/>
      <c r="MKY931" s="5"/>
      <c r="MKZ931" s="5"/>
      <c r="MLA931" s="5"/>
      <c r="MLB931" s="5"/>
      <c r="MLC931" s="5"/>
      <c r="MLD931" s="5"/>
      <c r="MLE931" s="5"/>
      <c r="MLF931" s="5"/>
      <c r="MLG931" s="5"/>
      <c r="MLH931" s="5"/>
      <c r="MLI931" s="5"/>
      <c r="MLJ931" s="5"/>
      <c r="MLK931" s="5"/>
      <c r="MLL931" s="5"/>
      <c r="MLM931" s="5"/>
      <c r="MLN931" s="5"/>
      <c r="MLO931" s="5"/>
      <c r="MLP931" s="5"/>
      <c r="MLQ931" s="5"/>
      <c r="MLR931" s="5"/>
      <c r="MLS931" s="5"/>
      <c r="MLT931" s="5"/>
      <c r="MLU931" s="5"/>
      <c r="MLV931" s="5"/>
      <c r="MLW931" s="5"/>
      <c r="MLX931" s="5"/>
      <c r="MLY931" s="5"/>
      <c r="MLZ931" s="5"/>
      <c r="MMA931" s="5"/>
      <c r="MMB931" s="5"/>
      <c r="MMC931" s="5"/>
      <c r="MMD931" s="5"/>
      <c r="MME931" s="5"/>
      <c r="MMF931" s="5"/>
      <c r="MMG931" s="5"/>
      <c r="MMH931" s="5"/>
      <c r="MMI931" s="5"/>
      <c r="MMJ931" s="5"/>
      <c r="MMK931" s="5"/>
      <c r="MML931" s="5"/>
      <c r="MMM931" s="5"/>
      <c r="MMN931" s="5"/>
      <c r="MMO931" s="5"/>
      <c r="MMP931" s="5"/>
      <c r="MMQ931" s="5"/>
      <c r="MMR931" s="5"/>
      <c r="MMS931" s="5"/>
      <c r="MMT931" s="5"/>
      <c r="MMU931" s="5"/>
      <c r="MMV931" s="5"/>
      <c r="MMW931" s="5"/>
      <c r="MMX931" s="5"/>
      <c r="MMY931" s="5"/>
      <c r="MMZ931" s="5"/>
      <c r="MNA931" s="5"/>
      <c r="MNB931" s="5"/>
      <c r="MNC931" s="5"/>
      <c r="MND931" s="5"/>
      <c r="MNE931" s="5"/>
      <c r="MNF931" s="5"/>
      <c r="MNG931" s="5"/>
      <c r="MNH931" s="5"/>
      <c r="MNI931" s="5"/>
      <c r="MNJ931" s="5"/>
      <c r="MNK931" s="5"/>
      <c r="MNL931" s="5"/>
      <c r="MNM931" s="5"/>
      <c r="MNN931" s="5"/>
      <c r="MNO931" s="5"/>
      <c r="MNP931" s="5"/>
      <c r="MNQ931" s="5"/>
      <c r="MNR931" s="5"/>
      <c r="MNS931" s="5"/>
      <c r="MNT931" s="5"/>
      <c r="MNU931" s="5"/>
      <c r="MNV931" s="5"/>
      <c r="MNW931" s="5"/>
      <c r="MNX931" s="5"/>
      <c r="MNY931" s="5"/>
      <c r="MNZ931" s="5"/>
      <c r="MOA931" s="5"/>
      <c r="MOB931" s="5"/>
      <c r="MOC931" s="5"/>
      <c r="MOD931" s="5"/>
      <c r="MOE931" s="5"/>
      <c r="MOF931" s="5"/>
      <c r="MOG931" s="5"/>
      <c r="MOH931" s="5"/>
      <c r="MOI931" s="5"/>
      <c r="MOJ931" s="5"/>
      <c r="MOK931" s="5"/>
      <c r="MOL931" s="5"/>
      <c r="MOM931" s="5"/>
      <c r="MON931" s="5"/>
      <c r="MOO931" s="5"/>
      <c r="MOP931" s="5"/>
      <c r="MOQ931" s="5"/>
      <c r="MOR931" s="5"/>
      <c r="MOS931" s="5"/>
      <c r="MOT931" s="5"/>
      <c r="MOU931" s="5"/>
      <c r="MOV931" s="5"/>
      <c r="MOW931" s="5"/>
      <c r="MOX931" s="5"/>
      <c r="MOY931" s="5"/>
      <c r="MOZ931" s="5"/>
      <c r="MPA931" s="5"/>
      <c r="MPB931" s="5"/>
      <c r="MPC931" s="5"/>
      <c r="MPD931" s="5"/>
      <c r="MPE931" s="5"/>
      <c r="MPF931" s="5"/>
      <c r="MPG931" s="5"/>
      <c r="MPH931" s="5"/>
      <c r="MPI931" s="5"/>
      <c r="MPJ931" s="5"/>
      <c r="MPK931" s="5"/>
      <c r="MPL931" s="5"/>
      <c r="MPM931" s="5"/>
      <c r="MPN931" s="5"/>
      <c r="MPO931" s="5"/>
      <c r="MPP931" s="5"/>
      <c r="MPQ931" s="5"/>
      <c r="MPR931" s="5"/>
      <c r="MPS931" s="5"/>
      <c r="MPT931" s="5"/>
      <c r="MPU931" s="5"/>
      <c r="MPV931" s="5"/>
      <c r="MPW931" s="5"/>
      <c r="MPX931" s="5"/>
      <c r="MPY931" s="5"/>
      <c r="MPZ931" s="5"/>
      <c r="MQA931" s="5"/>
      <c r="MQB931" s="5"/>
      <c r="MQC931" s="5"/>
      <c r="MQD931" s="5"/>
      <c r="MQE931" s="5"/>
      <c r="MQF931" s="5"/>
      <c r="MQG931" s="5"/>
      <c r="MQH931" s="5"/>
      <c r="MQI931" s="5"/>
      <c r="MQJ931" s="5"/>
      <c r="MQK931" s="5"/>
      <c r="MQL931" s="5"/>
      <c r="MQM931" s="5"/>
      <c r="MQN931" s="5"/>
      <c r="MQO931" s="5"/>
      <c r="MQP931" s="5"/>
      <c r="MQQ931" s="5"/>
      <c r="MQR931" s="5"/>
      <c r="MQS931" s="5"/>
      <c r="MQT931" s="5"/>
      <c r="MQU931" s="5"/>
      <c r="MQV931" s="5"/>
      <c r="MQW931" s="5"/>
      <c r="MQX931" s="5"/>
      <c r="MQY931" s="5"/>
      <c r="MQZ931" s="5"/>
      <c r="MRA931" s="5"/>
      <c r="MRB931" s="5"/>
      <c r="MRC931" s="5"/>
      <c r="MRD931" s="5"/>
      <c r="MRE931" s="5"/>
      <c r="MRF931" s="5"/>
      <c r="MRG931" s="5"/>
      <c r="MRH931" s="5"/>
      <c r="MRI931" s="5"/>
      <c r="MRJ931" s="5"/>
      <c r="MRK931" s="5"/>
      <c r="MRL931" s="5"/>
      <c r="MRM931" s="5"/>
      <c r="MRN931" s="5"/>
      <c r="MRO931" s="5"/>
      <c r="MRP931" s="5"/>
      <c r="MRQ931" s="5"/>
      <c r="MRR931" s="5"/>
      <c r="MRS931" s="5"/>
      <c r="MRT931" s="5"/>
      <c r="MRU931" s="5"/>
      <c r="MRV931" s="5"/>
      <c r="MRW931" s="5"/>
      <c r="MRX931" s="5"/>
      <c r="MRY931" s="5"/>
      <c r="MRZ931" s="5"/>
      <c r="MSA931" s="5"/>
      <c r="MSB931" s="5"/>
      <c r="MSC931" s="5"/>
      <c r="MSD931" s="5"/>
      <c r="MSE931" s="5"/>
      <c r="MSF931" s="5"/>
      <c r="MSG931" s="5"/>
      <c r="MSH931" s="5"/>
      <c r="MSI931" s="5"/>
      <c r="MSJ931" s="5"/>
      <c r="MSK931" s="5"/>
      <c r="MSL931" s="5"/>
      <c r="MSM931" s="5"/>
      <c r="MSN931" s="5"/>
      <c r="MSO931" s="5"/>
      <c r="MSP931" s="5"/>
      <c r="MSQ931" s="5"/>
      <c r="MSR931" s="5"/>
      <c r="MSS931" s="5"/>
      <c r="MST931" s="5"/>
      <c r="MSU931" s="5"/>
      <c r="MSV931" s="5"/>
      <c r="MSW931" s="5"/>
      <c r="MSX931" s="5"/>
      <c r="MSY931" s="5"/>
      <c r="MSZ931" s="5"/>
      <c r="MTA931" s="5"/>
      <c r="MTB931" s="5"/>
      <c r="MTC931" s="5"/>
      <c r="MTD931" s="5"/>
      <c r="MTE931" s="5"/>
      <c r="MTF931" s="5"/>
      <c r="MTG931" s="5"/>
      <c r="MTH931" s="5"/>
      <c r="MTI931" s="5"/>
      <c r="MTJ931" s="5"/>
      <c r="MTK931" s="5"/>
      <c r="MTL931" s="5"/>
      <c r="MTM931" s="5"/>
      <c r="MTN931" s="5"/>
      <c r="MTO931" s="5"/>
      <c r="MTP931" s="5"/>
      <c r="MTQ931" s="5"/>
      <c r="MTR931" s="5"/>
      <c r="MTS931" s="5"/>
      <c r="MTT931" s="5"/>
      <c r="MTU931" s="5"/>
      <c r="MTV931" s="5"/>
      <c r="MTW931" s="5"/>
      <c r="MTX931" s="5"/>
      <c r="MTY931" s="5"/>
      <c r="MTZ931" s="5"/>
      <c r="MUA931" s="5"/>
      <c r="MUB931" s="5"/>
      <c r="MUC931" s="5"/>
      <c r="MUD931" s="5"/>
      <c r="MUE931" s="5"/>
      <c r="MUF931" s="5"/>
      <c r="MUG931" s="5"/>
      <c r="MUH931" s="5"/>
      <c r="MUI931" s="5"/>
      <c r="MUJ931" s="5"/>
      <c r="MUK931" s="5"/>
      <c r="MUL931" s="5"/>
      <c r="MUM931" s="5"/>
      <c r="MUN931" s="5"/>
      <c r="MUO931" s="5"/>
      <c r="MUP931" s="5"/>
      <c r="MUQ931" s="5"/>
      <c r="MUR931" s="5"/>
      <c r="MUS931" s="5"/>
      <c r="MUT931" s="5"/>
      <c r="MUU931" s="5"/>
      <c r="MUV931" s="5"/>
      <c r="MUW931" s="5"/>
      <c r="MUX931" s="5"/>
      <c r="MUY931" s="5"/>
      <c r="MUZ931" s="5"/>
      <c r="MVA931" s="5"/>
      <c r="MVB931" s="5"/>
      <c r="MVC931" s="5"/>
      <c r="MVD931" s="5"/>
      <c r="MVE931" s="5"/>
      <c r="MVF931" s="5"/>
      <c r="MVG931" s="5"/>
      <c r="MVH931" s="5"/>
      <c r="MVI931" s="5"/>
      <c r="MVJ931" s="5"/>
      <c r="MVK931" s="5"/>
      <c r="MVL931" s="5"/>
      <c r="MVM931" s="5"/>
      <c r="MVN931" s="5"/>
      <c r="MVO931" s="5"/>
      <c r="MVP931" s="5"/>
      <c r="MVQ931" s="5"/>
      <c r="MVR931" s="5"/>
      <c r="MVS931" s="5"/>
      <c r="MVT931" s="5"/>
      <c r="MVU931" s="5"/>
      <c r="MVV931" s="5"/>
      <c r="MVW931" s="5"/>
      <c r="MVX931" s="5"/>
      <c r="MVY931" s="5"/>
      <c r="MVZ931" s="5"/>
      <c r="MWA931" s="5"/>
      <c r="MWB931" s="5"/>
      <c r="MWC931" s="5"/>
      <c r="MWD931" s="5"/>
      <c r="MWE931" s="5"/>
      <c r="MWF931" s="5"/>
      <c r="MWG931" s="5"/>
      <c r="MWH931" s="5"/>
      <c r="MWI931" s="5"/>
      <c r="MWJ931" s="5"/>
      <c r="MWK931" s="5"/>
      <c r="MWL931" s="5"/>
      <c r="MWM931" s="5"/>
      <c r="MWN931" s="5"/>
      <c r="MWO931" s="5"/>
      <c r="MWP931" s="5"/>
      <c r="MWQ931" s="5"/>
      <c r="MWR931" s="5"/>
      <c r="MWS931" s="5"/>
      <c r="MWT931" s="5"/>
      <c r="MWU931" s="5"/>
      <c r="MWV931" s="5"/>
      <c r="MWW931" s="5"/>
      <c r="MWX931" s="5"/>
      <c r="MWY931" s="5"/>
      <c r="MWZ931" s="5"/>
      <c r="MXA931" s="5"/>
      <c r="MXB931" s="5"/>
      <c r="MXC931" s="5"/>
      <c r="MXD931" s="5"/>
      <c r="MXE931" s="5"/>
      <c r="MXF931" s="5"/>
      <c r="MXG931" s="5"/>
      <c r="MXH931" s="5"/>
      <c r="MXI931" s="5"/>
      <c r="MXJ931" s="5"/>
      <c r="MXK931" s="5"/>
      <c r="MXL931" s="5"/>
      <c r="MXM931" s="5"/>
      <c r="MXN931" s="5"/>
      <c r="MXO931" s="5"/>
      <c r="MXP931" s="5"/>
      <c r="MXQ931" s="5"/>
      <c r="MXR931" s="5"/>
      <c r="MXS931" s="5"/>
      <c r="MXT931" s="5"/>
      <c r="MXU931" s="5"/>
      <c r="MXV931" s="5"/>
      <c r="MXW931" s="5"/>
      <c r="MXX931" s="5"/>
      <c r="MXY931" s="5"/>
      <c r="MXZ931" s="5"/>
      <c r="MYA931" s="5"/>
      <c r="MYB931" s="5"/>
      <c r="MYC931" s="5"/>
      <c r="MYD931" s="5"/>
      <c r="MYE931" s="5"/>
      <c r="MYF931" s="5"/>
      <c r="MYG931" s="5"/>
      <c r="MYH931" s="5"/>
      <c r="MYI931" s="5"/>
      <c r="MYJ931" s="5"/>
      <c r="MYK931" s="5"/>
      <c r="MYL931" s="5"/>
      <c r="MYM931" s="5"/>
      <c r="MYN931" s="5"/>
      <c r="MYO931" s="5"/>
      <c r="MYP931" s="5"/>
      <c r="MYQ931" s="5"/>
      <c r="MYR931" s="5"/>
      <c r="MYS931" s="5"/>
      <c r="MYT931" s="5"/>
      <c r="MYU931" s="5"/>
      <c r="MYV931" s="5"/>
      <c r="MYW931" s="5"/>
      <c r="MYX931" s="5"/>
      <c r="MYY931" s="5"/>
      <c r="MYZ931" s="5"/>
      <c r="MZA931" s="5"/>
      <c r="MZB931" s="5"/>
      <c r="MZC931" s="5"/>
      <c r="MZD931" s="5"/>
      <c r="MZE931" s="5"/>
      <c r="MZF931" s="5"/>
      <c r="MZG931" s="5"/>
      <c r="MZH931" s="5"/>
      <c r="MZI931" s="5"/>
      <c r="MZJ931" s="5"/>
      <c r="MZK931" s="5"/>
      <c r="MZL931" s="5"/>
      <c r="MZM931" s="5"/>
      <c r="MZN931" s="5"/>
      <c r="MZO931" s="5"/>
      <c r="MZP931" s="5"/>
      <c r="MZQ931" s="5"/>
      <c r="MZR931" s="5"/>
      <c r="MZS931" s="5"/>
      <c r="MZT931" s="5"/>
      <c r="MZU931" s="5"/>
      <c r="MZV931" s="5"/>
      <c r="MZW931" s="5"/>
      <c r="MZX931" s="5"/>
      <c r="MZY931" s="5"/>
      <c r="MZZ931" s="5"/>
      <c r="NAA931" s="5"/>
      <c r="NAB931" s="5"/>
      <c r="NAC931" s="5"/>
      <c r="NAD931" s="5"/>
      <c r="NAE931" s="5"/>
      <c r="NAF931" s="5"/>
      <c r="NAG931" s="5"/>
      <c r="NAH931" s="5"/>
      <c r="NAI931" s="5"/>
      <c r="NAJ931" s="5"/>
      <c r="NAK931" s="5"/>
      <c r="NAL931" s="5"/>
      <c r="NAM931" s="5"/>
      <c r="NAN931" s="5"/>
      <c r="NAO931" s="5"/>
      <c r="NAP931" s="5"/>
      <c r="NAQ931" s="5"/>
      <c r="NAR931" s="5"/>
      <c r="NAS931" s="5"/>
      <c r="NAT931" s="5"/>
      <c r="NAU931" s="5"/>
      <c r="NAV931" s="5"/>
      <c r="NAW931" s="5"/>
      <c r="NAX931" s="5"/>
      <c r="NAY931" s="5"/>
      <c r="NAZ931" s="5"/>
      <c r="NBA931" s="5"/>
      <c r="NBB931" s="5"/>
      <c r="NBC931" s="5"/>
      <c r="NBD931" s="5"/>
      <c r="NBE931" s="5"/>
      <c r="NBF931" s="5"/>
      <c r="NBG931" s="5"/>
      <c r="NBH931" s="5"/>
      <c r="NBI931" s="5"/>
      <c r="NBJ931" s="5"/>
      <c r="NBK931" s="5"/>
      <c r="NBL931" s="5"/>
      <c r="NBM931" s="5"/>
      <c r="NBN931" s="5"/>
      <c r="NBO931" s="5"/>
      <c r="NBP931" s="5"/>
      <c r="NBQ931" s="5"/>
      <c r="NBR931" s="5"/>
      <c r="NBS931" s="5"/>
      <c r="NBT931" s="5"/>
      <c r="NBU931" s="5"/>
      <c r="NBV931" s="5"/>
      <c r="NBW931" s="5"/>
      <c r="NBX931" s="5"/>
      <c r="NBY931" s="5"/>
      <c r="NBZ931" s="5"/>
      <c r="NCA931" s="5"/>
      <c r="NCB931" s="5"/>
      <c r="NCC931" s="5"/>
      <c r="NCD931" s="5"/>
      <c r="NCE931" s="5"/>
      <c r="NCF931" s="5"/>
      <c r="NCG931" s="5"/>
      <c r="NCH931" s="5"/>
      <c r="NCI931" s="5"/>
      <c r="NCJ931" s="5"/>
      <c r="NCK931" s="5"/>
      <c r="NCL931" s="5"/>
      <c r="NCM931" s="5"/>
      <c r="NCN931" s="5"/>
      <c r="NCO931" s="5"/>
      <c r="NCP931" s="5"/>
      <c r="NCQ931" s="5"/>
      <c r="NCR931" s="5"/>
      <c r="NCS931" s="5"/>
      <c r="NCT931" s="5"/>
      <c r="NCU931" s="5"/>
      <c r="NCV931" s="5"/>
      <c r="NCW931" s="5"/>
      <c r="NCX931" s="5"/>
      <c r="NCY931" s="5"/>
      <c r="NCZ931" s="5"/>
      <c r="NDA931" s="5"/>
      <c r="NDB931" s="5"/>
      <c r="NDC931" s="5"/>
      <c r="NDD931" s="5"/>
      <c r="NDE931" s="5"/>
      <c r="NDF931" s="5"/>
      <c r="NDG931" s="5"/>
      <c r="NDH931" s="5"/>
      <c r="NDI931" s="5"/>
      <c r="NDJ931" s="5"/>
      <c r="NDK931" s="5"/>
      <c r="NDL931" s="5"/>
      <c r="NDM931" s="5"/>
      <c r="NDN931" s="5"/>
      <c r="NDO931" s="5"/>
      <c r="NDP931" s="5"/>
      <c r="NDQ931" s="5"/>
      <c r="NDR931" s="5"/>
      <c r="NDS931" s="5"/>
      <c r="NDT931" s="5"/>
      <c r="NDU931" s="5"/>
      <c r="NDV931" s="5"/>
      <c r="NDW931" s="5"/>
      <c r="NDX931" s="5"/>
      <c r="NDY931" s="5"/>
      <c r="NDZ931" s="5"/>
      <c r="NEA931" s="5"/>
      <c r="NEB931" s="5"/>
      <c r="NEC931" s="5"/>
      <c r="NED931" s="5"/>
      <c r="NEE931" s="5"/>
      <c r="NEF931" s="5"/>
      <c r="NEG931" s="5"/>
      <c r="NEH931" s="5"/>
      <c r="NEI931" s="5"/>
      <c r="NEJ931" s="5"/>
      <c r="NEK931" s="5"/>
      <c r="NEL931" s="5"/>
      <c r="NEM931" s="5"/>
      <c r="NEN931" s="5"/>
      <c r="NEO931" s="5"/>
      <c r="NEP931" s="5"/>
      <c r="NEQ931" s="5"/>
      <c r="NER931" s="5"/>
      <c r="NES931" s="5"/>
      <c r="NET931" s="5"/>
      <c r="NEU931" s="5"/>
      <c r="NEV931" s="5"/>
      <c r="NEW931" s="5"/>
      <c r="NEX931" s="5"/>
      <c r="NEY931" s="5"/>
      <c r="NEZ931" s="5"/>
      <c r="NFA931" s="5"/>
      <c r="NFB931" s="5"/>
      <c r="NFC931" s="5"/>
      <c r="NFD931" s="5"/>
      <c r="NFE931" s="5"/>
      <c r="NFF931" s="5"/>
      <c r="NFG931" s="5"/>
      <c r="NFH931" s="5"/>
      <c r="NFI931" s="5"/>
      <c r="NFJ931" s="5"/>
      <c r="NFK931" s="5"/>
      <c r="NFL931" s="5"/>
      <c r="NFM931" s="5"/>
      <c r="NFN931" s="5"/>
      <c r="NFO931" s="5"/>
      <c r="NFP931" s="5"/>
      <c r="NFQ931" s="5"/>
      <c r="NFR931" s="5"/>
      <c r="NFS931" s="5"/>
      <c r="NFT931" s="5"/>
      <c r="NFU931" s="5"/>
      <c r="NFV931" s="5"/>
      <c r="NFW931" s="5"/>
      <c r="NFX931" s="5"/>
      <c r="NFY931" s="5"/>
      <c r="NFZ931" s="5"/>
      <c r="NGA931" s="5"/>
      <c r="NGB931" s="5"/>
      <c r="NGC931" s="5"/>
      <c r="NGD931" s="5"/>
      <c r="NGE931" s="5"/>
      <c r="NGF931" s="5"/>
      <c r="NGG931" s="5"/>
      <c r="NGH931" s="5"/>
      <c r="NGI931" s="5"/>
      <c r="NGJ931" s="5"/>
      <c r="NGK931" s="5"/>
      <c r="NGL931" s="5"/>
      <c r="NGM931" s="5"/>
      <c r="NGN931" s="5"/>
      <c r="NGO931" s="5"/>
      <c r="NGP931" s="5"/>
      <c r="NGQ931" s="5"/>
      <c r="NGR931" s="5"/>
      <c r="NGS931" s="5"/>
      <c r="NGT931" s="5"/>
      <c r="NGU931" s="5"/>
      <c r="NGV931" s="5"/>
      <c r="NGW931" s="5"/>
      <c r="NGX931" s="5"/>
      <c r="NGY931" s="5"/>
      <c r="NGZ931" s="5"/>
      <c r="NHA931" s="5"/>
      <c r="NHB931" s="5"/>
      <c r="NHC931" s="5"/>
      <c r="NHD931" s="5"/>
      <c r="NHE931" s="5"/>
      <c r="NHF931" s="5"/>
      <c r="NHG931" s="5"/>
      <c r="NHH931" s="5"/>
      <c r="NHI931" s="5"/>
      <c r="NHJ931" s="5"/>
      <c r="NHK931" s="5"/>
      <c r="NHL931" s="5"/>
      <c r="NHM931" s="5"/>
      <c r="NHN931" s="5"/>
      <c r="NHO931" s="5"/>
      <c r="NHP931" s="5"/>
      <c r="NHQ931" s="5"/>
      <c r="NHR931" s="5"/>
      <c r="NHS931" s="5"/>
      <c r="NHT931" s="5"/>
      <c r="NHU931" s="5"/>
      <c r="NHV931" s="5"/>
      <c r="NHW931" s="5"/>
      <c r="NHX931" s="5"/>
      <c r="NHY931" s="5"/>
      <c r="NHZ931" s="5"/>
      <c r="NIA931" s="5"/>
      <c r="NIB931" s="5"/>
      <c r="NIC931" s="5"/>
      <c r="NID931" s="5"/>
      <c r="NIE931" s="5"/>
      <c r="NIF931" s="5"/>
      <c r="NIG931" s="5"/>
      <c r="NIH931" s="5"/>
      <c r="NII931" s="5"/>
      <c r="NIJ931" s="5"/>
      <c r="NIK931" s="5"/>
      <c r="NIL931" s="5"/>
      <c r="NIM931" s="5"/>
      <c r="NIN931" s="5"/>
      <c r="NIO931" s="5"/>
      <c r="NIP931" s="5"/>
      <c r="NIQ931" s="5"/>
      <c r="NIR931" s="5"/>
      <c r="NIS931" s="5"/>
      <c r="NIT931" s="5"/>
      <c r="NIU931" s="5"/>
      <c r="NIV931" s="5"/>
      <c r="NIW931" s="5"/>
      <c r="NIX931" s="5"/>
      <c r="NIY931" s="5"/>
      <c r="NIZ931" s="5"/>
      <c r="NJA931" s="5"/>
      <c r="NJB931" s="5"/>
      <c r="NJC931" s="5"/>
      <c r="NJD931" s="5"/>
      <c r="NJE931" s="5"/>
      <c r="NJF931" s="5"/>
      <c r="NJG931" s="5"/>
      <c r="NJH931" s="5"/>
      <c r="NJI931" s="5"/>
      <c r="NJJ931" s="5"/>
      <c r="NJK931" s="5"/>
      <c r="NJL931" s="5"/>
      <c r="NJM931" s="5"/>
      <c r="NJN931" s="5"/>
      <c r="NJO931" s="5"/>
      <c r="NJP931" s="5"/>
      <c r="NJQ931" s="5"/>
      <c r="NJR931" s="5"/>
      <c r="NJS931" s="5"/>
      <c r="NJT931" s="5"/>
      <c r="NJU931" s="5"/>
      <c r="NJV931" s="5"/>
      <c r="NJW931" s="5"/>
      <c r="NJX931" s="5"/>
      <c r="NJY931" s="5"/>
      <c r="NJZ931" s="5"/>
      <c r="NKA931" s="5"/>
      <c r="NKB931" s="5"/>
      <c r="NKC931" s="5"/>
      <c r="NKD931" s="5"/>
      <c r="NKE931" s="5"/>
      <c r="NKF931" s="5"/>
      <c r="NKG931" s="5"/>
      <c r="NKH931" s="5"/>
      <c r="NKI931" s="5"/>
      <c r="NKJ931" s="5"/>
      <c r="NKK931" s="5"/>
      <c r="NKL931" s="5"/>
      <c r="NKM931" s="5"/>
      <c r="NKN931" s="5"/>
      <c r="NKO931" s="5"/>
      <c r="NKP931" s="5"/>
      <c r="NKQ931" s="5"/>
      <c r="NKR931" s="5"/>
      <c r="NKS931" s="5"/>
      <c r="NKT931" s="5"/>
      <c r="NKU931" s="5"/>
      <c r="NKV931" s="5"/>
      <c r="NKW931" s="5"/>
      <c r="NKX931" s="5"/>
      <c r="NKY931" s="5"/>
      <c r="NKZ931" s="5"/>
      <c r="NLA931" s="5"/>
      <c r="NLB931" s="5"/>
      <c r="NLC931" s="5"/>
      <c r="NLD931" s="5"/>
      <c r="NLE931" s="5"/>
      <c r="NLF931" s="5"/>
      <c r="NLG931" s="5"/>
      <c r="NLH931" s="5"/>
      <c r="NLI931" s="5"/>
      <c r="NLJ931" s="5"/>
      <c r="NLK931" s="5"/>
      <c r="NLL931" s="5"/>
      <c r="NLM931" s="5"/>
      <c r="NLN931" s="5"/>
      <c r="NLO931" s="5"/>
      <c r="NLP931" s="5"/>
      <c r="NLQ931" s="5"/>
      <c r="NLR931" s="5"/>
      <c r="NLS931" s="5"/>
      <c r="NLT931" s="5"/>
      <c r="NLU931" s="5"/>
      <c r="NLV931" s="5"/>
      <c r="NLW931" s="5"/>
      <c r="NLX931" s="5"/>
      <c r="NLY931" s="5"/>
      <c r="NLZ931" s="5"/>
      <c r="NMA931" s="5"/>
      <c r="NMB931" s="5"/>
      <c r="NMC931" s="5"/>
      <c r="NMD931" s="5"/>
      <c r="NME931" s="5"/>
      <c r="NMF931" s="5"/>
      <c r="NMG931" s="5"/>
      <c r="NMH931" s="5"/>
      <c r="NMI931" s="5"/>
      <c r="NMJ931" s="5"/>
      <c r="NMK931" s="5"/>
      <c r="NML931" s="5"/>
      <c r="NMM931" s="5"/>
      <c r="NMN931" s="5"/>
      <c r="NMO931" s="5"/>
      <c r="NMP931" s="5"/>
      <c r="NMQ931" s="5"/>
      <c r="NMR931" s="5"/>
      <c r="NMS931" s="5"/>
      <c r="NMT931" s="5"/>
      <c r="NMU931" s="5"/>
      <c r="NMV931" s="5"/>
      <c r="NMW931" s="5"/>
      <c r="NMX931" s="5"/>
      <c r="NMY931" s="5"/>
      <c r="NMZ931" s="5"/>
      <c r="NNA931" s="5"/>
      <c r="NNB931" s="5"/>
      <c r="NNC931" s="5"/>
      <c r="NND931" s="5"/>
      <c r="NNE931" s="5"/>
      <c r="NNF931" s="5"/>
      <c r="NNG931" s="5"/>
      <c r="NNH931" s="5"/>
      <c r="NNI931" s="5"/>
      <c r="NNJ931" s="5"/>
      <c r="NNK931" s="5"/>
      <c r="NNL931" s="5"/>
      <c r="NNM931" s="5"/>
      <c r="NNN931" s="5"/>
      <c r="NNO931" s="5"/>
      <c r="NNP931" s="5"/>
      <c r="NNQ931" s="5"/>
      <c r="NNR931" s="5"/>
      <c r="NNS931" s="5"/>
      <c r="NNT931" s="5"/>
      <c r="NNU931" s="5"/>
      <c r="NNV931" s="5"/>
      <c r="NNW931" s="5"/>
      <c r="NNX931" s="5"/>
      <c r="NNY931" s="5"/>
      <c r="NNZ931" s="5"/>
      <c r="NOA931" s="5"/>
      <c r="NOB931" s="5"/>
      <c r="NOC931" s="5"/>
      <c r="NOD931" s="5"/>
      <c r="NOE931" s="5"/>
      <c r="NOF931" s="5"/>
      <c r="NOG931" s="5"/>
      <c r="NOH931" s="5"/>
      <c r="NOI931" s="5"/>
      <c r="NOJ931" s="5"/>
      <c r="NOK931" s="5"/>
      <c r="NOL931" s="5"/>
      <c r="NOM931" s="5"/>
      <c r="NON931" s="5"/>
      <c r="NOO931" s="5"/>
      <c r="NOP931" s="5"/>
      <c r="NOQ931" s="5"/>
      <c r="NOR931" s="5"/>
      <c r="NOS931" s="5"/>
      <c r="NOT931" s="5"/>
      <c r="NOU931" s="5"/>
      <c r="NOV931" s="5"/>
      <c r="NOW931" s="5"/>
      <c r="NOX931" s="5"/>
      <c r="NOY931" s="5"/>
      <c r="NOZ931" s="5"/>
      <c r="NPA931" s="5"/>
      <c r="NPB931" s="5"/>
      <c r="NPC931" s="5"/>
      <c r="NPD931" s="5"/>
      <c r="NPE931" s="5"/>
      <c r="NPF931" s="5"/>
      <c r="NPG931" s="5"/>
      <c r="NPH931" s="5"/>
      <c r="NPI931" s="5"/>
      <c r="NPJ931" s="5"/>
      <c r="NPK931" s="5"/>
      <c r="NPL931" s="5"/>
      <c r="NPM931" s="5"/>
      <c r="NPN931" s="5"/>
      <c r="NPO931" s="5"/>
      <c r="NPP931" s="5"/>
      <c r="NPQ931" s="5"/>
      <c r="NPR931" s="5"/>
      <c r="NPS931" s="5"/>
      <c r="NPT931" s="5"/>
      <c r="NPU931" s="5"/>
      <c r="NPV931" s="5"/>
      <c r="NPW931" s="5"/>
      <c r="NPX931" s="5"/>
      <c r="NPY931" s="5"/>
      <c r="NPZ931" s="5"/>
      <c r="NQA931" s="5"/>
      <c r="NQB931" s="5"/>
      <c r="NQC931" s="5"/>
      <c r="NQD931" s="5"/>
      <c r="NQE931" s="5"/>
      <c r="NQF931" s="5"/>
      <c r="NQG931" s="5"/>
      <c r="NQH931" s="5"/>
      <c r="NQI931" s="5"/>
      <c r="NQJ931" s="5"/>
      <c r="NQK931" s="5"/>
      <c r="NQL931" s="5"/>
      <c r="NQM931" s="5"/>
      <c r="NQN931" s="5"/>
      <c r="NQO931" s="5"/>
      <c r="NQP931" s="5"/>
      <c r="NQQ931" s="5"/>
      <c r="NQR931" s="5"/>
      <c r="NQS931" s="5"/>
      <c r="NQT931" s="5"/>
      <c r="NQU931" s="5"/>
      <c r="NQV931" s="5"/>
      <c r="NQW931" s="5"/>
      <c r="NQX931" s="5"/>
      <c r="NQY931" s="5"/>
      <c r="NQZ931" s="5"/>
      <c r="NRA931" s="5"/>
      <c r="NRB931" s="5"/>
      <c r="NRC931" s="5"/>
      <c r="NRD931" s="5"/>
      <c r="NRE931" s="5"/>
      <c r="NRF931" s="5"/>
      <c r="NRG931" s="5"/>
      <c r="NRH931" s="5"/>
      <c r="NRI931" s="5"/>
      <c r="NRJ931" s="5"/>
      <c r="NRK931" s="5"/>
      <c r="NRL931" s="5"/>
      <c r="NRM931" s="5"/>
      <c r="NRN931" s="5"/>
      <c r="NRO931" s="5"/>
      <c r="NRP931" s="5"/>
      <c r="NRQ931" s="5"/>
      <c r="NRR931" s="5"/>
      <c r="NRS931" s="5"/>
      <c r="NRT931" s="5"/>
      <c r="NRU931" s="5"/>
      <c r="NRV931" s="5"/>
      <c r="NRW931" s="5"/>
      <c r="NRX931" s="5"/>
      <c r="NRY931" s="5"/>
      <c r="NRZ931" s="5"/>
      <c r="NSA931" s="5"/>
      <c r="NSB931" s="5"/>
      <c r="NSC931" s="5"/>
      <c r="NSD931" s="5"/>
      <c r="NSE931" s="5"/>
      <c r="NSF931" s="5"/>
      <c r="NSG931" s="5"/>
      <c r="NSH931" s="5"/>
      <c r="NSI931" s="5"/>
      <c r="NSJ931" s="5"/>
      <c r="NSK931" s="5"/>
      <c r="NSL931" s="5"/>
      <c r="NSM931" s="5"/>
      <c r="NSN931" s="5"/>
      <c r="NSO931" s="5"/>
      <c r="NSP931" s="5"/>
      <c r="NSQ931" s="5"/>
      <c r="NSR931" s="5"/>
      <c r="NSS931" s="5"/>
      <c r="NST931" s="5"/>
      <c r="NSU931" s="5"/>
      <c r="NSV931" s="5"/>
      <c r="NSW931" s="5"/>
      <c r="NSX931" s="5"/>
      <c r="NSY931" s="5"/>
      <c r="NSZ931" s="5"/>
      <c r="NTA931" s="5"/>
      <c r="NTB931" s="5"/>
      <c r="NTC931" s="5"/>
      <c r="NTD931" s="5"/>
      <c r="NTE931" s="5"/>
      <c r="NTF931" s="5"/>
      <c r="NTG931" s="5"/>
      <c r="NTH931" s="5"/>
      <c r="NTI931" s="5"/>
      <c r="NTJ931" s="5"/>
      <c r="NTK931" s="5"/>
      <c r="NTL931" s="5"/>
      <c r="NTM931" s="5"/>
      <c r="NTN931" s="5"/>
      <c r="NTO931" s="5"/>
      <c r="NTP931" s="5"/>
      <c r="NTQ931" s="5"/>
      <c r="NTR931" s="5"/>
      <c r="NTS931" s="5"/>
      <c r="NTT931" s="5"/>
      <c r="NTU931" s="5"/>
      <c r="NTV931" s="5"/>
      <c r="NTW931" s="5"/>
      <c r="NTX931" s="5"/>
      <c r="NTY931" s="5"/>
      <c r="NTZ931" s="5"/>
      <c r="NUA931" s="5"/>
      <c r="NUB931" s="5"/>
      <c r="NUC931" s="5"/>
      <c r="NUD931" s="5"/>
      <c r="NUE931" s="5"/>
      <c r="NUF931" s="5"/>
      <c r="NUG931" s="5"/>
      <c r="NUH931" s="5"/>
      <c r="NUI931" s="5"/>
      <c r="NUJ931" s="5"/>
      <c r="NUK931" s="5"/>
      <c r="NUL931" s="5"/>
      <c r="NUM931" s="5"/>
      <c r="NUN931" s="5"/>
      <c r="NUO931" s="5"/>
      <c r="NUP931" s="5"/>
      <c r="NUQ931" s="5"/>
      <c r="NUR931" s="5"/>
      <c r="NUS931" s="5"/>
      <c r="NUT931" s="5"/>
      <c r="NUU931" s="5"/>
      <c r="NUV931" s="5"/>
      <c r="NUW931" s="5"/>
      <c r="NUX931" s="5"/>
      <c r="NUY931" s="5"/>
      <c r="NUZ931" s="5"/>
      <c r="NVA931" s="5"/>
      <c r="NVB931" s="5"/>
      <c r="NVC931" s="5"/>
      <c r="NVD931" s="5"/>
      <c r="NVE931" s="5"/>
      <c r="NVF931" s="5"/>
      <c r="NVG931" s="5"/>
      <c r="NVH931" s="5"/>
      <c r="NVI931" s="5"/>
      <c r="NVJ931" s="5"/>
      <c r="NVK931" s="5"/>
      <c r="NVL931" s="5"/>
      <c r="NVM931" s="5"/>
      <c r="NVN931" s="5"/>
      <c r="NVO931" s="5"/>
      <c r="NVP931" s="5"/>
      <c r="NVQ931" s="5"/>
      <c r="NVR931" s="5"/>
      <c r="NVS931" s="5"/>
      <c r="NVT931" s="5"/>
      <c r="NVU931" s="5"/>
      <c r="NVV931" s="5"/>
      <c r="NVW931" s="5"/>
      <c r="NVX931" s="5"/>
      <c r="NVY931" s="5"/>
      <c r="NVZ931" s="5"/>
      <c r="NWA931" s="5"/>
      <c r="NWB931" s="5"/>
      <c r="NWC931" s="5"/>
      <c r="NWD931" s="5"/>
      <c r="NWE931" s="5"/>
      <c r="NWF931" s="5"/>
      <c r="NWG931" s="5"/>
      <c r="NWH931" s="5"/>
      <c r="NWI931" s="5"/>
      <c r="NWJ931" s="5"/>
      <c r="NWK931" s="5"/>
      <c r="NWL931" s="5"/>
      <c r="NWM931" s="5"/>
      <c r="NWN931" s="5"/>
      <c r="NWO931" s="5"/>
      <c r="NWP931" s="5"/>
      <c r="NWQ931" s="5"/>
      <c r="NWR931" s="5"/>
      <c r="NWS931" s="5"/>
      <c r="NWT931" s="5"/>
      <c r="NWU931" s="5"/>
      <c r="NWV931" s="5"/>
      <c r="NWW931" s="5"/>
      <c r="NWX931" s="5"/>
      <c r="NWY931" s="5"/>
      <c r="NWZ931" s="5"/>
      <c r="NXA931" s="5"/>
      <c r="NXB931" s="5"/>
      <c r="NXC931" s="5"/>
      <c r="NXD931" s="5"/>
      <c r="NXE931" s="5"/>
      <c r="NXF931" s="5"/>
      <c r="NXG931" s="5"/>
      <c r="NXH931" s="5"/>
      <c r="NXI931" s="5"/>
      <c r="NXJ931" s="5"/>
      <c r="NXK931" s="5"/>
      <c r="NXL931" s="5"/>
      <c r="NXM931" s="5"/>
      <c r="NXN931" s="5"/>
      <c r="NXO931" s="5"/>
      <c r="NXP931" s="5"/>
      <c r="NXQ931" s="5"/>
      <c r="NXR931" s="5"/>
      <c r="NXS931" s="5"/>
      <c r="NXT931" s="5"/>
      <c r="NXU931" s="5"/>
      <c r="NXV931" s="5"/>
      <c r="NXW931" s="5"/>
      <c r="NXX931" s="5"/>
      <c r="NXY931" s="5"/>
      <c r="NXZ931" s="5"/>
      <c r="NYA931" s="5"/>
      <c r="NYB931" s="5"/>
      <c r="NYC931" s="5"/>
      <c r="NYD931" s="5"/>
      <c r="NYE931" s="5"/>
      <c r="NYF931" s="5"/>
      <c r="NYG931" s="5"/>
      <c r="NYH931" s="5"/>
      <c r="NYI931" s="5"/>
      <c r="NYJ931" s="5"/>
      <c r="NYK931" s="5"/>
      <c r="NYL931" s="5"/>
      <c r="NYM931" s="5"/>
      <c r="NYN931" s="5"/>
      <c r="NYO931" s="5"/>
      <c r="NYP931" s="5"/>
      <c r="NYQ931" s="5"/>
      <c r="NYR931" s="5"/>
      <c r="NYS931" s="5"/>
      <c r="NYT931" s="5"/>
      <c r="NYU931" s="5"/>
      <c r="NYV931" s="5"/>
      <c r="NYW931" s="5"/>
      <c r="NYX931" s="5"/>
      <c r="NYY931" s="5"/>
      <c r="NYZ931" s="5"/>
      <c r="NZA931" s="5"/>
      <c r="NZB931" s="5"/>
      <c r="NZC931" s="5"/>
      <c r="NZD931" s="5"/>
      <c r="NZE931" s="5"/>
      <c r="NZF931" s="5"/>
      <c r="NZG931" s="5"/>
      <c r="NZH931" s="5"/>
      <c r="NZI931" s="5"/>
      <c r="NZJ931" s="5"/>
      <c r="NZK931" s="5"/>
      <c r="NZL931" s="5"/>
      <c r="NZM931" s="5"/>
      <c r="NZN931" s="5"/>
      <c r="NZO931" s="5"/>
      <c r="NZP931" s="5"/>
      <c r="NZQ931" s="5"/>
      <c r="NZR931" s="5"/>
      <c r="NZS931" s="5"/>
      <c r="NZT931" s="5"/>
      <c r="NZU931" s="5"/>
      <c r="NZV931" s="5"/>
      <c r="NZW931" s="5"/>
      <c r="NZX931" s="5"/>
      <c r="NZY931" s="5"/>
      <c r="NZZ931" s="5"/>
      <c r="OAA931" s="5"/>
      <c r="OAB931" s="5"/>
      <c r="OAC931" s="5"/>
      <c r="OAD931" s="5"/>
      <c r="OAE931" s="5"/>
      <c r="OAF931" s="5"/>
      <c r="OAG931" s="5"/>
      <c r="OAH931" s="5"/>
      <c r="OAI931" s="5"/>
      <c r="OAJ931" s="5"/>
      <c r="OAK931" s="5"/>
      <c r="OAL931" s="5"/>
      <c r="OAM931" s="5"/>
      <c r="OAN931" s="5"/>
      <c r="OAO931" s="5"/>
      <c r="OAP931" s="5"/>
      <c r="OAQ931" s="5"/>
      <c r="OAR931" s="5"/>
      <c r="OAS931" s="5"/>
      <c r="OAT931" s="5"/>
      <c r="OAU931" s="5"/>
      <c r="OAV931" s="5"/>
      <c r="OAW931" s="5"/>
      <c r="OAX931" s="5"/>
      <c r="OAY931" s="5"/>
      <c r="OAZ931" s="5"/>
      <c r="OBA931" s="5"/>
      <c r="OBB931" s="5"/>
      <c r="OBC931" s="5"/>
      <c r="OBD931" s="5"/>
      <c r="OBE931" s="5"/>
      <c r="OBF931" s="5"/>
      <c r="OBG931" s="5"/>
      <c r="OBH931" s="5"/>
      <c r="OBI931" s="5"/>
      <c r="OBJ931" s="5"/>
      <c r="OBK931" s="5"/>
      <c r="OBL931" s="5"/>
      <c r="OBM931" s="5"/>
      <c r="OBN931" s="5"/>
      <c r="OBO931" s="5"/>
      <c r="OBP931" s="5"/>
      <c r="OBQ931" s="5"/>
      <c r="OBR931" s="5"/>
      <c r="OBS931" s="5"/>
      <c r="OBT931" s="5"/>
      <c r="OBU931" s="5"/>
      <c r="OBV931" s="5"/>
      <c r="OBW931" s="5"/>
      <c r="OBX931" s="5"/>
      <c r="OBY931" s="5"/>
      <c r="OBZ931" s="5"/>
      <c r="OCA931" s="5"/>
      <c r="OCB931" s="5"/>
      <c r="OCC931" s="5"/>
      <c r="OCD931" s="5"/>
      <c r="OCE931" s="5"/>
      <c r="OCF931" s="5"/>
      <c r="OCG931" s="5"/>
      <c r="OCH931" s="5"/>
      <c r="OCI931" s="5"/>
      <c r="OCJ931" s="5"/>
      <c r="OCK931" s="5"/>
      <c r="OCL931" s="5"/>
      <c r="OCM931" s="5"/>
      <c r="OCN931" s="5"/>
      <c r="OCO931" s="5"/>
      <c r="OCP931" s="5"/>
      <c r="OCQ931" s="5"/>
      <c r="OCR931" s="5"/>
      <c r="OCS931" s="5"/>
      <c r="OCT931" s="5"/>
      <c r="OCU931" s="5"/>
      <c r="OCV931" s="5"/>
      <c r="OCW931" s="5"/>
      <c r="OCX931" s="5"/>
      <c r="OCY931" s="5"/>
      <c r="OCZ931" s="5"/>
      <c r="ODA931" s="5"/>
      <c r="ODB931" s="5"/>
      <c r="ODC931" s="5"/>
      <c r="ODD931" s="5"/>
      <c r="ODE931" s="5"/>
      <c r="ODF931" s="5"/>
      <c r="ODG931" s="5"/>
      <c r="ODH931" s="5"/>
      <c r="ODI931" s="5"/>
      <c r="ODJ931" s="5"/>
      <c r="ODK931" s="5"/>
      <c r="ODL931" s="5"/>
      <c r="ODM931" s="5"/>
      <c r="ODN931" s="5"/>
      <c r="ODO931" s="5"/>
      <c r="ODP931" s="5"/>
      <c r="ODQ931" s="5"/>
      <c r="ODR931" s="5"/>
      <c r="ODS931" s="5"/>
      <c r="ODT931" s="5"/>
      <c r="ODU931" s="5"/>
      <c r="ODV931" s="5"/>
      <c r="ODW931" s="5"/>
      <c r="ODX931" s="5"/>
      <c r="ODY931" s="5"/>
      <c r="ODZ931" s="5"/>
      <c r="OEA931" s="5"/>
      <c r="OEB931" s="5"/>
      <c r="OEC931" s="5"/>
      <c r="OED931" s="5"/>
      <c r="OEE931" s="5"/>
      <c r="OEF931" s="5"/>
      <c r="OEG931" s="5"/>
      <c r="OEH931" s="5"/>
      <c r="OEI931" s="5"/>
      <c r="OEJ931" s="5"/>
      <c r="OEK931" s="5"/>
      <c r="OEL931" s="5"/>
      <c r="OEM931" s="5"/>
      <c r="OEN931" s="5"/>
      <c r="OEO931" s="5"/>
      <c r="OEP931" s="5"/>
      <c r="OEQ931" s="5"/>
      <c r="OER931" s="5"/>
      <c r="OES931" s="5"/>
      <c r="OET931" s="5"/>
      <c r="OEU931" s="5"/>
      <c r="OEV931" s="5"/>
      <c r="OEW931" s="5"/>
      <c r="OEX931" s="5"/>
      <c r="OEY931" s="5"/>
      <c r="OEZ931" s="5"/>
      <c r="OFA931" s="5"/>
      <c r="OFB931" s="5"/>
      <c r="OFC931" s="5"/>
      <c r="OFD931" s="5"/>
      <c r="OFE931" s="5"/>
      <c r="OFF931" s="5"/>
      <c r="OFG931" s="5"/>
      <c r="OFH931" s="5"/>
      <c r="OFI931" s="5"/>
      <c r="OFJ931" s="5"/>
      <c r="OFK931" s="5"/>
      <c r="OFL931" s="5"/>
      <c r="OFM931" s="5"/>
      <c r="OFN931" s="5"/>
      <c r="OFO931" s="5"/>
      <c r="OFP931" s="5"/>
      <c r="OFQ931" s="5"/>
      <c r="OFR931" s="5"/>
      <c r="OFS931" s="5"/>
      <c r="OFT931" s="5"/>
      <c r="OFU931" s="5"/>
      <c r="OFV931" s="5"/>
      <c r="OFW931" s="5"/>
      <c r="OFX931" s="5"/>
      <c r="OFY931" s="5"/>
      <c r="OFZ931" s="5"/>
      <c r="OGA931" s="5"/>
      <c r="OGB931" s="5"/>
      <c r="OGC931" s="5"/>
      <c r="OGD931" s="5"/>
      <c r="OGE931" s="5"/>
      <c r="OGF931" s="5"/>
      <c r="OGG931" s="5"/>
      <c r="OGH931" s="5"/>
      <c r="OGI931" s="5"/>
      <c r="OGJ931" s="5"/>
      <c r="OGK931" s="5"/>
      <c r="OGL931" s="5"/>
      <c r="OGM931" s="5"/>
      <c r="OGN931" s="5"/>
      <c r="OGO931" s="5"/>
      <c r="OGP931" s="5"/>
      <c r="OGQ931" s="5"/>
      <c r="OGR931" s="5"/>
      <c r="OGS931" s="5"/>
      <c r="OGT931" s="5"/>
      <c r="OGU931" s="5"/>
      <c r="OGV931" s="5"/>
      <c r="OGW931" s="5"/>
      <c r="OGX931" s="5"/>
      <c r="OGY931" s="5"/>
      <c r="OGZ931" s="5"/>
      <c r="OHA931" s="5"/>
      <c r="OHB931" s="5"/>
      <c r="OHC931" s="5"/>
      <c r="OHD931" s="5"/>
      <c r="OHE931" s="5"/>
      <c r="OHF931" s="5"/>
      <c r="OHG931" s="5"/>
      <c r="OHH931" s="5"/>
      <c r="OHI931" s="5"/>
      <c r="OHJ931" s="5"/>
      <c r="OHK931" s="5"/>
      <c r="OHL931" s="5"/>
      <c r="OHM931" s="5"/>
      <c r="OHN931" s="5"/>
      <c r="OHO931" s="5"/>
      <c r="OHP931" s="5"/>
      <c r="OHQ931" s="5"/>
      <c r="OHR931" s="5"/>
      <c r="OHS931" s="5"/>
      <c r="OHT931" s="5"/>
      <c r="OHU931" s="5"/>
      <c r="OHV931" s="5"/>
      <c r="OHW931" s="5"/>
      <c r="OHX931" s="5"/>
      <c r="OHY931" s="5"/>
      <c r="OHZ931" s="5"/>
      <c r="OIA931" s="5"/>
      <c r="OIB931" s="5"/>
      <c r="OIC931" s="5"/>
      <c r="OID931" s="5"/>
      <c r="OIE931" s="5"/>
      <c r="OIF931" s="5"/>
      <c r="OIG931" s="5"/>
      <c r="OIH931" s="5"/>
      <c r="OII931" s="5"/>
      <c r="OIJ931" s="5"/>
      <c r="OIK931" s="5"/>
      <c r="OIL931" s="5"/>
      <c r="OIM931" s="5"/>
      <c r="OIN931" s="5"/>
      <c r="OIO931" s="5"/>
      <c r="OIP931" s="5"/>
      <c r="OIQ931" s="5"/>
      <c r="OIR931" s="5"/>
      <c r="OIS931" s="5"/>
      <c r="OIT931" s="5"/>
      <c r="OIU931" s="5"/>
      <c r="OIV931" s="5"/>
      <c r="OIW931" s="5"/>
      <c r="OIX931" s="5"/>
      <c r="OIY931" s="5"/>
      <c r="OIZ931" s="5"/>
      <c r="OJA931" s="5"/>
      <c r="OJB931" s="5"/>
      <c r="OJC931" s="5"/>
      <c r="OJD931" s="5"/>
      <c r="OJE931" s="5"/>
      <c r="OJF931" s="5"/>
      <c r="OJG931" s="5"/>
      <c r="OJH931" s="5"/>
      <c r="OJI931" s="5"/>
      <c r="OJJ931" s="5"/>
      <c r="OJK931" s="5"/>
      <c r="OJL931" s="5"/>
      <c r="OJM931" s="5"/>
      <c r="OJN931" s="5"/>
      <c r="OJO931" s="5"/>
      <c r="OJP931" s="5"/>
      <c r="OJQ931" s="5"/>
      <c r="OJR931" s="5"/>
      <c r="OJS931" s="5"/>
      <c r="OJT931" s="5"/>
      <c r="OJU931" s="5"/>
      <c r="OJV931" s="5"/>
      <c r="OJW931" s="5"/>
      <c r="OJX931" s="5"/>
      <c r="OJY931" s="5"/>
      <c r="OJZ931" s="5"/>
      <c r="OKA931" s="5"/>
      <c r="OKB931" s="5"/>
      <c r="OKC931" s="5"/>
      <c r="OKD931" s="5"/>
      <c r="OKE931" s="5"/>
      <c r="OKF931" s="5"/>
      <c r="OKG931" s="5"/>
      <c r="OKH931" s="5"/>
      <c r="OKI931" s="5"/>
      <c r="OKJ931" s="5"/>
      <c r="OKK931" s="5"/>
      <c r="OKL931" s="5"/>
      <c r="OKM931" s="5"/>
      <c r="OKN931" s="5"/>
      <c r="OKO931" s="5"/>
      <c r="OKP931" s="5"/>
      <c r="OKQ931" s="5"/>
      <c r="OKR931" s="5"/>
      <c r="OKS931" s="5"/>
      <c r="OKT931" s="5"/>
      <c r="OKU931" s="5"/>
      <c r="OKV931" s="5"/>
      <c r="OKW931" s="5"/>
      <c r="OKX931" s="5"/>
      <c r="OKY931" s="5"/>
      <c r="OKZ931" s="5"/>
      <c r="OLA931" s="5"/>
      <c r="OLB931" s="5"/>
      <c r="OLC931" s="5"/>
      <c r="OLD931" s="5"/>
      <c r="OLE931" s="5"/>
      <c r="OLF931" s="5"/>
      <c r="OLG931" s="5"/>
      <c r="OLH931" s="5"/>
      <c r="OLI931" s="5"/>
      <c r="OLJ931" s="5"/>
      <c r="OLK931" s="5"/>
      <c r="OLL931" s="5"/>
      <c r="OLM931" s="5"/>
      <c r="OLN931" s="5"/>
      <c r="OLO931" s="5"/>
      <c r="OLP931" s="5"/>
      <c r="OLQ931" s="5"/>
      <c r="OLR931" s="5"/>
      <c r="OLS931" s="5"/>
      <c r="OLT931" s="5"/>
      <c r="OLU931" s="5"/>
      <c r="OLV931" s="5"/>
      <c r="OLW931" s="5"/>
      <c r="OLX931" s="5"/>
      <c r="OLY931" s="5"/>
      <c r="OLZ931" s="5"/>
      <c r="OMA931" s="5"/>
      <c r="OMB931" s="5"/>
      <c r="OMC931" s="5"/>
      <c r="OMD931" s="5"/>
      <c r="OME931" s="5"/>
      <c r="OMF931" s="5"/>
      <c r="OMG931" s="5"/>
      <c r="OMH931" s="5"/>
      <c r="OMI931" s="5"/>
      <c r="OMJ931" s="5"/>
      <c r="OMK931" s="5"/>
      <c r="OML931" s="5"/>
      <c r="OMM931" s="5"/>
      <c r="OMN931" s="5"/>
      <c r="OMO931" s="5"/>
      <c r="OMP931" s="5"/>
      <c r="OMQ931" s="5"/>
      <c r="OMR931" s="5"/>
      <c r="OMS931" s="5"/>
      <c r="OMT931" s="5"/>
      <c r="OMU931" s="5"/>
      <c r="OMV931" s="5"/>
      <c r="OMW931" s="5"/>
      <c r="OMX931" s="5"/>
      <c r="OMY931" s="5"/>
      <c r="OMZ931" s="5"/>
      <c r="ONA931" s="5"/>
      <c r="ONB931" s="5"/>
      <c r="ONC931" s="5"/>
      <c r="OND931" s="5"/>
      <c r="ONE931" s="5"/>
      <c r="ONF931" s="5"/>
      <c r="ONG931" s="5"/>
      <c r="ONH931" s="5"/>
      <c r="ONI931" s="5"/>
      <c r="ONJ931" s="5"/>
      <c r="ONK931" s="5"/>
      <c r="ONL931" s="5"/>
      <c r="ONM931" s="5"/>
      <c r="ONN931" s="5"/>
      <c r="ONO931" s="5"/>
      <c r="ONP931" s="5"/>
      <c r="ONQ931" s="5"/>
      <c r="ONR931" s="5"/>
      <c r="ONS931" s="5"/>
      <c r="ONT931" s="5"/>
      <c r="ONU931" s="5"/>
      <c r="ONV931" s="5"/>
      <c r="ONW931" s="5"/>
      <c r="ONX931" s="5"/>
      <c r="ONY931" s="5"/>
      <c r="ONZ931" s="5"/>
      <c r="OOA931" s="5"/>
      <c r="OOB931" s="5"/>
      <c r="OOC931" s="5"/>
      <c r="OOD931" s="5"/>
      <c r="OOE931" s="5"/>
      <c r="OOF931" s="5"/>
      <c r="OOG931" s="5"/>
      <c r="OOH931" s="5"/>
      <c r="OOI931" s="5"/>
      <c r="OOJ931" s="5"/>
      <c r="OOK931" s="5"/>
      <c r="OOL931" s="5"/>
      <c r="OOM931" s="5"/>
      <c r="OON931" s="5"/>
      <c r="OOO931" s="5"/>
      <c r="OOP931" s="5"/>
      <c r="OOQ931" s="5"/>
      <c r="OOR931" s="5"/>
      <c r="OOS931" s="5"/>
      <c r="OOT931" s="5"/>
      <c r="OOU931" s="5"/>
      <c r="OOV931" s="5"/>
      <c r="OOW931" s="5"/>
      <c r="OOX931" s="5"/>
      <c r="OOY931" s="5"/>
      <c r="OOZ931" s="5"/>
      <c r="OPA931" s="5"/>
      <c r="OPB931" s="5"/>
      <c r="OPC931" s="5"/>
      <c r="OPD931" s="5"/>
      <c r="OPE931" s="5"/>
      <c r="OPF931" s="5"/>
      <c r="OPG931" s="5"/>
      <c r="OPH931" s="5"/>
      <c r="OPI931" s="5"/>
      <c r="OPJ931" s="5"/>
      <c r="OPK931" s="5"/>
      <c r="OPL931" s="5"/>
      <c r="OPM931" s="5"/>
      <c r="OPN931" s="5"/>
      <c r="OPO931" s="5"/>
      <c r="OPP931" s="5"/>
      <c r="OPQ931" s="5"/>
      <c r="OPR931" s="5"/>
      <c r="OPS931" s="5"/>
      <c r="OPT931" s="5"/>
      <c r="OPU931" s="5"/>
      <c r="OPV931" s="5"/>
      <c r="OPW931" s="5"/>
      <c r="OPX931" s="5"/>
      <c r="OPY931" s="5"/>
      <c r="OPZ931" s="5"/>
      <c r="OQA931" s="5"/>
      <c r="OQB931" s="5"/>
      <c r="OQC931" s="5"/>
      <c r="OQD931" s="5"/>
      <c r="OQE931" s="5"/>
      <c r="OQF931" s="5"/>
      <c r="OQG931" s="5"/>
      <c r="OQH931" s="5"/>
      <c r="OQI931" s="5"/>
      <c r="OQJ931" s="5"/>
      <c r="OQK931" s="5"/>
      <c r="OQL931" s="5"/>
      <c r="OQM931" s="5"/>
      <c r="OQN931" s="5"/>
      <c r="OQO931" s="5"/>
      <c r="OQP931" s="5"/>
      <c r="OQQ931" s="5"/>
      <c r="OQR931" s="5"/>
      <c r="OQS931" s="5"/>
      <c r="OQT931" s="5"/>
      <c r="OQU931" s="5"/>
      <c r="OQV931" s="5"/>
      <c r="OQW931" s="5"/>
      <c r="OQX931" s="5"/>
      <c r="OQY931" s="5"/>
      <c r="OQZ931" s="5"/>
      <c r="ORA931" s="5"/>
      <c r="ORB931" s="5"/>
      <c r="ORC931" s="5"/>
      <c r="ORD931" s="5"/>
      <c r="ORE931" s="5"/>
      <c r="ORF931" s="5"/>
      <c r="ORG931" s="5"/>
      <c r="ORH931" s="5"/>
      <c r="ORI931" s="5"/>
      <c r="ORJ931" s="5"/>
      <c r="ORK931" s="5"/>
      <c r="ORL931" s="5"/>
      <c r="ORM931" s="5"/>
      <c r="ORN931" s="5"/>
      <c r="ORO931" s="5"/>
      <c r="ORP931" s="5"/>
      <c r="ORQ931" s="5"/>
      <c r="ORR931" s="5"/>
      <c r="ORS931" s="5"/>
      <c r="ORT931" s="5"/>
      <c r="ORU931" s="5"/>
      <c r="ORV931" s="5"/>
      <c r="ORW931" s="5"/>
      <c r="ORX931" s="5"/>
      <c r="ORY931" s="5"/>
      <c r="ORZ931" s="5"/>
      <c r="OSA931" s="5"/>
      <c r="OSB931" s="5"/>
      <c r="OSC931" s="5"/>
      <c r="OSD931" s="5"/>
      <c r="OSE931" s="5"/>
      <c r="OSF931" s="5"/>
      <c r="OSG931" s="5"/>
      <c r="OSH931" s="5"/>
      <c r="OSI931" s="5"/>
      <c r="OSJ931" s="5"/>
      <c r="OSK931" s="5"/>
      <c r="OSL931" s="5"/>
      <c r="OSM931" s="5"/>
      <c r="OSN931" s="5"/>
      <c r="OSO931" s="5"/>
      <c r="OSP931" s="5"/>
      <c r="OSQ931" s="5"/>
      <c r="OSR931" s="5"/>
      <c r="OSS931" s="5"/>
      <c r="OST931" s="5"/>
      <c r="OSU931" s="5"/>
      <c r="OSV931" s="5"/>
      <c r="OSW931" s="5"/>
      <c r="OSX931" s="5"/>
      <c r="OSY931" s="5"/>
      <c r="OSZ931" s="5"/>
      <c r="OTA931" s="5"/>
      <c r="OTB931" s="5"/>
      <c r="OTC931" s="5"/>
      <c r="OTD931" s="5"/>
      <c r="OTE931" s="5"/>
      <c r="OTF931" s="5"/>
      <c r="OTG931" s="5"/>
      <c r="OTH931" s="5"/>
      <c r="OTI931" s="5"/>
      <c r="OTJ931" s="5"/>
      <c r="OTK931" s="5"/>
      <c r="OTL931" s="5"/>
      <c r="OTM931" s="5"/>
      <c r="OTN931" s="5"/>
      <c r="OTO931" s="5"/>
      <c r="OTP931" s="5"/>
      <c r="OTQ931" s="5"/>
      <c r="OTR931" s="5"/>
      <c r="OTS931" s="5"/>
      <c r="OTT931" s="5"/>
      <c r="OTU931" s="5"/>
      <c r="OTV931" s="5"/>
      <c r="OTW931" s="5"/>
      <c r="OTX931" s="5"/>
      <c r="OTY931" s="5"/>
      <c r="OTZ931" s="5"/>
      <c r="OUA931" s="5"/>
      <c r="OUB931" s="5"/>
      <c r="OUC931" s="5"/>
      <c r="OUD931" s="5"/>
      <c r="OUE931" s="5"/>
      <c r="OUF931" s="5"/>
      <c r="OUG931" s="5"/>
      <c r="OUH931" s="5"/>
      <c r="OUI931" s="5"/>
      <c r="OUJ931" s="5"/>
      <c r="OUK931" s="5"/>
      <c r="OUL931" s="5"/>
      <c r="OUM931" s="5"/>
      <c r="OUN931" s="5"/>
      <c r="OUO931" s="5"/>
      <c r="OUP931" s="5"/>
      <c r="OUQ931" s="5"/>
      <c r="OUR931" s="5"/>
      <c r="OUS931" s="5"/>
      <c r="OUT931" s="5"/>
      <c r="OUU931" s="5"/>
      <c r="OUV931" s="5"/>
      <c r="OUW931" s="5"/>
      <c r="OUX931" s="5"/>
      <c r="OUY931" s="5"/>
      <c r="OUZ931" s="5"/>
      <c r="OVA931" s="5"/>
      <c r="OVB931" s="5"/>
      <c r="OVC931" s="5"/>
      <c r="OVD931" s="5"/>
      <c r="OVE931" s="5"/>
      <c r="OVF931" s="5"/>
      <c r="OVG931" s="5"/>
      <c r="OVH931" s="5"/>
      <c r="OVI931" s="5"/>
      <c r="OVJ931" s="5"/>
      <c r="OVK931" s="5"/>
      <c r="OVL931" s="5"/>
      <c r="OVM931" s="5"/>
      <c r="OVN931" s="5"/>
      <c r="OVO931" s="5"/>
      <c r="OVP931" s="5"/>
      <c r="OVQ931" s="5"/>
      <c r="OVR931" s="5"/>
      <c r="OVS931" s="5"/>
      <c r="OVT931" s="5"/>
      <c r="OVU931" s="5"/>
      <c r="OVV931" s="5"/>
      <c r="OVW931" s="5"/>
      <c r="OVX931" s="5"/>
      <c r="OVY931" s="5"/>
      <c r="OVZ931" s="5"/>
      <c r="OWA931" s="5"/>
      <c r="OWB931" s="5"/>
      <c r="OWC931" s="5"/>
      <c r="OWD931" s="5"/>
      <c r="OWE931" s="5"/>
      <c r="OWF931" s="5"/>
      <c r="OWG931" s="5"/>
      <c r="OWH931" s="5"/>
      <c r="OWI931" s="5"/>
      <c r="OWJ931" s="5"/>
      <c r="OWK931" s="5"/>
      <c r="OWL931" s="5"/>
      <c r="OWM931" s="5"/>
      <c r="OWN931" s="5"/>
      <c r="OWO931" s="5"/>
      <c r="OWP931" s="5"/>
      <c r="OWQ931" s="5"/>
      <c r="OWR931" s="5"/>
      <c r="OWS931" s="5"/>
      <c r="OWT931" s="5"/>
      <c r="OWU931" s="5"/>
      <c r="OWV931" s="5"/>
      <c r="OWW931" s="5"/>
      <c r="OWX931" s="5"/>
      <c r="OWY931" s="5"/>
      <c r="OWZ931" s="5"/>
      <c r="OXA931" s="5"/>
      <c r="OXB931" s="5"/>
      <c r="OXC931" s="5"/>
      <c r="OXD931" s="5"/>
      <c r="OXE931" s="5"/>
      <c r="OXF931" s="5"/>
      <c r="OXG931" s="5"/>
      <c r="OXH931" s="5"/>
      <c r="OXI931" s="5"/>
      <c r="OXJ931" s="5"/>
      <c r="OXK931" s="5"/>
      <c r="OXL931" s="5"/>
      <c r="OXM931" s="5"/>
      <c r="OXN931" s="5"/>
      <c r="OXO931" s="5"/>
      <c r="OXP931" s="5"/>
      <c r="OXQ931" s="5"/>
      <c r="OXR931" s="5"/>
      <c r="OXS931" s="5"/>
      <c r="OXT931" s="5"/>
      <c r="OXU931" s="5"/>
      <c r="OXV931" s="5"/>
      <c r="OXW931" s="5"/>
      <c r="OXX931" s="5"/>
      <c r="OXY931" s="5"/>
      <c r="OXZ931" s="5"/>
      <c r="OYA931" s="5"/>
      <c r="OYB931" s="5"/>
      <c r="OYC931" s="5"/>
      <c r="OYD931" s="5"/>
      <c r="OYE931" s="5"/>
      <c r="OYF931" s="5"/>
      <c r="OYG931" s="5"/>
      <c r="OYH931" s="5"/>
      <c r="OYI931" s="5"/>
      <c r="OYJ931" s="5"/>
      <c r="OYK931" s="5"/>
      <c r="OYL931" s="5"/>
      <c r="OYM931" s="5"/>
      <c r="OYN931" s="5"/>
      <c r="OYO931" s="5"/>
      <c r="OYP931" s="5"/>
      <c r="OYQ931" s="5"/>
      <c r="OYR931" s="5"/>
      <c r="OYS931" s="5"/>
      <c r="OYT931" s="5"/>
      <c r="OYU931" s="5"/>
      <c r="OYV931" s="5"/>
      <c r="OYW931" s="5"/>
      <c r="OYX931" s="5"/>
      <c r="OYY931" s="5"/>
      <c r="OYZ931" s="5"/>
      <c r="OZA931" s="5"/>
      <c r="OZB931" s="5"/>
      <c r="OZC931" s="5"/>
      <c r="OZD931" s="5"/>
      <c r="OZE931" s="5"/>
      <c r="OZF931" s="5"/>
      <c r="OZG931" s="5"/>
      <c r="OZH931" s="5"/>
      <c r="OZI931" s="5"/>
      <c r="OZJ931" s="5"/>
      <c r="OZK931" s="5"/>
      <c r="OZL931" s="5"/>
      <c r="OZM931" s="5"/>
      <c r="OZN931" s="5"/>
      <c r="OZO931" s="5"/>
      <c r="OZP931" s="5"/>
      <c r="OZQ931" s="5"/>
      <c r="OZR931" s="5"/>
      <c r="OZS931" s="5"/>
      <c r="OZT931" s="5"/>
      <c r="OZU931" s="5"/>
      <c r="OZV931" s="5"/>
      <c r="OZW931" s="5"/>
      <c r="OZX931" s="5"/>
      <c r="OZY931" s="5"/>
      <c r="OZZ931" s="5"/>
      <c r="PAA931" s="5"/>
      <c r="PAB931" s="5"/>
      <c r="PAC931" s="5"/>
      <c r="PAD931" s="5"/>
      <c r="PAE931" s="5"/>
      <c r="PAF931" s="5"/>
      <c r="PAG931" s="5"/>
      <c r="PAH931" s="5"/>
      <c r="PAI931" s="5"/>
      <c r="PAJ931" s="5"/>
      <c r="PAK931" s="5"/>
      <c r="PAL931" s="5"/>
      <c r="PAM931" s="5"/>
      <c r="PAN931" s="5"/>
      <c r="PAO931" s="5"/>
      <c r="PAP931" s="5"/>
      <c r="PAQ931" s="5"/>
      <c r="PAR931" s="5"/>
      <c r="PAS931" s="5"/>
      <c r="PAT931" s="5"/>
      <c r="PAU931" s="5"/>
      <c r="PAV931" s="5"/>
      <c r="PAW931" s="5"/>
      <c r="PAX931" s="5"/>
      <c r="PAY931" s="5"/>
      <c r="PAZ931" s="5"/>
      <c r="PBA931" s="5"/>
      <c r="PBB931" s="5"/>
      <c r="PBC931" s="5"/>
      <c r="PBD931" s="5"/>
      <c r="PBE931" s="5"/>
      <c r="PBF931" s="5"/>
      <c r="PBG931" s="5"/>
      <c r="PBH931" s="5"/>
      <c r="PBI931" s="5"/>
      <c r="PBJ931" s="5"/>
      <c r="PBK931" s="5"/>
      <c r="PBL931" s="5"/>
      <c r="PBM931" s="5"/>
      <c r="PBN931" s="5"/>
      <c r="PBO931" s="5"/>
      <c r="PBP931" s="5"/>
      <c r="PBQ931" s="5"/>
      <c r="PBR931" s="5"/>
      <c r="PBS931" s="5"/>
      <c r="PBT931" s="5"/>
      <c r="PBU931" s="5"/>
      <c r="PBV931" s="5"/>
      <c r="PBW931" s="5"/>
      <c r="PBX931" s="5"/>
      <c r="PBY931" s="5"/>
      <c r="PBZ931" s="5"/>
      <c r="PCA931" s="5"/>
      <c r="PCB931" s="5"/>
      <c r="PCC931" s="5"/>
      <c r="PCD931" s="5"/>
      <c r="PCE931" s="5"/>
      <c r="PCF931" s="5"/>
      <c r="PCG931" s="5"/>
      <c r="PCH931" s="5"/>
      <c r="PCI931" s="5"/>
      <c r="PCJ931" s="5"/>
      <c r="PCK931" s="5"/>
      <c r="PCL931" s="5"/>
      <c r="PCM931" s="5"/>
      <c r="PCN931" s="5"/>
      <c r="PCO931" s="5"/>
      <c r="PCP931" s="5"/>
      <c r="PCQ931" s="5"/>
      <c r="PCR931" s="5"/>
      <c r="PCS931" s="5"/>
      <c r="PCT931" s="5"/>
      <c r="PCU931" s="5"/>
      <c r="PCV931" s="5"/>
      <c r="PCW931" s="5"/>
      <c r="PCX931" s="5"/>
      <c r="PCY931" s="5"/>
      <c r="PCZ931" s="5"/>
      <c r="PDA931" s="5"/>
      <c r="PDB931" s="5"/>
      <c r="PDC931" s="5"/>
      <c r="PDD931" s="5"/>
      <c r="PDE931" s="5"/>
      <c r="PDF931" s="5"/>
      <c r="PDG931" s="5"/>
      <c r="PDH931" s="5"/>
      <c r="PDI931" s="5"/>
      <c r="PDJ931" s="5"/>
      <c r="PDK931" s="5"/>
      <c r="PDL931" s="5"/>
      <c r="PDM931" s="5"/>
      <c r="PDN931" s="5"/>
      <c r="PDO931" s="5"/>
      <c r="PDP931" s="5"/>
      <c r="PDQ931" s="5"/>
      <c r="PDR931" s="5"/>
      <c r="PDS931" s="5"/>
      <c r="PDT931" s="5"/>
      <c r="PDU931" s="5"/>
      <c r="PDV931" s="5"/>
      <c r="PDW931" s="5"/>
      <c r="PDX931" s="5"/>
      <c r="PDY931" s="5"/>
      <c r="PDZ931" s="5"/>
      <c r="PEA931" s="5"/>
      <c r="PEB931" s="5"/>
      <c r="PEC931" s="5"/>
      <c r="PED931" s="5"/>
      <c r="PEE931" s="5"/>
      <c r="PEF931" s="5"/>
      <c r="PEG931" s="5"/>
      <c r="PEH931" s="5"/>
      <c r="PEI931" s="5"/>
      <c r="PEJ931" s="5"/>
      <c r="PEK931" s="5"/>
      <c r="PEL931" s="5"/>
      <c r="PEM931" s="5"/>
      <c r="PEN931" s="5"/>
      <c r="PEO931" s="5"/>
      <c r="PEP931" s="5"/>
      <c r="PEQ931" s="5"/>
      <c r="PER931" s="5"/>
      <c r="PES931" s="5"/>
      <c r="PET931" s="5"/>
      <c r="PEU931" s="5"/>
      <c r="PEV931" s="5"/>
      <c r="PEW931" s="5"/>
      <c r="PEX931" s="5"/>
      <c r="PEY931" s="5"/>
      <c r="PEZ931" s="5"/>
      <c r="PFA931" s="5"/>
      <c r="PFB931" s="5"/>
      <c r="PFC931" s="5"/>
      <c r="PFD931" s="5"/>
      <c r="PFE931" s="5"/>
      <c r="PFF931" s="5"/>
      <c r="PFG931" s="5"/>
      <c r="PFH931" s="5"/>
      <c r="PFI931" s="5"/>
      <c r="PFJ931" s="5"/>
      <c r="PFK931" s="5"/>
      <c r="PFL931" s="5"/>
      <c r="PFM931" s="5"/>
      <c r="PFN931" s="5"/>
      <c r="PFO931" s="5"/>
      <c r="PFP931" s="5"/>
      <c r="PFQ931" s="5"/>
      <c r="PFR931" s="5"/>
      <c r="PFS931" s="5"/>
      <c r="PFT931" s="5"/>
      <c r="PFU931" s="5"/>
      <c r="PFV931" s="5"/>
      <c r="PFW931" s="5"/>
      <c r="PFX931" s="5"/>
      <c r="PFY931" s="5"/>
      <c r="PFZ931" s="5"/>
      <c r="PGA931" s="5"/>
      <c r="PGB931" s="5"/>
      <c r="PGC931" s="5"/>
      <c r="PGD931" s="5"/>
      <c r="PGE931" s="5"/>
      <c r="PGF931" s="5"/>
      <c r="PGG931" s="5"/>
      <c r="PGH931" s="5"/>
      <c r="PGI931" s="5"/>
      <c r="PGJ931" s="5"/>
      <c r="PGK931" s="5"/>
      <c r="PGL931" s="5"/>
      <c r="PGM931" s="5"/>
      <c r="PGN931" s="5"/>
      <c r="PGO931" s="5"/>
      <c r="PGP931" s="5"/>
      <c r="PGQ931" s="5"/>
      <c r="PGR931" s="5"/>
      <c r="PGS931" s="5"/>
      <c r="PGT931" s="5"/>
      <c r="PGU931" s="5"/>
      <c r="PGV931" s="5"/>
      <c r="PGW931" s="5"/>
      <c r="PGX931" s="5"/>
      <c r="PGY931" s="5"/>
      <c r="PGZ931" s="5"/>
      <c r="PHA931" s="5"/>
      <c r="PHB931" s="5"/>
      <c r="PHC931" s="5"/>
      <c r="PHD931" s="5"/>
      <c r="PHE931" s="5"/>
      <c r="PHF931" s="5"/>
      <c r="PHG931" s="5"/>
      <c r="PHH931" s="5"/>
      <c r="PHI931" s="5"/>
      <c r="PHJ931" s="5"/>
      <c r="PHK931" s="5"/>
      <c r="PHL931" s="5"/>
      <c r="PHM931" s="5"/>
      <c r="PHN931" s="5"/>
      <c r="PHO931" s="5"/>
      <c r="PHP931" s="5"/>
      <c r="PHQ931" s="5"/>
      <c r="PHR931" s="5"/>
      <c r="PHS931" s="5"/>
      <c r="PHT931" s="5"/>
      <c r="PHU931" s="5"/>
      <c r="PHV931" s="5"/>
      <c r="PHW931" s="5"/>
      <c r="PHX931" s="5"/>
      <c r="PHY931" s="5"/>
      <c r="PHZ931" s="5"/>
      <c r="PIA931" s="5"/>
      <c r="PIB931" s="5"/>
      <c r="PIC931" s="5"/>
      <c r="PID931" s="5"/>
      <c r="PIE931" s="5"/>
      <c r="PIF931" s="5"/>
      <c r="PIG931" s="5"/>
      <c r="PIH931" s="5"/>
      <c r="PII931" s="5"/>
      <c r="PIJ931" s="5"/>
      <c r="PIK931" s="5"/>
      <c r="PIL931" s="5"/>
      <c r="PIM931" s="5"/>
      <c r="PIN931" s="5"/>
      <c r="PIO931" s="5"/>
      <c r="PIP931" s="5"/>
      <c r="PIQ931" s="5"/>
      <c r="PIR931" s="5"/>
      <c r="PIS931" s="5"/>
      <c r="PIT931" s="5"/>
      <c r="PIU931" s="5"/>
      <c r="PIV931" s="5"/>
      <c r="PIW931" s="5"/>
      <c r="PIX931" s="5"/>
      <c r="PIY931" s="5"/>
      <c r="PIZ931" s="5"/>
      <c r="PJA931" s="5"/>
      <c r="PJB931" s="5"/>
      <c r="PJC931" s="5"/>
      <c r="PJD931" s="5"/>
      <c r="PJE931" s="5"/>
      <c r="PJF931" s="5"/>
      <c r="PJG931" s="5"/>
      <c r="PJH931" s="5"/>
      <c r="PJI931" s="5"/>
      <c r="PJJ931" s="5"/>
      <c r="PJK931" s="5"/>
      <c r="PJL931" s="5"/>
      <c r="PJM931" s="5"/>
      <c r="PJN931" s="5"/>
      <c r="PJO931" s="5"/>
      <c r="PJP931" s="5"/>
      <c r="PJQ931" s="5"/>
      <c r="PJR931" s="5"/>
      <c r="PJS931" s="5"/>
      <c r="PJT931" s="5"/>
      <c r="PJU931" s="5"/>
      <c r="PJV931" s="5"/>
      <c r="PJW931" s="5"/>
      <c r="PJX931" s="5"/>
      <c r="PJY931" s="5"/>
      <c r="PJZ931" s="5"/>
      <c r="PKA931" s="5"/>
      <c r="PKB931" s="5"/>
      <c r="PKC931" s="5"/>
      <c r="PKD931" s="5"/>
      <c r="PKE931" s="5"/>
      <c r="PKF931" s="5"/>
      <c r="PKG931" s="5"/>
      <c r="PKH931" s="5"/>
      <c r="PKI931" s="5"/>
      <c r="PKJ931" s="5"/>
      <c r="PKK931" s="5"/>
      <c r="PKL931" s="5"/>
      <c r="PKM931" s="5"/>
      <c r="PKN931" s="5"/>
      <c r="PKO931" s="5"/>
      <c r="PKP931" s="5"/>
      <c r="PKQ931" s="5"/>
      <c r="PKR931" s="5"/>
      <c r="PKS931" s="5"/>
      <c r="PKT931" s="5"/>
      <c r="PKU931" s="5"/>
      <c r="PKV931" s="5"/>
      <c r="PKW931" s="5"/>
      <c r="PKX931" s="5"/>
      <c r="PKY931" s="5"/>
      <c r="PKZ931" s="5"/>
      <c r="PLA931" s="5"/>
      <c r="PLB931" s="5"/>
      <c r="PLC931" s="5"/>
      <c r="PLD931" s="5"/>
      <c r="PLE931" s="5"/>
      <c r="PLF931" s="5"/>
      <c r="PLG931" s="5"/>
      <c r="PLH931" s="5"/>
      <c r="PLI931" s="5"/>
      <c r="PLJ931" s="5"/>
      <c r="PLK931" s="5"/>
      <c r="PLL931" s="5"/>
      <c r="PLM931" s="5"/>
      <c r="PLN931" s="5"/>
      <c r="PLO931" s="5"/>
      <c r="PLP931" s="5"/>
      <c r="PLQ931" s="5"/>
      <c r="PLR931" s="5"/>
      <c r="PLS931" s="5"/>
      <c r="PLT931" s="5"/>
      <c r="PLU931" s="5"/>
      <c r="PLV931" s="5"/>
      <c r="PLW931" s="5"/>
      <c r="PLX931" s="5"/>
      <c r="PLY931" s="5"/>
      <c r="PLZ931" s="5"/>
      <c r="PMA931" s="5"/>
      <c r="PMB931" s="5"/>
      <c r="PMC931" s="5"/>
      <c r="PMD931" s="5"/>
      <c r="PME931" s="5"/>
      <c r="PMF931" s="5"/>
      <c r="PMG931" s="5"/>
      <c r="PMH931" s="5"/>
      <c r="PMI931" s="5"/>
      <c r="PMJ931" s="5"/>
      <c r="PMK931" s="5"/>
      <c r="PML931" s="5"/>
      <c r="PMM931" s="5"/>
      <c r="PMN931" s="5"/>
      <c r="PMO931" s="5"/>
      <c r="PMP931" s="5"/>
      <c r="PMQ931" s="5"/>
      <c r="PMR931" s="5"/>
      <c r="PMS931" s="5"/>
      <c r="PMT931" s="5"/>
      <c r="PMU931" s="5"/>
      <c r="PMV931" s="5"/>
      <c r="PMW931" s="5"/>
      <c r="PMX931" s="5"/>
      <c r="PMY931" s="5"/>
      <c r="PMZ931" s="5"/>
      <c r="PNA931" s="5"/>
      <c r="PNB931" s="5"/>
      <c r="PNC931" s="5"/>
      <c r="PND931" s="5"/>
      <c r="PNE931" s="5"/>
      <c r="PNF931" s="5"/>
      <c r="PNG931" s="5"/>
      <c r="PNH931" s="5"/>
      <c r="PNI931" s="5"/>
      <c r="PNJ931" s="5"/>
      <c r="PNK931" s="5"/>
      <c r="PNL931" s="5"/>
      <c r="PNM931" s="5"/>
      <c r="PNN931" s="5"/>
      <c r="PNO931" s="5"/>
      <c r="PNP931" s="5"/>
      <c r="PNQ931" s="5"/>
      <c r="PNR931" s="5"/>
      <c r="PNS931" s="5"/>
      <c r="PNT931" s="5"/>
      <c r="PNU931" s="5"/>
      <c r="PNV931" s="5"/>
      <c r="PNW931" s="5"/>
      <c r="PNX931" s="5"/>
      <c r="PNY931" s="5"/>
      <c r="PNZ931" s="5"/>
      <c r="POA931" s="5"/>
      <c r="POB931" s="5"/>
      <c r="POC931" s="5"/>
      <c r="POD931" s="5"/>
      <c r="POE931" s="5"/>
      <c r="POF931" s="5"/>
      <c r="POG931" s="5"/>
      <c r="POH931" s="5"/>
      <c r="POI931" s="5"/>
      <c r="POJ931" s="5"/>
      <c r="POK931" s="5"/>
      <c r="POL931" s="5"/>
      <c r="POM931" s="5"/>
      <c r="PON931" s="5"/>
      <c r="POO931" s="5"/>
      <c r="POP931" s="5"/>
      <c r="POQ931" s="5"/>
      <c r="POR931" s="5"/>
      <c r="POS931" s="5"/>
      <c r="POT931" s="5"/>
      <c r="POU931" s="5"/>
      <c r="POV931" s="5"/>
      <c r="POW931" s="5"/>
      <c r="POX931" s="5"/>
      <c r="POY931" s="5"/>
      <c r="POZ931" s="5"/>
      <c r="PPA931" s="5"/>
      <c r="PPB931" s="5"/>
      <c r="PPC931" s="5"/>
      <c r="PPD931" s="5"/>
      <c r="PPE931" s="5"/>
      <c r="PPF931" s="5"/>
      <c r="PPG931" s="5"/>
      <c r="PPH931" s="5"/>
      <c r="PPI931" s="5"/>
      <c r="PPJ931" s="5"/>
      <c r="PPK931" s="5"/>
      <c r="PPL931" s="5"/>
      <c r="PPM931" s="5"/>
      <c r="PPN931" s="5"/>
      <c r="PPO931" s="5"/>
      <c r="PPP931" s="5"/>
      <c r="PPQ931" s="5"/>
      <c r="PPR931" s="5"/>
      <c r="PPS931" s="5"/>
      <c r="PPT931" s="5"/>
      <c r="PPU931" s="5"/>
      <c r="PPV931" s="5"/>
      <c r="PPW931" s="5"/>
      <c r="PPX931" s="5"/>
      <c r="PPY931" s="5"/>
      <c r="PPZ931" s="5"/>
      <c r="PQA931" s="5"/>
      <c r="PQB931" s="5"/>
      <c r="PQC931" s="5"/>
      <c r="PQD931" s="5"/>
      <c r="PQE931" s="5"/>
      <c r="PQF931" s="5"/>
      <c r="PQG931" s="5"/>
      <c r="PQH931" s="5"/>
      <c r="PQI931" s="5"/>
      <c r="PQJ931" s="5"/>
      <c r="PQK931" s="5"/>
      <c r="PQL931" s="5"/>
      <c r="PQM931" s="5"/>
      <c r="PQN931" s="5"/>
      <c r="PQO931" s="5"/>
      <c r="PQP931" s="5"/>
      <c r="PQQ931" s="5"/>
      <c r="PQR931" s="5"/>
      <c r="PQS931" s="5"/>
      <c r="PQT931" s="5"/>
      <c r="PQU931" s="5"/>
      <c r="PQV931" s="5"/>
      <c r="PQW931" s="5"/>
      <c r="PQX931" s="5"/>
      <c r="PQY931" s="5"/>
      <c r="PQZ931" s="5"/>
      <c r="PRA931" s="5"/>
      <c r="PRB931" s="5"/>
      <c r="PRC931" s="5"/>
      <c r="PRD931" s="5"/>
      <c r="PRE931" s="5"/>
      <c r="PRF931" s="5"/>
      <c r="PRG931" s="5"/>
      <c r="PRH931" s="5"/>
      <c r="PRI931" s="5"/>
      <c r="PRJ931" s="5"/>
      <c r="PRK931" s="5"/>
      <c r="PRL931" s="5"/>
      <c r="PRM931" s="5"/>
      <c r="PRN931" s="5"/>
      <c r="PRO931" s="5"/>
      <c r="PRP931" s="5"/>
      <c r="PRQ931" s="5"/>
      <c r="PRR931" s="5"/>
      <c r="PRS931" s="5"/>
      <c r="PRT931" s="5"/>
      <c r="PRU931" s="5"/>
      <c r="PRV931" s="5"/>
      <c r="PRW931" s="5"/>
      <c r="PRX931" s="5"/>
      <c r="PRY931" s="5"/>
      <c r="PRZ931" s="5"/>
      <c r="PSA931" s="5"/>
      <c r="PSB931" s="5"/>
      <c r="PSC931" s="5"/>
      <c r="PSD931" s="5"/>
      <c r="PSE931" s="5"/>
      <c r="PSF931" s="5"/>
      <c r="PSG931" s="5"/>
      <c r="PSH931" s="5"/>
      <c r="PSI931" s="5"/>
      <c r="PSJ931" s="5"/>
      <c r="PSK931" s="5"/>
      <c r="PSL931" s="5"/>
      <c r="PSM931" s="5"/>
      <c r="PSN931" s="5"/>
      <c r="PSO931" s="5"/>
      <c r="PSP931" s="5"/>
      <c r="PSQ931" s="5"/>
      <c r="PSR931" s="5"/>
      <c r="PSS931" s="5"/>
      <c r="PST931" s="5"/>
      <c r="PSU931" s="5"/>
      <c r="PSV931" s="5"/>
      <c r="PSW931" s="5"/>
      <c r="PSX931" s="5"/>
      <c r="PSY931" s="5"/>
      <c r="PSZ931" s="5"/>
      <c r="PTA931" s="5"/>
      <c r="PTB931" s="5"/>
      <c r="PTC931" s="5"/>
      <c r="PTD931" s="5"/>
      <c r="PTE931" s="5"/>
      <c r="PTF931" s="5"/>
      <c r="PTG931" s="5"/>
      <c r="PTH931" s="5"/>
      <c r="PTI931" s="5"/>
      <c r="PTJ931" s="5"/>
      <c r="PTK931" s="5"/>
      <c r="PTL931" s="5"/>
      <c r="PTM931" s="5"/>
      <c r="PTN931" s="5"/>
      <c r="PTO931" s="5"/>
      <c r="PTP931" s="5"/>
      <c r="PTQ931" s="5"/>
      <c r="PTR931" s="5"/>
      <c r="PTS931" s="5"/>
      <c r="PTT931" s="5"/>
      <c r="PTU931" s="5"/>
      <c r="PTV931" s="5"/>
      <c r="PTW931" s="5"/>
      <c r="PTX931" s="5"/>
      <c r="PTY931" s="5"/>
      <c r="PTZ931" s="5"/>
      <c r="PUA931" s="5"/>
      <c r="PUB931" s="5"/>
      <c r="PUC931" s="5"/>
      <c r="PUD931" s="5"/>
      <c r="PUE931" s="5"/>
      <c r="PUF931" s="5"/>
      <c r="PUG931" s="5"/>
      <c r="PUH931" s="5"/>
      <c r="PUI931" s="5"/>
      <c r="PUJ931" s="5"/>
      <c r="PUK931" s="5"/>
      <c r="PUL931" s="5"/>
      <c r="PUM931" s="5"/>
      <c r="PUN931" s="5"/>
      <c r="PUO931" s="5"/>
      <c r="PUP931" s="5"/>
      <c r="PUQ931" s="5"/>
      <c r="PUR931" s="5"/>
      <c r="PUS931" s="5"/>
      <c r="PUT931" s="5"/>
      <c r="PUU931" s="5"/>
      <c r="PUV931" s="5"/>
      <c r="PUW931" s="5"/>
      <c r="PUX931" s="5"/>
      <c r="PUY931" s="5"/>
      <c r="PUZ931" s="5"/>
      <c r="PVA931" s="5"/>
      <c r="PVB931" s="5"/>
      <c r="PVC931" s="5"/>
      <c r="PVD931" s="5"/>
      <c r="PVE931" s="5"/>
      <c r="PVF931" s="5"/>
      <c r="PVG931" s="5"/>
      <c r="PVH931" s="5"/>
      <c r="PVI931" s="5"/>
      <c r="PVJ931" s="5"/>
      <c r="PVK931" s="5"/>
      <c r="PVL931" s="5"/>
      <c r="PVM931" s="5"/>
      <c r="PVN931" s="5"/>
      <c r="PVO931" s="5"/>
      <c r="PVP931" s="5"/>
      <c r="PVQ931" s="5"/>
      <c r="PVR931" s="5"/>
      <c r="PVS931" s="5"/>
      <c r="PVT931" s="5"/>
      <c r="PVU931" s="5"/>
      <c r="PVV931" s="5"/>
      <c r="PVW931" s="5"/>
      <c r="PVX931" s="5"/>
      <c r="PVY931" s="5"/>
      <c r="PVZ931" s="5"/>
      <c r="PWA931" s="5"/>
      <c r="PWB931" s="5"/>
      <c r="PWC931" s="5"/>
      <c r="PWD931" s="5"/>
      <c r="PWE931" s="5"/>
      <c r="PWF931" s="5"/>
      <c r="PWG931" s="5"/>
      <c r="PWH931" s="5"/>
      <c r="PWI931" s="5"/>
      <c r="PWJ931" s="5"/>
      <c r="PWK931" s="5"/>
      <c r="PWL931" s="5"/>
      <c r="PWM931" s="5"/>
      <c r="PWN931" s="5"/>
      <c r="PWO931" s="5"/>
      <c r="PWP931" s="5"/>
      <c r="PWQ931" s="5"/>
      <c r="PWR931" s="5"/>
      <c r="PWS931" s="5"/>
      <c r="PWT931" s="5"/>
      <c r="PWU931" s="5"/>
      <c r="PWV931" s="5"/>
      <c r="PWW931" s="5"/>
      <c r="PWX931" s="5"/>
      <c r="PWY931" s="5"/>
      <c r="PWZ931" s="5"/>
      <c r="PXA931" s="5"/>
      <c r="PXB931" s="5"/>
      <c r="PXC931" s="5"/>
      <c r="PXD931" s="5"/>
      <c r="PXE931" s="5"/>
      <c r="PXF931" s="5"/>
      <c r="PXG931" s="5"/>
      <c r="PXH931" s="5"/>
      <c r="PXI931" s="5"/>
      <c r="PXJ931" s="5"/>
      <c r="PXK931" s="5"/>
      <c r="PXL931" s="5"/>
      <c r="PXM931" s="5"/>
      <c r="PXN931" s="5"/>
      <c r="PXO931" s="5"/>
      <c r="PXP931" s="5"/>
      <c r="PXQ931" s="5"/>
      <c r="PXR931" s="5"/>
      <c r="PXS931" s="5"/>
      <c r="PXT931" s="5"/>
      <c r="PXU931" s="5"/>
      <c r="PXV931" s="5"/>
      <c r="PXW931" s="5"/>
      <c r="PXX931" s="5"/>
      <c r="PXY931" s="5"/>
      <c r="PXZ931" s="5"/>
      <c r="PYA931" s="5"/>
      <c r="PYB931" s="5"/>
      <c r="PYC931" s="5"/>
      <c r="PYD931" s="5"/>
      <c r="PYE931" s="5"/>
      <c r="PYF931" s="5"/>
      <c r="PYG931" s="5"/>
      <c r="PYH931" s="5"/>
      <c r="PYI931" s="5"/>
      <c r="PYJ931" s="5"/>
      <c r="PYK931" s="5"/>
      <c r="PYL931" s="5"/>
      <c r="PYM931" s="5"/>
      <c r="PYN931" s="5"/>
      <c r="PYO931" s="5"/>
      <c r="PYP931" s="5"/>
      <c r="PYQ931" s="5"/>
      <c r="PYR931" s="5"/>
      <c r="PYS931" s="5"/>
      <c r="PYT931" s="5"/>
      <c r="PYU931" s="5"/>
      <c r="PYV931" s="5"/>
      <c r="PYW931" s="5"/>
      <c r="PYX931" s="5"/>
      <c r="PYY931" s="5"/>
      <c r="PYZ931" s="5"/>
      <c r="PZA931" s="5"/>
      <c r="PZB931" s="5"/>
      <c r="PZC931" s="5"/>
      <c r="PZD931" s="5"/>
      <c r="PZE931" s="5"/>
      <c r="PZF931" s="5"/>
      <c r="PZG931" s="5"/>
      <c r="PZH931" s="5"/>
      <c r="PZI931" s="5"/>
      <c r="PZJ931" s="5"/>
      <c r="PZK931" s="5"/>
      <c r="PZL931" s="5"/>
      <c r="PZM931" s="5"/>
      <c r="PZN931" s="5"/>
      <c r="PZO931" s="5"/>
      <c r="PZP931" s="5"/>
      <c r="PZQ931" s="5"/>
      <c r="PZR931" s="5"/>
      <c r="PZS931" s="5"/>
      <c r="PZT931" s="5"/>
      <c r="PZU931" s="5"/>
      <c r="PZV931" s="5"/>
      <c r="PZW931" s="5"/>
      <c r="PZX931" s="5"/>
      <c r="PZY931" s="5"/>
      <c r="PZZ931" s="5"/>
      <c r="QAA931" s="5"/>
      <c r="QAB931" s="5"/>
      <c r="QAC931" s="5"/>
      <c r="QAD931" s="5"/>
      <c r="QAE931" s="5"/>
      <c r="QAF931" s="5"/>
      <c r="QAG931" s="5"/>
      <c r="QAH931" s="5"/>
      <c r="QAI931" s="5"/>
      <c r="QAJ931" s="5"/>
      <c r="QAK931" s="5"/>
      <c r="QAL931" s="5"/>
      <c r="QAM931" s="5"/>
      <c r="QAN931" s="5"/>
      <c r="QAO931" s="5"/>
      <c r="QAP931" s="5"/>
      <c r="QAQ931" s="5"/>
      <c r="QAR931" s="5"/>
      <c r="QAS931" s="5"/>
      <c r="QAT931" s="5"/>
      <c r="QAU931" s="5"/>
      <c r="QAV931" s="5"/>
      <c r="QAW931" s="5"/>
      <c r="QAX931" s="5"/>
      <c r="QAY931" s="5"/>
      <c r="QAZ931" s="5"/>
      <c r="QBA931" s="5"/>
      <c r="QBB931" s="5"/>
      <c r="QBC931" s="5"/>
      <c r="QBD931" s="5"/>
      <c r="QBE931" s="5"/>
      <c r="QBF931" s="5"/>
      <c r="QBG931" s="5"/>
      <c r="QBH931" s="5"/>
      <c r="QBI931" s="5"/>
      <c r="QBJ931" s="5"/>
      <c r="QBK931" s="5"/>
      <c r="QBL931" s="5"/>
      <c r="QBM931" s="5"/>
      <c r="QBN931" s="5"/>
      <c r="QBO931" s="5"/>
      <c r="QBP931" s="5"/>
      <c r="QBQ931" s="5"/>
      <c r="QBR931" s="5"/>
      <c r="QBS931" s="5"/>
      <c r="QBT931" s="5"/>
      <c r="QBU931" s="5"/>
      <c r="QBV931" s="5"/>
      <c r="QBW931" s="5"/>
      <c r="QBX931" s="5"/>
      <c r="QBY931" s="5"/>
      <c r="QBZ931" s="5"/>
      <c r="QCA931" s="5"/>
      <c r="QCB931" s="5"/>
      <c r="QCC931" s="5"/>
      <c r="QCD931" s="5"/>
      <c r="QCE931" s="5"/>
      <c r="QCF931" s="5"/>
      <c r="QCG931" s="5"/>
      <c r="QCH931" s="5"/>
      <c r="QCI931" s="5"/>
      <c r="QCJ931" s="5"/>
      <c r="QCK931" s="5"/>
      <c r="QCL931" s="5"/>
      <c r="QCM931" s="5"/>
      <c r="QCN931" s="5"/>
      <c r="QCO931" s="5"/>
      <c r="QCP931" s="5"/>
      <c r="QCQ931" s="5"/>
      <c r="QCR931" s="5"/>
      <c r="QCS931" s="5"/>
      <c r="QCT931" s="5"/>
      <c r="QCU931" s="5"/>
      <c r="QCV931" s="5"/>
      <c r="QCW931" s="5"/>
      <c r="QCX931" s="5"/>
      <c r="QCY931" s="5"/>
      <c r="QCZ931" s="5"/>
      <c r="QDA931" s="5"/>
      <c r="QDB931" s="5"/>
      <c r="QDC931" s="5"/>
      <c r="QDD931" s="5"/>
      <c r="QDE931" s="5"/>
      <c r="QDF931" s="5"/>
      <c r="QDG931" s="5"/>
      <c r="QDH931" s="5"/>
      <c r="QDI931" s="5"/>
      <c r="QDJ931" s="5"/>
      <c r="QDK931" s="5"/>
      <c r="QDL931" s="5"/>
      <c r="QDM931" s="5"/>
      <c r="QDN931" s="5"/>
      <c r="QDO931" s="5"/>
      <c r="QDP931" s="5"/>
      <c r="QDQ931" s="5"/>
      <c r="QDR931" s="5"/>
      <c r="QDS931" s="5"/>
      <c r="QDT931" s="5"/>
      <c r="QDU931" s="5"/>
      <c r="QDV931" s="5"/>
      <c r="QDW931" s="5"/>
      <c r="QDX931" s="5"/>
      <c r="QDY931" s="5"/>
      <c r="QDZ931" s="5"/>
      <c r="QEA931" s="5"/>
      <c r="QEB931" s="5"/>
      <c r="QEC931" s="5"/>
      <c r="QED931" s="5"/>
      <c r="QEE931" s="5"/>
      <c r="QEF931" s="5"/>
      <c r="QEG931" s="5"/>
      <c r="QEH931" s="5"/>
      <c r="QEI931" s="5"/>
      <c r="QEJ931" s="5"/>
      <c r="QEK931" s="5"/>
      <c r="QEL931" s="5"/>
      <c r="QEM931" s="5"/>
      <c r="QEN931" s="5"/>
      <c r="QEO931" s="5"/>
      <c r="QEP931" s="5"/>
      <c r="QEQ931" s="5"/>
      <c r="QER931" s="5"/>
      <c r="QES931" s="5"/>
      <c r="QET931" s="5"/>
      <c r="QEU931" s="5"/>
      <c r="QEV931" s="5"/>
      <c r="QEW931" s="5"/>
      <c r="QEX931" s="5"/>
      <c r="QEY931" s="5"/>
      <c r="QEZ931" s="5"/>
      <c r="QFA931" s="5"/>
      <c r="QFB931" s="5"/>
      <c r="QFC931" s="5"/>
      <c r="QFD931" s="5"/>
      <c r="QFE931" s="5"/>
      <c r="QFF931" s="5"/>
      <c r="QFG931" s="5"/>
      <c r="QFH931" s="5"/>
      <c r="QFI931" s="5"/>
      <c r="QFJ931" s="5"/>
      <c r="QFK931" s="5"/>
      <c r="QFL931" s="5"/>
      <c r="QFM931" s="5"/>
      <c r="QFN931" s="5"/>
      <c r="QFO931" s="5"/>
      <c r="QFP931" s="5"/>
      <c r="QFQ931" s="5"/>
      <c r="QFR931" s="5"/>
      <c r="QFS931" s="5"/>
      <c r="QFT931" s="5"/>
      <c r="QFU931" s="5"/>
      <c r="QFV931" s="5"/>
      <c r="QFW931" s="5"/>
      <c r="QFX931" s="5"/>
      <c r="QFY931" s="5"/>
      <c r="QFZ931" s="5"/>
      <c r="QGA931" s="5"/>
      <c r="QGB931" s="5"/>
      <c r="QGC931" s="5"/>
      <c r="QGD931" s="5"/>
      <c r="QGE931" s="5"/>
      <c r="QGF931" s="5"/>
      <c r="QGG931" s="5"/>
      <c r="QGH931" s="5"/>
      <c r="QGI931" s="5"/>
      <c r="QGJ931" s="5"/>
      <c r="QGK931" s="5"/>
      <c r="QGL931" s="5"/>
      <c r="QGM931" s="5"/>
      <c r="QGN931" s="5"/>
      <c r="QGO931" s="5"/>
      <c r="QGP931" s="5"/>
      <c r="QGQ931" s="5"/>
      <c r="QGR931" s="5"/>
      <c r="QGS931" s="5"/>
      <c r="QGT931" s="5"/>
      <c r="QGU931" s="5"/>
      <c r="QGV931" s="5"/>
      <c r="QGW931" s="5"/>
      <c r="QGX931" s="5"/>
      <c r="QGY931" s="5"/>
      <c r="QGZ931" s="5"/>
      <c r="QHA931" s="5"/>
      <c r="QHB931" s="5"/>
      <c r="QHC931" s="5"/>
      <c r="QHD931" s="5"/>
      <c r="QHE931" s="5"/>
      <c r="QHF931" s="5"/>
      <c r="QHG931" s="5"/>
      <c r="QHH931" s="5"/>
      <c r="QHI931" s="5"/>
      <c r="QHJ931" s="5"/>
      <c r="QHK931" s="5"/>
      <c r="QHL931" s="5"/>
      <c r="QHM931" s="5"/>
      <c r="QHN931" s="5"/>
      <c r="QHO931" s="5"/>
      <c r="QHP931" s="5"/>
      <c r="QHQ931" s="5"/>
      <c r="QHR931" s="5"/>
      <c r="QHS931" s="5"/>
      <c r="QHT931" s="5"/>
      <c r="QHU931" s="5"/>
      <c r="QHV931" s="5"/>
      <c r="QHW931" s="5"/>
      <c r="QHX931" s="5"/>
      <c r="QHY931" s="5"/>
      <c r="QHZ931" s="5"/>
      <c r="QIA931" s="5"/>
      <c r="QIB931" s="5"/>
      <c r="QIC931" s="5"/>
      <c r="QID931" s="5"/>
      <c r="QIE931" s="5"/>
      <c r="QIF931" s="5"/>
      <c r="QIG931" s="5"/>
      <c r="QIH931" s="5"/>
      <c r="QII931" s="5"/>
      <c r="QIJ931" s="5"/>
      <c r="QIK931" s="5"/>
      <c r="QIL931" s="5"/>
      <c r="QIM931" s="5"/>
      <c r="QIN931" s="5"/>
      <c r="QIO931" s="5"/>
      <c r="QIP931" s="5"/>
      <c r="QIQ931" s="5"/>
      <c r="QIR931" s="5"/>
      <c r="QIS931" s="5"/>
      <c r="QIT931" s="5"/>
      <c r="QIU931" s="5"/>
      <c r="QIV931" s="5"/>
      <c r="QIW931" s="5"/>
      <c r="QIX931" s="5"/>
      <c r="QIY931" s="5"/>
      <c r="QIZ931" s="5"/>
      <c r="QJA931" s="5"/>
      <c r="QJB931" s="5"/>
      <c r="QJC931" s="5"/>
      <c r="QJD931" s="5"/>
      <c r="QJE931" s="5"/>
      <c r="QJF931" s="5"/>
      <c r="QJG931" s="5"/>
      <c r="QJH931" s="5"/>
      <c r="QJI931" s="5"/>
      <c r="QJJ931" s="5"/>
      <c r="QJK931" s="5"/>
      <c r="QJL931" s="5"/>
      <c r="QJM931" s="5"/>
      <c r="QJN931" s="5"/>
      <c r="QJO931" s="5"/>
      <c r="QJP931" s="5"/>
      <c r="QJQ931" s="5"/>
      <c r="QJR931" s="5"/>
      <c r="QJS931" s="5"/>
      <c r="QJT931" s="5"/>
      <c r="QJU931" s="5"/>
      <c r="QJV931" s="5"/>
      <c r="QJW931" s="5"/>
      <c r="QJX931" s="5"/>
      <c r="QJY931" s="5"/>
      <c r="QJZ931" s="5"/>
      <c r="QKA931" s="5"/>
      <c r="QKB931" s="5"/>
      <c r="QKC931" s="5"/>
      <c r="QKD931" s="5"/>
      <c r="QKE931" s="5"/>
      <c r="QKF931" s="5"/>
      <c r="QKG931" s="5"/>
      <c r="QKH931" s="5"/>
      <c r="QKI931" s="5"/>
      <c r="QKJ931" s="5"/>
      <c r="QKK931" s="5"/>
      <c r="QKL931" s="5"/>
      <c r="QKM931" s="5"/>
      <c r="QKN931" s="5"/>
      <c r="QKO931" s="5"/>
      <c r="QKP931" s="5"/>
      <c r="QKQ931" s="5"/>
      <c r="QKR931" s="5"/>
      <c r="QKS931" s="5"/>
      <c r="QKT931" s="5"/>
      <c r="QKU931" s="5"/>
      <c r="QKV931" s="5"/>
      <c r="QKW931" s="5"/>
      <c r="QKX931" s="5"/>
      <c r="QKY931" s="5"/>
      <c r="QKZ931" s="5"/>
      <c r="QLA931" s="5"/>
      <c r="QLB931" s="5"/>
      <c r="QLC931" s="5"/>
      <c r="QLD931" s="5"/>
      <c r="QLE931" s="5"/>
      <c r="QLF931" s="5"/>
      <c r="QLG931" s="5"/>
      <c r="QLH931" s="5"/>
      <c r="QLI931" s="5"/>
      <c r="QLJ931" s="5"/>
      <c r="QLK931" s="5"/>
      <c r="QLL931" s="5"/>
      <c r="QLM931" s="5"/>
      <c r="QLN931" s="5"/>
      <c r="QLO931" s="5"/>
      <c r="QLP931" s="5"/>
      <c r="QLQ931" s="5"/>
      <c r="QLR931" s="5"/>
      <c r="QLS931" s="5"/>
      <c r="QLT931" s="5"/>
      <c r="QLU931" s="5"/>
      <c r="QLV931" s="5"/>
      <c r="QLW931" s="5"/>
      <c r="QLX931" s="5"/>
      <c r="QLY931" s="5"/>
      <c r="QLZ931" s="5"/>
      <c r="QMA931" s="5"/>
      <c r="QMB931" s="5"/>
      <c r="QMC931" s="5"/>
      <c r="QMD931" s="5"/>
      <c r="QME931" s="5"/>
      <c r="QMF931" s="5"/>
      <c r="QMG931" s="5"/>
      <c r="QMH931" s="5"/>
      <c r="QMI931" s="5"/>
      <c r="QMJ931" s="5"/>
      <c r="QMK931" s="5"/>
      <c r="QML931" s="5"/>
      <c r="QMM931" s="5"/>
      <c r="QMN931" s="5"/>
      <c r="QMO931" s="5"/>
      <c r="QMP931" s="5"/>
      <c r="QMQ931" s="5"/>
      <c r="QMR931" s="5"/>
      <c r="QMS931" s="5"/>
      <c r="QMT931" s="5"/>
      <c r="QMU931" s="5"/>
      <c r="QMV931" s="5"/>
      <c r="QMW931" s="5"/>
      <c r="QMX931" s="5"/>
      <c r="QMY931" s="5"/>
      <c r="QMZ931" s="5"/>
      <c r="QNA931" s="5"/>
      <c r="QNB931" s="5"/>
      <c r="QNC931" s="5"/>
      <c r="QND931" s="5"/>
      <c r="QNE931" s="5"/>
      <c r="QNF931" s="5"/>
      <c r="QNG931" s="5"/>
      <c r="QNH931" s="5"/>
      <c r="QNI931" s="5"/>
      <c r="QNJ931" s="5"/>
      <c r="QNK931" s="5"/>
      <c r="QNL931" s="5"/>
      <c r="QNM931" s="5"/>
      <c r="QNN931" s="5"/>
      <c r="QNO931" s="5"/>
      <c r="QNP931" s="5"/>
      <c r="QNQ931" s="5"/>
      <c r="QNR931" s="5"/>
      <c r="QNS931" s="5"/>
      <c r="QNT931" s="5"/>
      <c r="QNU931" s="5"/>
      <c r="QNV931" s="5"/>
      <c r="QNW931" s="5"/>
      <c r="QNX931" s="5"/>
      <c r="QNY931" s="5"/>
      <c r="QNZ931" s="5"/>
      <c r="QOA931" s="5"/>
      <c r="QOB931" s="5"/>
      <c r="QOC931" s="5"/>
      <c r="QOD931" s="5"/>
      <c r="QOE931" s="5"/>
      <c r="QOF931" s="5"/>
      <c r="QOG931" s="5"/>
      <c r="QOH931" s="5"/>
      <c r="QOI931" s="5"/>
      <c r="QOJ931" s="5"/>
      <c r="QOK931" s="5"/>
      <c r="QOL931" s="5"/>
      <c r="QOM931" s="5"/>
      <c r="QON931" s="5"/>
      <c r="QOO931" s="5"/>
      <c r="QOP931" s="5"/>
      <c r="QOQ931" s="5"/>
      <c r="QOR931" s="5"/>
      <c r="QOS931" s="5"/>
      <c r="QOT931" s="5"/>
      <c r="QOU931" s="5"/>
      <c r="QOV931" s="5"/>
      <c r="QOW931" s="5"/>
      <c r="QOX931" s="5"/>
      <c r="QOY931" s="5"/>
      <c r="QOZ931" s="5"/>
      <c r="QPA931" s="5"/>
      <c r="QPB931" s="5"/>
      <c r="QPC931" s="5"/>
      <c r="QPD931" s="5"/>
      <c r="QPE931" s="5"/>
      <c r="QPF931" s="5"/>
      <c r="QPG931" s="5"/>
      <c r="QPH931" s="5"/>
      <c r="QPI931" s="5"/>
      <c r="QPJ931" s="5"/>
      <c r="QPK931" s="5"/>
      <c r="QPL931" s="5"/>
      <c r="QPM931" s="5"/>
      <c r="QPN931" s="5"/>
      <c r="QPO931" s="5"/>
      <c r="QPP931" s="5"/>
      <c r="QPQ931" s="5"/>
      <c r="QPR931" s="5"/>
      <c r="QPS931" s="5"/>
      <c r="QPT931" s="5"/>
      <c r="QPU931" s="5"/>
      <c r="QPV931" s="5"/>
      <c r="QPW931" s="5"/>
      <c r="QPX931" s="5"/>
      <c r="QPY931" s="5"/>
      <c r="QPZ931" s="5"/>
      <c r="QQA931" s="5"/>
      <c r="QQB931" s="5"/>
      <c r="QQC931" s="5"/>
      <c r="QQD931" s="5"/>
      <c r="QQE931" s="5"/>
      <c r="QQF931" s="5"/>
      <c r="QQG931" s="5"/>
      <c r="QQH931" s="5"/>
      <c r="QQI931" s="5"/>
      <c r="QQJ931" s="5"/>
      <c r="QQK931" s="5"/>
      <c r="QQL931" s="5"/>
      <c r="QQM931" s="5"/>
      <c r="QQN931" s="5"/>
      <c r="QQO931" s="5"/>
      <c r="QQP931" s="5"/>
      <c r="QQQ931" s="5"/>
      <c r="QQR931" s="5"/>
      <c r="QQS931" s="5"/>
      <c r="QQT931" s="5"/>
      <c r="QQU931" s="5"/>
      <c r="QQV931" s="5"/>
      <c r="QQW931" s="5"/>
      <c r="QQX931" s="5"/>
      <c r="QQY931" s="5"/>
      <c r="QQZ931" s="5"/>
      <c r="QRA931" s="5"/>
      <c r="QRB931" s="5"/>
      <c r="QRC931" s="5"/>
      <c r="QRD931" s="5"/>
      <c r="QRE931" s="5"/>
      <c r="QRF931" s="5"/>
      <c r="QRG931" s="5"/>
      <c r="QRH931" s="5"/>
      <c r="QRI931" s="5"/>
      <c r="QRJ931" s="5"/>
      <c r="QRK931" s="5"/>
      <c r="QRL931" s="5"/>
      <c r="QRM931" s="5"/>
      <c r="QRN931" s="5"/>
      <c r="QRO931" s="5"/>
      <c r="QRP931" s="5"/>
      <c r="QRQ931" s="5"/>
      <c r="QRR931" s="5"/>
      <c r="QRS931" s="5"/>
      <c r="QRT931" s="5"/>
      <c r="QRU931" s="5"/>
      <c r="QRV931" s="5"/>
      <c r="QRW931" s="5"/>
      <c r="QRX931" s="5"/>
      <c r="QRY931" s="5"/>
      <c r="QRZ931" s="5"/>
      <c r="QSA931" s="5"/>
      <c r="QSB931" s="5"/>
      <c r="QSC931" s="5"/>
      <c r="QSD931" s="5"/>
      <c r="QSE931" s="5"/>
      <c r="QSF931" s="5"/>
      <c r="QSG931" s="5"/>
      <c r="QSH931" s="5"/>
      <c r="QSI931" s="5"/>
      <c r="QSJ931" s="5"/>
      <c r="QSK931" s="5"/>
      <c r="QSL931" s="5"/>
      <c r="QSM931" s="5"/>
      <c r="QSN931" s="5"/>
      <c r="QSO931" s="5"/>
      <c r="QSP931" s="5"/>
      <c r="QSQ931" s="5"/>
      <c r="QSR931" s="5"/>
      <c r="QSS931" s="5"/>
      <c r="QST931" s="5"/>
      <c r="QSU931" s="5"/>
      <c r="QSV931" s="5"/>
      <c r="QSW931" s="5"/>
      <c r="QSX931" s="5"/>
      <c r="QSY931" s="5"/>
      <c r="QSZ931" s="5"/>
      <c r="QTA931" s="5"/>
      <c r="QTB931" s="5"/>
      <c r="QTC931" s="5"/>
      <c r="QTD931" s="5"/>
      <c r="QTE931" s="5"/>
      <c r="QTF931" s="5"/>
      <c r="QTG931" s="5"/>
      <c r="QTH931" s="5"/>
      <c r="QTI931" s="5"/>
      <c r="QTJ931" s="5"/>
      <c r="QTK931" s="5"/>
      <c r="QTL931" s="5"/>
      <c r="QTM931" s="5"/>
      <c r="QTN931" s="5"/>
      <c r="QTO931" s="5"/>
      <c r="QTP931" s="5"/>
      <c r="QTQ931" s="5"/>
      <c r="QTR931" s="5"/>
      <c r="QTS931" s="5"/>
      <c r="QTT931" s="5"/>
      <c r="QTU931" s="5"/>
      <c r="QTV931" s="5"/>
      <c r="QTW931" s="5"/>
      <c r="QTX931" s="5"/>
      <c r="QTY931" s="5"/>
      <c r="QTZ931" s="5"/>
      <c r="QUA931" s="5"/>
      <c r="QUB931" s="5"/>
      <c r="QUC931" s="5"/>
      <c r="QUD931" s="5"/>
      <c r="QUE931" s="5"/>
      <c r="QUF931" s="5"/>
      <c r="QUG931" s="5"/>
      <c r="QUH931" s="5"/>
      <c r="QUI931" s="5"/>
      <c r="QUJ931" s="5"/>
      <c r="QUK931" s="5"/>
      <c r="QUL931" s="5"/>
      <c r="QUM931" s="5"/>
      <c r="QUN931" s="5"/>
      <c r="QUO931" s="5"/>
      <c r="QUP931" s="5"/>
      <c r="QUQ931" s="5"/>
      <c r="QUR931" s="5"/>
      <c r="QUS931" s="5"/>
      <c r="QUT931" s="5"/>
      <c r="QUU931" s="5"/>
      <c r="QUV931" s="5"/>
      <c r="QUW931" s="5"/>
      <c r="QUX931" s="5"/>
      <c r="QUY931" s="5"/>
      <c r="QUZ931" s="5"/>
      <c r="QVA931" s="5"/>
      <c r="QVB931" s="5"/>
      <c r="QVC931" s="5"/>
      <c r="QVD931" s="5"/>
      <c r="QVE931" s="5"/>
      <c r="QVF931" s="5"/>
      <c r="QVG931" s="5"/>
      <c r="QVH931" s="5"/>
      <c r="QVI931" s="5"/>
      <c r="QVJ931" s="5"/>
      <c r="QVK931" s="5"/>
      <c r="QVL931" s="5"/>
      <c r="QVM931" s="5"/>
      <c r="QVN931" s="5"/>
      <c r="QVO931" s="5"/>
      <c r="QVP931" s="5"/>
      <c r="QVQ931" s="5"/>
      <c r="QVR931" s="5"/>
      <c r="QVS931" s="5"/>
      <c r="QVT931" s="5"/>
      <c r="QVU931" s="5"/>
      <c r="QVV931" s="5"/>
      <c r="QVW931" s="5"/>
      <c r="QVX931" s="5"/>
      <c r="QVY931" s="5"/>
      <c r="QVZ931" s="5"/>
      <c r="QWA931" s="5"/>
      <c r="QWB931" s="5"/>
      <c r="QWC931" s="5"/>
      <c r="QWD931" s="5"/>
      <c r="QWE931" s="5"/>
      <c r="QWF931" s="5"/>
      <c r="QWG931" s="5"/>
      <c r="QWH931" s="5"/>
      <c r="QWI931" s="5"/>
      <c r="QWJ931" s="5"/>
      <c r="QWK931" s="5"/>
      <c r="QWL931" s="5"/>
      <c r="QWM931" s="5"/>
      <c r="QWN931" s="5"/>
      <c r="QWO931" s="5"/>
      <c r="QWP931" s="5"/>
      <c r="QWQ931" s="5"/>
      <c r="QWR931" s="5"/>
      <c r="QWS931" s="5"/>
      <c r="QWT931" s="5"/>
      <c r="QWU931" s="5"/>
      <c r="QWV931" s="5"/>
      <c r="QWW931" s="5"/>
      <c r="QWX931" s="5"/>
      <c r="QWY931" s="5"/>
      <c r="QWZ931" s="5"/>
      <c r="QXA931" s="5"/>
      <c r="QXB931" s="5"/>
      <c r="QXC931" s="5"/>
      <c r="QXD931" s="5"/>
      <c r="QXE931" s="5"/>
      <c r="QXF931" s="5"/>
      <c r="QXG931" s="5"/>
      <c r="QXH931" s="5"/>
      <c r="QXI931" s="5"/>
      <c r="QXJ931" s="5"/>
      <c r="QXK931" s="5"/>
      <c r="QXL931" s="5"/>
      <c r="QXM931" s="5"/>
      <c r="QXN931" s="5"/>
      <c r="QXO931" s="5"/>
      <c r="QXP931" s="5"/>
      <c r="QXQ931" s="5"/>
      <c r="QXR931" s="5"/>
      <c r="QXS931" s="5"/>
      <c r="QXT931" s="5"/>
      <c r="QXU931" s="5"/>
      <c r="QXV931" s="5"/>
      <c r="QXW931" s="5"/>
      <c r="QXX931" s="5"/>
      <c r="QXY931" s="5"/>
      <c r="QXZ931" s="5"/>
      <c r="QYA931" s="5"/>
      <c r="QYB931" s="5"/>
      <c r="QYC931" s="5"/>
      <c r="QYD931" s="5"/>
      <c r="QYE931" s="5"/>
      <c r="QYF931" s="5"/>
      <c r="QYG931" s="5"/>
      <c r="QYH931" s="5"/>
      <c r="QYI931" s="5"/>
      <c r="QYJ931" s="5"/>
      <c r="QYK931" s="5"/>
      <c r="QYL931" s="5"/>
      <c r="QYM931" s="5"/>
      <c r="QYN931" s="5"/>
      <c r="QYO931" s="5"/>
      <c r="QYP931" s="5"/>
      <c r="QYQ931" s="5"/>
      <c r="QYR931" s="5"/>
      <c r="QYS931" s="5"/>
      <c r="QYT931" s="5"/>
      <c r="QYU931" s="5"/>
      <c r="QYV931" s="5"/>
      <c r="QYW931" s="5"/>
      <c r="QYX931" s="5"/>
      <c r="QYY931" s="5"/>
      <c r="QYZ931" s="5"/>
      <c r="QZA931" s="5"/>
      <c r="QZB931" s="5"/>
      <c r="QZC931" s="5"/>
      <c r="QZD931" s="5"/>
      <c r="QZE931" s="5"/>
      <c r="QZF931" s="5"/>
      <c r="QZG931" s="5"/>
      <c r="QZH931" s="5"/>
      <c r="QZI931" s="5"/>
      <c r="QZJ931" s="5"/>
      <c r="QZK931" s="5"/>
      <c r="QZL931" s="5"/>
      <c r="QZM931" s="5"/>
      <c r="QZN931" s="5"/>
      <c r="QZO931" s="5"/>
      <c r="QZP931" s="5"/>
      <c r="QZQ931" s="5"/>
      <c r="QZR931" s="5"/>
      <c r="QZS931" s="5"/>
      <c r="QZT931" s="5"/>
      <c r="QZU931" s="5"/>
      <c r="QZV931" s="5"/>
      <c r="QZW931" s="5"/>
      <c r="QZX931" s="5"/>
      <c r="QZY931" s="5"/>
      <c r="QZZ931" s="5"/>
      <c r="RAA931" s="5"/>
      <c r="RAB931" s="5"/>
      <c r="RAC931" s="5"/>
      <c r="RAD931" s="5"/>
      <c r="RAE931" s="5"/>
      <c r="RAF931" s="5"/>
      <c r="RAG931" s="5"/>
      <c r="RAH931" s="5"/>
      <c r="RAI931" s="5"/>
      <c r="RAJ931" s="5"/>
      <c r="RAK931" s="5"/>
      <c r="RAL931" s="5"/>
      <c r="RAM931" s="5"/>
      <c r="RAN931" s="5"/>
      <c r="RAO931" s="5"/>
      <c r="RAP931" s="5"/>
      <c r="RAQ931" s="5"/>
      <c r="RAR931" s="5"/>
      <c r="RAS931" s="5"/>
      <c r="RAT931" s="5"/>
      <c r="RAU931" s="5"/>
      <c r="RAV931" s="5"/>
      <c r="RAW931" s="5"/>
      <c r="RAX931" s="5"/>
      <c r="RAY931" s="5"/>
      <c r="RAZ931" s="5"/>
      <c r="RBA931" s="5"/>
      <c r="RBB931" s="5"/>
      <c r="RBC931" s="5"/>
      <c r="RBD931" s="5"/>
      <c r="RBE931" s="5"/>
      <c r="RBF931" s="5"/>
      <c r="RBG931" s="5"/>
      <c r="RBH931" s="5"/>
      <c r="RBI931" s="5"/>
      <c r="RBJ931" s="5"/>
      <c r="RBK931" s="5"/>
      <c r="RBL931" s="5"/>
      <c r="RBM931" s="5"/>
      <c r="RBN931" s="5"/>
      <c r="RBO931" s="5"/>
      <c r="RBP931" s="5"/>
      <c r="RBQ931" s="5"/>
      <c r="RBR931" s="5"/>
      <c r="RBS931" s="5"/>
      <c r="RBT931" s="5"/>
      <c r="RBU931" s="5"/>
      <c r="RBV931" s="5"/>
      <c r="RBW931" s="5"/>
      <c r="RBX931" s="5"/>
      <c r="RBY931" s="5"/>
      <c r="RBZ931" s="5"/>
      <c r="RCA931" s="5"/>
      <c r="RCB931" s="5"/>
      <c r="RCC931" s="5"/>
      <c r="RCD931" s="5"/>
      <c r="RCE931" s="5"/>
      <c r="RCF931" s="5"/>
      <c r="RCG931" s="5"/>
      <c r="RCH931" s="5"/>
      <c r="RCI931" s="5"/>
      <c r="RCJ931" s="5"/>
      <c r="RCK931" s="5"/>
      <c r="RCL931" s="5"/>
      <c r="RCM931" s="5"/>
      <c r="RCN931" s="5"/>
      <c r="RCO931" s="5"/>
      <c r="RCP931" s="5"/>
      <c r="RCQ931" s="5"/>
      <c r="RCR931" s="5"/>
      <c r="RCS931" s="5"/>
      <c r="RCT931" s="5"/>
      <c r="RCU931" s="5"/>
      <c r="RCV931" s="5"/>
      <c r="RCW931" s="5"/>
      <c r="RCX931" s="5"/>
      <c r="RCY931" s="5"/>
      <c r="RCZ931" s="5"/>
      <c r="RDA931" s="5"/>
      <c r="RDB931" s="5"/>
      <c r="RDC931" s="5"/>
      <c r="RDD931" s="5"/>
      <c r="RDE931" s="5"/>
      <c r="RDF931" s="5"/>
      <c r="RDG931" s="5"/>
      <c r="RDH931" s="5"/>
      <c r="RDI931" s="5"/>
      <c r="RDJ931" s="5"/>
      <c r="RDK931" s="5"/>
      <c r="RDL931" s="5"/>
      <c r="RDM931" s="5"/>
      <c r="RDN931" s="5"/>
      <c r="RDO931" s="5"/>
      <c r="RDP931" s="5"/>
      <c r="RDQ931" s="5"/>
      <c r="RDR931" s="5"/>
      <c r="RDS931" s="5"/>
      <c r="RDT931" s="5"/>
      <c r="RDU931" s="5"/>
      <c r="RDV931" s="5"/>
      <c r="RDW931" s="5"/>
      <c r="RDX931" s="5"/>
      <c r="RDY931" s="5"/>
      <c r="RDZ931" s="5"/>
      <c r="REA931" s="5"/>
      <c r="REB931" s="5"/>
      <c r="REC931" s="5"/>
      <c r="RED931" s="5"/>
      <c r="REE931" s="5"/>
      <c r="REF931" s="5"/>
      <c r="REG931" s="5"/>
      <c r="REH931" s="5"/>
      <c r="REI931" s="5"/>
      <c r="REJ931" s="5"/>
      <c r="REK931" s="5"/>
      <c r="REL931" s="5"/>
      <c r="REM931" s="5"/>
      <c r="REN931" s="5"/>
      <c r="REO931" s="5"/>
      <c r="REP931" s="5"/>
      <c r="REQ931" s="5"/>
      <c r="RER931" s="5"/>
      <c r="RES931" s="5"/>
      <c r="RET931" s="5"/>
      <c r="REU931" s="5"/>
      <c r="REV931" s="5"/>
      <c r="REW931" s="5"/>
      <c r="REX931" s="5"/>
      <c r="REY931" s="5"/>
      <c r="REZ931" s="5"/>
      <c r="RFA931" s="5"/>
      <c r="RFB931" s="5"/>
      <c r="RFC931" s="5"/>
      <c r="RFD931" s="5"/>
      <c r="RFE931" s="5"/>
      <c r="RFF931" s="5"/>
      <c r="RFG931" s="5"/>
      <c r="RFH931" s="5"/>
      <c r="RFI931" s="5"/>
      <c r="RFJ931" s="5"/>
      <c r="RFK931" s="5"/>
      <c r="RFL931" s="5"/>
      <c r="RFM931" s="5"/>
      <c r="RFN931" s="5"/>
      <c r="RFO931" s="5"/>
      <c r="RFP931" s="5"/>
      <c r="RFQ931" s="5"/>
      <c r="RFR931" s="5"/>
      <c r="RFS931" s="5"/>
      <c r="RFT931" s="5"/>
      <c r="RFU931" s="5"/>
      <c r="RFV931" s="5"/>
      <c r="RFW931" s="5"/>
      <c r="RFX931" s="5"/>
      <c r="RFY931" s="5"/>
      <c r="RFZ931" s="5"/>
      <c r="RGA931" s="5"/>
      <c r="RGB931" s="5"/>
      <c r="RGC931" s="5"/>
      <c r="RGD931" s="5"/>
      <c r="RGE931" s="5"/>
      <c r="RGF931" s="5"/>
      <c r="RGG931" s="5"/>
      <c r="RGH931" s="5"/>
      <c r="RGI931" s="5"/>
      <c r="RGJ931" s="5"/>
      <c r="RGK931" s="5"/>
      <c r="RGL931" s="5"/>
      <c r="RGM931" s="5"/>
      <c r="RGN931" s="5"/>
      <c r="RGO931" s="5"/>
      <c r="RGP931" s="5"/>
      <c r="RGQ931" s="5"/>
      <c r="RGR931" s="5"/>
      <c r="RGS931" s="5"/>
      <c r="RGT931" s="5"/>
      <c r="RGU931" s="5"/>
      <c r="RGV931" s="5"/>
      <c r="RGW931" s="5"/>
      <c r="RGX931" s="5"/>
      <c r="RGY931" s="5"/>
      <c r="RGZ931" s="5"/>
      <c r="RHA931" s="5"/>
      <c r="RHB931" s="5"/>
      <c r="RHC931" s="5"/>
      <c r="RHD931" s="5"/>
      <c r="RHE931" s="5"/>
      <c r="RHF931" s="5"/>
      <c r="RHG931" s="5"/>
      <c r="RHH931" s="5"/>
      <c r="RHI931" s="5"/>
      <c r="RHJ931" s="5"/>
      <c r="RHK931" s="5"/>
      <c r="RHL931" s="5"/>
      <c r="RHM931" s="5"/>
      <c r="RHN931" s="5"/>
      <c r="RHO931" s="5"/>
      <c r="RHP931" s="5"/>
      <c r="RHQ931" s="5"/>
      <c r="RHR931" s="5"/>
      <c r="RHS931" s="5"/>
      <c r="RHT931" s="5"/>
      <c r="RHU931" s="5"/>
      <c r="RHV931" s="5"/>
      <c r="RHW931" s="5"/>
      <c r="RHX931" s="5"/>
      <c r="RHY931" s="5"/>
      <c r="RHZ931" s="5"/>
      <c r="RIA931" s="5"/>
      <c r="RIB931" s="5"/>
      <c r="RIC931" s="5"/>
      <c r="RID931" s="5"/>
      <c r="RIE931" s="5"/>
      <c r="RIF931" s="5"/>
      <c r="RIG931" s="5"/>
      <c r="RIH931" s="5"/>
      <c r="RII931" s="5"/>
      <c r="RIJ931" s="5"/>
      <c r="RIK931" s="5"/>
      <c r="RIL931" s="5"/>
      <c r="RIM931" s="5"/>
      <c r="RIN931" s="5"/>
      <c r="RIO931" s="5"/>
      <c r="RIP931" s="5"/>
      <c r="RIQ931" s="5"/>
      <c r="RIR931" s="5"/>
      <c r="RIS931" s="5"/>
      <c r="RIT931" s="5"/>
      <c r="RIU931" s="5"/>
      <c r="RIV931" s="5"/>
      <c r="RIW931" s="5"/>
      <c r="RIX931" s="5"/>
      <c r="RIY931" s="5"/>
      <c r="RIZ931" s="5"/>
      <c r="RJA931" s="5"/>
      <c r="RJB931" s="5"/>
      <c r="RJC931" s="5"/>
      <c r="RJD931" s="5"/>
      <c r="RJE931" s="5"/>
      <c r="RJF931" s="5"/>
      <c r="RJG931" s="5"/>
      <c r="RJH931" s="5"/>
      <c r="RJI931" s="5"/>
      <c r="RJJ931" s="5"/>
      <c r="RJK931" s="5"/>
      <c r="RJL931" s="5"/>
      <c r="RJM931" s="5"/>
      <c r="RJN931" s="5"/>
      <c r="RJO931" s="5"/>
      <c r="RJP931" s="5"/>
      <c r="RJQ931" s="5"/>
      <c r="RJR931" s="5"/>
      <c r="RJS931" s="5"/>
      <c r="RJT931" s="5"/>
      <c r="RJU931" s="5"/>
      <c r="RJV931" s="5"/>
      <c r="RJW931" s="5"/>
      <c r="RJX931" s="5"/>
      <c r="RJY931" s="5"/>
      <c r="RJZ931" s="5"/>
      <c r="RKA931" s="5"/>
      <c r="RKB931" s="5"/>
      <c r="RKC931" s="5"/>
      <c r="RKD931" s="5"/>
      <c r="RKE931" s="5"/>
      <c r="RKF931" s="5"/>
      <c r="RKG931" s="5"/>
      <c r="RKH931" s="5"/>
      <c r="RKI931" s="5"/>
      <c r="RKJ931" s="5"/>
      <c r="RKK931" s="5"/>
      <c r="RKL931" s="5"/>
      <c r="RKM931" s="5"/>
      <c r="RKN931" s="5"/>
      <c r="RKO931" s="5"/>
      <c r="RKP931" s="5"/>
      <c r="RKQ931" s="5"/>
      <c r="RKR931" s="5"/>
      <c r="RKS931" s="5"/>
      <c r="RKT931" s="5"/>
      <c r="RKU931" s="5"/>
      <c r="RKV931" s="5"/>
      <c r="RKW931" s="5"/>
      <c r="RKX931" s="5"/>
      <c r="RKY931" s="5"/>
      <c r="RKZ931" s="5"/>
      <c r="RLA931" s="5"/>
      <c r="RLB931" s="5"/>
      <c r="RLC931" s="5"/>
      <c r="RLD931" s="5"/>
      <c r="RLE931" s="5"/>
      <c r="RLF931" s="5"/>
      <c r="RLG931" s="5"/>
      <c r="RLH931" s="5"/>
      <c r="RLI931" s="5"/>
      <c r="RLJ931" s="5"/>
      <c r="RLK931" s="5"/>
      <c r="RLL931" s="5"/>
      <c r="RLM931" s="5"/>
      <c r="RLN931" s="5"/>
      <c r="RLO931" s="5"/>
      <c r="RLP931" s="5"/>
      <c r="RLQ931" s="5"/>
      <c r="RLR931" s="5"/>
      <c r="RLS931" s="5"/>
      <c r="RLT931" s="5"/>
      <c r="RLU931" s="5"/>
      <c r="RLV931" s="5"/>
      <c r="RLW931" s="5"/>
      <c r="RLX931" s="5"/>
      <c r="RLY931" s="5"/>
      <c r="RLZ931" s="5"/>
      <c r="RMA931" s="5"/>
      <c r="RMB931" s="5"/>
      <c r="RMC931" s="5"/>
      <c r="RMD931" s="5"/>
      <c r="RME931" s="5"/>
      <c r="RMF931" s="5"/>
      <c r="RMG931" s="5"/>
      <c r="RMH931" s="5"/>
      <c r="RMI931" s="5"/>
      <c r="RMJ931" s="5"/>
      <c r="RMK931" s="5"/>
      <c r="RML931" s="5"/>
      <c r="RMM931" s="5"/>
      <c r="RMN931" s="5"/>
      <c r="RMO931" s="5"/>
      <c r="RMP931" s="5"/>
      <c r="RMQ931" s="5"/>
      <c r="RMR931" s="5"/>
      <c r="RMS931" s="5"/>
      <c r="RMT931" s="5"/>
      <c r="RMU931" s="5"/>
      <c r="RMV931" s="5"/>
      <c r="RMW931" s="5"/>
      <c r="RMX931" s="5"/>
      <c r="RMY931" s="5"/>
      <c r="RMZ931" s="5"/>
      <c r="RNA931" s="5"/>
      <c r="RNB931" s="5"/>
      <c r="RNC931" s="5"/>
      <c r="RND931" s="5"/>
      <c r="RNE931" s="5"/>
      <c r="RNF931" s="5"/>
      <c r="RNG931" s="5"/>
      <c r="RNH931" s="5"/>
      <c r="RNI931" s="5"/>
      <c r="RNJ931" s="5"/>
      <c r="RNK931" s="5"/>
      <c r="RNL931" s="5"/>
      <c r="RNM931" s="5"/>
      <c r="RNN931" s="5"/>
      <c r="RNO931" s="5"/>
      <c r="RNP931" s="5"/>
      <c r="RNQ931" s="5"/>
      <c r="RNR931" s="5"/>
      <c r="RNS931" s="5"/>
      <c r="RNT931" s="5"/>
      <c r="RNU931" s="5"/>
      <c r="RNV931" s="5"/>
      <c r="RNW931" s="5"/>
      <c r="RNX931" s="5"/>
      <c r="RNY931" s="5"/>
      <c r="RNZ931" s="5"/>
      <c r="ROA931" s="5"/>
      <c r="ROB931" s="5"/>
      <c r="ROC931" s="5"/>
      <c r="ROD931" s="5"/>
      <c r="ROE931" s="5"/>
      <c r="ROF931" s="5"/>
      <c r="ROG931" s="5"/>
      <c r="ROH931" s="5"/>
      <c r="ROI931" s="5"/>
      <c r="ROJ931" s="5"/>
      <c r="ROK931" s="5"/>
      <c r="ROL931" s="5"/>
      <c r="ROM931" s="5"/>
      <c r="RON931" s="5"/>
      <c r="ROO931" s="5"/>
      <c r="ROP931" s="5"/>
      <c r="ROQ931" s="5"/>
      <c r="ROR931" s="5"/>
      <c r="ROS931" s="5"/>
      <c r="ROT931" s="5"/>
      <c r="ROU931" s="5"/>
      <c r="ROV931" s="5"/>
      <c r="ROW931" s="5"/>
      <c r="ROX931" s="5"/>
      <c r="ROY931" s="5"/>
      <c r="ROZ931" s="5"/>
      <c r="RPA931" s="5"/>
      <c r="RPB931" s="5"/>
      <c r="RPC931" s="5"/>
      <c r="RPD931" s="5"/>
      <c r="RPE931" s="5"/>
      <c r="RPF931" s="5"/>
      <c r="RPG931" s="5"/>
      <c r="RPH931" s="5"/>
      <c r="RPI931" s="5"/>
      <c r="RPJ931" s="5"/>
      <c r="RPK931" s="5"/>
      <c r="RPL931" s="5"/>
      <c r="RPM931" s="5"/>
      <c r="RPN931" s="5"/>
      <c r="RPO931" s="5"/>
      <c r="RPP931" s="5"/>
      <c r="RPQ931" s="5"/>
      <c r="RPR931" s="5"/>
      <c r="RPS931" s="5"/>
      <c r="RPT931" s="5"/>
      <c r="RPU931" s="5"/>
      <c r="RPV931" s="5"/>
      <c r="RPW931" s="5"/>
      <c r="RPX931" s="5"/>
      <c r="RPY931" s="5"/>
      <c r="RPZ931" s="5"/>
      <c r="RQA931" s="5"/>
      <c r="RQB931" s="5"/>
      <c r="RQC931" s="5"/>
      <c r="RQD931" s="5"/>
      <c r="RQE931" s="5"/>
      <c r="RQF931" s="5"/>
      <c r="RQG931" s="5"/>
      <c r="RQH931" s="5"/>
      <c r="RQI931" s="5"/>
      <c r="RQJ931" s="5"/>
      <c r="RQK931" s="5"/>
      <c r="RQL931" s="5"/>
      <c r="RQM931" s="5"/>
      <c r="RQN931" s="5"/>
      <c r="RQO931" s="5"/>
      <c r="RQP931" s="5"/>
      <c r="RQQ931" s="5"/>
      <c r="RQR931" s="5"/>
      <c r="RQS931" s="5"/>
      <c r="RQT931" s="5"/>
      <c r="RQU931" s="5"/>
      <c r="RQV931" s="5"/>
      <c r="RQW931" s="5"/>
      <c r="RQX931" s="5"/>
      <c r="RQY931" s="5"/>
      <c r="RQZ931" s="5"/>
      <c r="RRA931" s="5"/>
      <c r="RRB931" s="5"/>
      <c r="RRC931" s="5"/>
      <c r="RRD931" s="5"/>
      <c r="RRE931" s="5"/>
      <c r="RRF931" s="5"/>
      <c r="RRG931" s="5"/>
      <c r="RRH931" s="5"/>
      <c r="RRI931" s="5"/>
      <c r="RRJ931" s="5"/>
      <c r="RRK931" s="5"/>
      <c r="RRL931" s="5"/>
      <c r="RRM931" s="5"/>
      <c r="RRN931" s="5"/>
      <c r="RRO931" s="5"/>
      <c r="RRP931" s="5"/>
      <c r="RRQ931" s="5"/>
      <c r="RRR931" s="5"/>
      <c r="RRS931" s="5"/>
      <c r="RRT931" s="5"/>
      <c r="RRU931" s="5"/>
      <c r="RRV931" s="5"/>
      <c r="RRW931" s="5"/>
      <c r="RRX931" s="5"/>
      <c r="RRY931" s="5"/>
      <c r="RRZ931" s="5"/>
      <c r="RSA931" s="5"/>
      <c r="RSB931" s="5"/>
      <c r="RSC931" s="5"/>
      <c r="RSD931" s="5"/>
      <c r="RSE931" s="5"/>
      <c r="RSF931" s="5"/>
      <c r="RSG931" s="5"/>
      <c r="RSH931" s="5"/>
      <c r="RSI931" s="5"/>
      <c r="RSJ931" s="5"/>
      <c r="RSK931" s="5"/>
      <c r="RSL931" s="5"/>
      <c r="RSM931" s="5"/>
      <c r="RSN931" s="5"/>
      <c r="RSO931" s="5"/>
      <c r="RSP931" s="5"/>
      <c r="RSQ931" s="5"/>
      <c r="RSR931" s="5"/>
      <c r="RSS931" s="5"/>
      <c r="RST931" s="5"/>
      <c r="RSU931" s="5"/>
      <c r="RSV931" s="5"/>
      <c r="RSW931" s="5"/>
      <c r="RSX931" s="5"/>
      <c r="RSY931" s="5"/>
      <c r="RSZ931" s="5"/>
      <c r="RTA931" s="5"/>
      <c r="RTB931" s="5"/>
      <c r="RTC931" s="5"/>
      <c r="RTD931" s="5"/>
      <c r="RTE931" s="5"/>
      <c r="RTF931" s="5"/>
      <c r="RTG931" s="5"/>
      <c r="RTH931" s="5"/>
      <c r="RTI931" s="5"/>
      <c r="RTJ931" s="5"/>
      <c r="RTK931" s="5"/>
      <c r="RTL931" s="5"/>
      <c r="RTM931" s="5"/>
      <c r="RTN931" s="5"/>
      <c r="RTO931" s="5"/>
      <c r="RTP931" s="5"/>
      <c r="RTQ931" s="5"/>
      <c r="RTR931" s="5"/>
      <c r="RTS931" s="5"/>
      <c r="RTT931" s="5"/>
      <c r="RTU931" s="5"/>
      <c r="RTV931" s="5"/>
      <c r="RTW931" s="5"/>
      <c r="RTX931" s="5"/>
      <c r="RTY931" s="5"/>
      <c r="RTZ931" s="5"/>
      <c r="RUA931" s="5"/>
      <c r="RUB931" s="5"/>
      <c r="RUC931" s="5"/>
      <c r="RUD931" s="5"/>
      <c r="RUE931" s="5"/>
      <c r="RUF931" s="5"/>
      <c r="RUG931" s="5"/>
      <c r="RUH931" s="5"/>
      <c r="RUI931" s="5"/>
      <c r="RUJ931" s="5"/>
      <c r="RUK931" s="5"/>
      <c r="RUL931" s="5"/>
      <c r="RUM931" s="5"/>
      <c r="RUN931" s="5"/>
      <c r="RUO931" s="5"/>
      <c r="RUP931" s="5"/>
      <c r="RUQ931" s="5"/>
      <c r="RUR931" s="5"/>
      <c r="RUS931" s="5"/>
      <c r="RUT931" s="5"/>
      <c r="RUU931" s="5"/>
      <c r="RUV931" s="5"/>
      <c r="RUW931" s="5"/>
      <c r="RUX931" s="5"/>
      <c r="RUY931" s="5"/>
      <c r="RUZ931" s="5"/>
      <c r="RVA931" s="5"/>
      <c r="RVB931" s="5"/>
      <c r="RVC931" s="5"/>
      <c r="RVD931" s="5"/>
      <c r="RVE931" s="5"/>
      <c r="RVF931" s="5"/>
      <c r="RVG931" s="5"/>
      <c r="RVH931" s="5"/>
      <c r="RVI931" s="5"/>
      <c r="RVJ931" s="5"/>
      <c r="RVK931" s="5"/>
      <c r="RVL931" s="5"/>
      <c r="RVM931" s="5"/>
      <c r="RVN931" s="5"/>
      <c r="RVO931" s="5"/>
      <c r="RVP931" s="5"/>
      <c r="RVQ931" s="5"/>
      <c r="RVR931" s="5"/>
      <c r="RVS931" s="5"/>
      <c r="RVT931" s="5"/>
      <c r="RVU931" s="5"/>
      <c r="RVV931" s="5"/>
      <c r="RVW931" s="5"/>
      <c r="RVX931" s="5"/>
      <c r="RVY931" s="5"/>
      <c r="RVZ931" s="5"/>
      <c r="RWA931" s="5"/>
      <c r="RWB931" s="5"/>
      <c r="RWC931" s="5"/>
      <c r="RWD931" s="5"/>
      <c r="RWE931" s="5"/>
      <c r="RWF931" s="5"/>
      <c r="RWG931" s="5"/>
      <c r="RWH931" s="5"/>
      <c r="RWI931" s="5"/>
      <c r="RWJ931" s="5"/>
      <c r="RWK931" s="5"/>
      <c r="RWL931" s="5"/>
      <c r="RWM931" s="5"/>
      <c r="RWN931" s="5"/>
      <c r="RWO931" s="5"/>
      <c r="RWP931" s="5"/>
      <c r="RWQ931" s="5"/>
      <c r="RWR931" s="5"/>
      <c r="RWS931" s="5"/>
      <c r="RWT931" s="5"/>
      <c r="RWU931" s="5"/>
      <c r="RWV931" s="5"/>
      <c r="RWW931" s="5"/>
      <c r="RWX931" s="5"/>
      <c r="RWY931" s="5"/>
      <c r="RWZ931" s="5"/>
      <c r="RXA931" s="5"/>
      <c r="RXB931" s="5"/>
      <c r="RXC931" s="5"/>
      <c r="RXD931" s="5"/>
      <c r="RXE931" s="5"/>
      <c r="RXF931" s="5"/>
      <c r="RXG931" s="5"/>
      <c r="RXH931" s="5"/>
      <c r="RXI931" s="5"/>
      <c r="RXJ931" s="5"/>
      <c r="RXK931" s="5"/>
      <c r="RXL931" s="5"/>
      <c r="RXM931" s="5"/>
      <c r="RXN931" s="5"/>
      <c r="RXO931" s="5"/>
      <c r="RXP931" s="5"/>
      <c r="RXQ931" s="5"/>
      <c r="RXR931" s="5"/>
      <c r="RXS931" s="5"/>
      <c r="RXT931" s="5"/>
      <c r="RXU931" s="5"/>
      <c r="RXV931" s="5"/>
      <c r="RXW931" s="5"/>
      <c r="RXX931" s="5"/>
      <c r="RXY931" s="5"/>
      <c r="RXZ931" s="5"/>
      <c r="RYA931" s="5"/>
      <c r="RYB931" s="5"/>
      <c r="RYC931" s="5"/>
      <c r="RYD931" s="5"/>
      <c r="RYE931" s="5"/>
      <c r="RYF931" s="5"/>
      <c r="RYG931" s="5"/>
      <c r="RYH931" s="5"/>
      <c r="RYI931" s="5"/>
      <c r="RYJ931" s="5"/>
      <c r="RYK931" s="5"/>
      <c r="RYL931" s="5"/>
      <c r="RYM931" s="5"/>
      <c r="RYN931" s="5"/>
      <c r="RYO931" s="5"/>
      <c r="RYP931" s="5"/>
      <c r="RYQ931" s="5"/>
      <c r="RYR931" s="5"/>
      <c r="RYS931" s="5"/>
      <c r="RYT931" s="5"/>
      <c r="RYU931" s="5"/>
      <c r="RYV931" s="5"/>
      <c r="RYW931" s="5"/>
      <c r="RYX931" s="5"/>
      <c r="RYY931" s="5"/>
      <c r="RYZ931" s="5"/>
      <c r="RZA931" s="5"/>
      <c r="RZB931" s="5"/>
      <c r="RZC931" s="5"/>
      <c r="RZD931" s="5"/>
      <c r="RZE931" s="5"/>
      <c r="RZF931" s="5"/>
      <c r="RZG931" s="5"/>
      <c r="RZH931" s="5"/>
      <c r="RZI931" s="5"/>
      <c r="RZJ931" s="5"/>
      <c r="RZK931" s="5"/>
      <c r="RZL931" s="5"/>
      <c r="RZM931" s="5"/>
      <c r="RZN931" s="5"/>
      <c r="RZO931" s="5"/>
      <c r="RZP931" s="5"/>
      <c r="RZQ931" s="5"/>
      <c r="RZR931" s="5"/>
      <c r="RZS931" s="5"/>
      <c r="RZT931" s="5"/>
      <c r="RZU931" s="5"/>
      <c r="RZV931" s="5"/>
      <c r="RZW931" s="5"/>
      <c r="RZX931" s="5"/>
      <c r="RZY931" s="5"/>
      <c r="RZZ931" s="5"/>
      <c r="SAA931" s="5"/>
      <c r="SAB931" s="5"/>
      <c r="SAC931" s="5"/>
      <c r="SAD931" s="5"/>
      <c r="SAE931" s="5"/>
      <c r="SAF931" s="5"/>
      <c r="SAG931" s="5"/>
      <c r="SAH931" s="5"/>
      <c r="SAI931" s="5"/>
      <c r="SAJ931" s="5"/>
      <c r="SAK931" s="5"/>
      <c r="SAL931" s="5"/>
      <c r="SAM931" s="5"/>
      <c r="SAN931" s="5"/>
      <c r="SAO931" s="5"/>
      <c r="SAP931" s="5"/>
      <c r="SAQ931" s="5"/>
      <c r="SAR931" s="5"/>
      <c r="SAS931" s="5"/>
      <c r="SAT931" s="5"/>
      <c r="SAU931" s="5"/>
      <c r="SAV931" s="5"/>
      <c r="SAW931" s="5"/>
      <c r="SAX931" s="5"/>
      <c r="SAY931" s="5"/>
      <c r="SAZ931" s="5"/>
      <c r="SBA931" s="5"/>
      <c r="SBB931" s="5"/>
      <c r="SBC931" s="5"/>
      <c r="SBD931" s="5"/>
      <c r="SBE931" s="5"/>
      <c r="SBF931" s="5"/>
      <c r="SBG931" s="5"/>
      <c r="SBH931" s="5"/>
      <c r="SBI931" s="5"/>
      <c r="SBJ931" s="5"/>
      <c r="SBK931" s="5"/>
      <c r="SBL931" s="5"/>
      <c r="SBM931" s="5"/>
      <c r="SBN931" s="5"/>
      <c r="SBO931" s="5"/>
      <c r="SBP931" s="5"/>
      <c r="SBQ931" s="5"/>
      <c r="SBR931" s="5"/>
      <c r="SBS931" s="5"/>
      <c r="SBT931" s="5"/>
      <c r="SBU931" s="5"/>
      <c r="SBV931" s="5"/>
      <c r="SBW931" s="5"/>
      <c r="SBX931" s="5"/>
      <c r="SBY931" s="5"/>
      <c r="SBZ931" s="5"/>
      <c r="SCA931" s="5"/>
      <c r="SCB931" s="5"/>
      <c r="SCC931" s="5"/>
      <c r="SCD931" s="5"/>
      <c r="SCE931" s="5"/>
      <c r="SCF931" s="5"/>
      <c r="SCG931" s="5"/>
      <c r="SCH931" s="5"/>
      <c r="SCI931" s="5"/>
      <c r="SCJ931" s="5"/>
      <c r="SCK931" s="5"/>
      <c r="SCL931" s="5"/>
      <c r="SCM931" s="5"/>
      <c r="SCN931" s="5"/>
      <c r="SCO931" s="5"/>
      <c r="SCP931" s="5"/>
      <c r="SCQ931" s="5"/>
      <c r="SCR931" s="5"/>
      <c r="SCS931" s="5"/>
      <c r="SCT931" s="5"/>
      <c r="SCU931" s="5"/>
      <c r="SCV931" s="5"/>
      <c r="SCW931" s="5"/>
      <c r="SCX931" s="5"/>
      <c r="SCY931" s="5"/>
      <c r="SCZ931" s="5"/>
      <c r="SDA931" s="5"/>
      <c r="SDB931" s="5"/>
      <c r="SDC931" s="5"/>
      <c r="SDD931" s="5"/>
      <c r="SDE931" s="5"/>
      <c r="SDF931" s="5"/>
      <c r="SDG931" s="5"/>
      <c r="SDH931" s="5"/>
      <c r="SDI931" s="5"/>
      <c r="SDJ931" s="5"/>
      <c r="SDK931" s="5"/>
      <c r="SDL931" s="5"/>
      <c r="SDM931" s="5"/>
      <c r="SDN931" s="5"/>
      <c r="SDO931" s="5"/>
      <c r="SDP931" s="5"/>
      <c r="SDQ931" s="5"/>
      <c r="SDR931" s="5"/>
      <c r="SDS931" s="5"/>
      <c r="SDT931" s="5"/>
      <c r="SDU931" s="5"/>
      <c r="SDV931" s="5"/>
      <c r="SDW931" s="5"/>
      <c r="SDX931" s="5"/>
      <c r="SDY931" s="5"/>
      <c r="SDZ931" s="5"/>
      <c r="SEA931" s="5"/>
      <c r="SEB931" s="5"/>
      <c r="SEC931" s="5"/>
      <c r="SED931" s="5"/>
      <c r="SEE931" s="5"/>
      <c r="SEF931" s="5"/>
      <c r="SEG931" s="5"/>
      <c r="SEH931" s="5"/>
      <c r="SEI931" s="5"/>
      <c r="SEJ931" s="5"/>
      <c r="SEK931" s="5"/>
      <c r="SEL931" s="5"/>
      <c r="SEM931" s="5"/>
      <c r="SEN931" s="5"/>
      <c r="SEO931" s="5"/>
      <c r="SEP931" s="5"/>
      <c r="SEQ931" s="5"/>
      <c r="SER931" s="5"/>
      <c r="SES931" s="5"/>
      <c r="SET931" s="5"/>
      <c r="SEU931" s="5"/>
      <c r="SEV931" s="5"/>
      <c r="SEW931" s="5"/>
      <c r="SEX931" s="5"/>
      <c r="SEY931" s="5"/>
      <c r="SEZ931" s="5"/>
      <c r="SFA931" s="5"/>
      <c r="SFB931" s="5"/>
      <c r="SFC931" s="5"/>
      <c r="SFD931" s="5"/>
      <c r="SFE931" s="5"/>
      <c r="SFF931" s="5"/>
      <c r="SFG931" s="5"/>
      <c r="SFH931" s="5"/>
      <c r="SFI931" s="5"/>
      <c r="SFJ931" s="5"/>
      <c r="SFK931" s="5"/>
      <c r="SFL931" s="5"/>
      <c r="SFM931" s="5"/>
      <c r="SFN931" s="5"/>
      <c r="SFO931" s="5"/>
      <c r="SFP931" s="5"/>
      <c r="SFQ931" s="5"/>
      <c r="SFR931" s="5"/>
      <c r="SFS931" s="5"/>
      <c r="SFT931" s="5"/>
      <c r="SFU931" s="5"/>
      <c r="SFV931" s="5"/>
      <c r="SFW931" s="5"/>
      <c r="SFX931" s="5"/>
      <c r="SFY931" s="5"/>
      <c r="SFZ931" s="5"/>
      <c r="SGA931" s="5"/>
      <c r="SGB931" s="5"/>
      <c r="SGC931" s="5"/>
      <c r="SGD931" s="5"/>
      <c r="SGE931" s="5"/>
      <c r="SGF931" s="5"/>
      <c r="SGG931" s="5"/>
      <c r="SGH931" s="5"/>
      <c r="SGI931" s="5"/>
      <c r="SGJ931" s="5"/>
      <c r="SGK931" s="5"/>
      <c r="SGL931" s="5"/>
      <c r="SGM931" s="5"/>
      <c r="SGN931" s="5"/>
      <c r="SGO931" s="5"/>
      <c r="SGP931" s="5"/>
      <c r="SGQ931" s="5"/>
      <c r="SGR931" s="5"/>
      <c r="SGS931" s="5"/>
      <c r="SGT931" s="5"/>
      <c r="SGU931" s="5"/>
      <c r="SGV931" s="5"/>
      <c r="SGW931" s="5"/>
      <c r="SGX931" s="5"/>
      <c r="SGY931" s="5"/>
      <c r="SGZ931" s="5"/>
      <c r="SHA931" s="5"/>
      <c r="SHB931" s="5"/>
      <c r="SHC931" s="5"/>
      <c r="SHD931" s="5"/>
      <c r="SHE931" s="5"/>
      <c r="SHF931" s="5"/>
      <c r="SHG931" s="5"/>
      <c r="SHH931" s="5"/>
      <c r="SHI931" s="5"/>
      <c r="SHJ931" s="5"/>
      <c r="SHK931" s="5"/>
      <c r="SHL931" s="5"/>
      <c r="SHM931" s="5"/>
      <c r="SHN931" s="5"/>
      <c r="SHO931" s="5"/>
      <c r="SHP931" s="5"/>
      <c r="SHQ931" s="5"/>
      <c r="SHR931" s="5"/>
      <c r="SHS931" s="5"/>
      <c r="SHT931" s="5"/>
      <c r="SHU931" s="5"/>
      <c r="SHV931" s="5"/>
      <c r="SHW931" s="5"/>
      <c r="SHX931" s="5"/>
      <c r="SHY931" s="5"/>
      <c r="SHZ931" s="5"/>
      <c r="SIA931" s="5"/>
      <c r="SIB931" s="5"/>
      <c r="SIC931" s="5"/>
      <c r="SID931" s="5"/>
      <c r="SIE931" s="5"/>
      <c r="SIF931" s="5"/>
      <c r="SIG931" s="5"/>
      <c r="SIH931" s="5"/>
      <c r="SII931" s="5"/>
      <c r="SIJ931" s="5"/>
      <c r="SIK931" s="5"/>
      <c r="SIL931" s="5"/>
      <c r="SIM931" s="5"/>
      <c r="SIN931" s="5"/>
      <c r="SIO931" s="5"/>
      <c r="SIP931" s="5"/>
      <c r="SIQ931" s="5"/>
      <c r="SIR931" s="5"/>
      <c r="SIS931" s="5"/>
      <c r="SIT931" s="5"/>
      <c r="SIU931" s="5"/>
      <c r="SIV931" s="5"/>
      <c r="SIW931" s="5"/>
      <c r="SIX931" s="5"/>
      <c r="SIY931" s="5"/>
      <c r="SIZ931" s="5"/>
      <c r="SJA931" s="5"/>
      <c r="SJB931" s="5"/>
      <c r="SJC931" s="5"/>
      <c r="SJD931" s="5"/>
      <c r="SJE931" s="5"/>
      <c r="SJF931" s="5"/>
      <c r="SJG931" s="5"/>
      <c r="SJH931" s="5"/>
      <c r="SJI931" s="5"/>
      <c r="SJJ931" s="5"/>
      <c r="SJK931" s="5"/>
      <c r="SJL931" s="5"/>
      <c r="SJM931" s="5"/>
      <c r="SJN931" s="5"/>
      <c r="SJO931" s="5"/>
      <c r="SJP931" s="5"/>
      <c r="SJQ931" s="5"/>
      <c r="SJR931" s="5"/>
      <c r="SJS931" s="5"/>
      <c r="SJT931" s="5"/>
      <c r="SJU931" s="5"/>
      <c r="SJV931" s="5"/>
      <c r="SJW931" s="5"/>
      <c r="SJX931" s="5"/>
      <c r="SJY931" s="5"/>
      <c r="SJZ931" s="5"/>
      <c r="SKA931" s="5"/>
      <c r="SKB931" s="5"/>
      <c r="SKC931" s="5"/>
      <c r="SKD931" s="5"/>
      <c r="SKE931" s="5"/>
      <c r="SKF931" s="5"/>
      <c r="SKG931" s="5"/>
      <c r="SKH931" s="5"/>
      <c r="SKI931" s="5"/>
      <c r="SKJ931" s="5"/>
      <c r="SKK931" s="5"/>
      <c r="SKL931" s="5"/>
      <c r="SKM931" s="5"/>
      <c r="SKN931" s="5"/>
      <c r="SKO931" s="5"/>
      <c r="SKP931" s="5"/>
      <c r="SKQ931" s="5"/>
      <c r="SKR931" s="5"/>
      <c r="SKS931" s="5"/>
      <c r="SKT931" s="5"/>
      <c r="SKU931" s="5"/>
      <c r="SKV931" s="5"/>
      <c r="SKW931" s="5"/>
      <c r="SKX931" s="5"/>
      <c r="SKY931" s="5"/>
      <c r="SKZ931" s="5"/>
      <c r="SLA931" s="5"/>
      <c r="SLB931" s="5"/>
      <c r="SLC931" s="5"/>
      <c r="SLD931" s="5"/>
      <c r="SLE931" s="5"/>
      <c r="SLF931" s="5"/>
      <c r="SLG931" s="5"/>
      <c r="SLH931" s="5"/>
      <c r="SLI931" s="5"/>
      <c r="SLJ931" s="5"/>
      <c r="SLK931" s="5"/>
      <c r="SLL931" s="5"/>
      <c r="SLM931" s="5"/>
      <c r="SLN931" s="5"/>
      <c r="SLO931" s="5"/>
      <c r="SLP931" s="5"/>
      <c r="SLQ931" s="5"/>
      <c r="SLR931" s="5"/>
      <c r="SLS931" s="5"/>
      <c r="SLT931" s="5"/>
      <c r="SLU931" s="5"/>
      <c r="SLV931" s="5"/>
      <c r="SLW931" s="5"/>
      <c r="SLX931" s="5"/>
      <c r="SLY931" s="5"/>
      <c r="SLZ931" s="5"/>
      <c r="SMA931" s="5"/>
      <c r="SMB931" s="5"/>
      <c r="SMC931" s="5"/>
      <c r="SMD931" s="5"/>
      <c r="SME931" s="5"/>
      <c r="SMF931" s="5"/>
      <c r="SMG931" s="5"/>
      <c r="SMH931" s="5"/>
      <c r="SMI931" s="5"/>
      <c r="SMJ931" s="5"/>
      <c r="SMK931" s="5"/>
      <c r="SML931" s="5"/>
      <c r="SMM931" s="5"/>
      <c r="SMN931" s="5"/>
      <c r="SMO931" s="5"/>
      <c r="SMP931" s="5"/>
      <c r="SMQ931" s="5"/>
      <c r="SMR931" s="5"/>
      <c r="SMS931" s="5"/>
      <c r="SMT931" s="5"/>
      <c r="SMU931" s="5"/>
      <c r="SMV931" s="5"/>
      <c r="SMW931" s="5"/>
      <c r="SMX931" s="5"/>
      <c r="SMY931" s="5"/>
      <c r="SMZ931" s="5"/>
      <c r="SNA931" s="5"/>
      <c r="SNB931" s="5"/>
      <c r="SNC931" s="5"/>
      <c r="SND931" s="5"/>
      <c r="SNE931" s="5"/>
      <c r="SNF931" s="5"/>
      <c r="SNG931" s="5"/>
      <c r="SNH931" s="5"/>
      <c r="SNI931" s="5"/>
      <c r="SNJ931" s="5"/>
      <c r="SNK931" s="5"/>
      <c r="SNL931" s="5"/>
      <c r="SNM931" s="5"/>
      <c r="SNN931" s="5"/>
      <c r="SNO931" s="5"/>
      <c r="SNP931" s="5"/>
      <c r="SNQ931" s="5"/>
      <c r="SNR931" s="5"/>
      <c r="SNS931" s="5"/>
      <c r="SNT931" s="5"/>
      <c r="SNU931" s="5"/>
      <c r="SNV931" s="5"/>
      <c r="SNW931" s="5"/>
      <c r="SNX931" s="5"/>
      <c r="SNY931" s="5"/>
      <c r="SNZ931" s="5"/>
      <c r="SOA931" s="5"/>
      <c r="SOB931" s="5"/>
      <c r="SOC931" s="5"/>
      <c r="SOD931" s="5"/>
      <c r="SOE931" s="5"/>
      <c r="SOF931" s="5"/>
      <c r="SOG931" s="5"/>
      <c r="SOH931" s="5"/>
      <c r="SOI931" s="5"/>
      <c r="SOJ931" s="5"/>
      <c r="SOK931" s="5"/>
      <c r="SOL931" s="5"/>
      <c r="SOM931" s="5"/>
      <c r="SON931" s="5"/>
      <c r="SOO931" s="5"/>
      <c r="SOP931" s="5"/>
      <c r="SOQ931" s="5"/>
      <c r="SOR931" s="5"/>
      <c r="SOS931" s="5"/>
      <c r="SOT931" s="5"/>
      <c r="SOU931" s="5"/>
      <c r="SOV931" s="5"/>
      <c r="SOW931" s="5"/>
      <c r="SOX931" s="5"/>
      <c r="SOY931" s="5"/>
      <c r="SOZ931" s="5"/>
      <c r="SPA931" s="5"/>
      <c r="SPB931" s="5"/>
      <c r="SPC931" s="5"/>
      <c r="SPD931" s="5"/>
      <c r="SPE931" s="5"/>
      <c r="SPF931" s="5"/>
      <c r="SPG931" s="5"/>
      <c r="SPH931" s="5"/>
      <c r="SPI931" s="5"/>
      <c r="SPJ931" s="5"/>
      <c r="SPK931" s="5"/>
      <c r="SPL931" s="5"/>
      <c r="SPM931" s="5"/>
      <c r="SPN931" s="5"/>
      <c r="SPO931" s="5"/>
      <c r="SPP931" s="5"/>
      <c r="SPQ931" s="5"/>
      <c r="SPR931" s="5"/>
      <c r="SPS931" s="5"/>
      <c r="SPT931" s="5"/>
      <c r="SPU931" s="5"/>
      <c r="SPV931" s="5"/>
      <c r="SPW931" s="5"/>
      <c r="SPX931" s="5"/>
      <c r="SPY931" s="5"/>
      <c r="SPZ931" s="5"/>
      <c r="SQA931" s="5"/>
      <c r="SQB931" s="5"/>
      <c r="SQC931" s="5"/>
      <c r="SQD931" s="5"/>
      <c r="SQE931" s="5"/>
      <c r="SQF931" s="5"/>
      <c r="SQG931" s="5"/>
      <c r="SQH931" s="5"/>
      <c r="SQI931" s="5"/>
      <c r="SQJ931" s="5"/>
      <c r="SQK931" s="5"/>
      <c r="SQL931" s="5"/>
      <c r="SQM931" s="5"/>
      <c r="SQN931" s="5"/>
      <c r="SQO931" s="5"/>
      <c r="SQP931" s="5"/>
      <c r="SQQ931" s="5"/>
      <c r="SQR931" s="5"/>
      <c r="SQS931" s="5"/>
      <c r="SQT931" s="5"/>
      <c r="SQU931" s="5"/>
      <c r="SQV931" s="5"/>
      <c r="SQW931" s="5"/>
      <c r="SQX931" s="5"/>
      <c r="SQY931" s="5"/>
      <c r="SQZ931" s="5"/>
      <c r="SRA931" s="5"/>
      <c r="SRB931" s="5"/>
      <c r="SRC931" s="5"/>
      <c r="SRD931" s="5"/>
      <c r="SRE931" s="5"/>
      <c r="SRF931" s="5"/>
      <c r="SRG931" s="5"/>
      <c r="SRH931" s="5"/>
      <c r="SRI931" s="5"/>
      <c r="SRJ931" s="5"/>
      <c r="SRK931" s="5"/>
      <c r="SRL931" s="5"/>
      <c r="SRM931" s="5"/>
      <c r="SRN931" s="5"/>
      <c r="SRO931" s="5"/>
      <c r="SRP931" s="5"/>
      <c r="SRQ931" s="5"/>
      <c r="SRR931" s="5"/>
      <c r="SRS931" s="5"/>
      <c r="SRT931" s="5"/>
      <c r="SRU931" s="5"/>
      <c r="SRV931" s="5"/>
      <c r="SRW931" s="5"/>
      <c r="SRX931" s="5"/>
      <c r="SRY931" s="5"/>
      <c r="SRZ931" s="5"/>
      <c r="SSA931" s="5"/>
      <c r="SSB931" s="5"/>
      <c r="SSC931" s="5"/>
      <c r="SSD931" s="5"/>
      <c r="SSE931" s="5"/>
      <c r="SSF931" s="5"/>
      <c r="SSG931" s="5"/>
      <c r="SSH931" s="5"/>
      <c r="SSI931" s="5"/>
      <c r="SSJ931" s="5"/>
      <c r="SSK931" s="5"/>
      <c r="SSL931" s="5"/>
      <c r="SSM931" s="5"/>
      <c r="SSN931" s="5"/>
      <c r="SSO931" s="5"/>
      <c r="SSP931" s="5"/>
      <c r="SSQ931" s="5"/>
      <c r="SSR931" s="5"/>
      <c r="SSS931" s="5"/>
      <c r="SST931" s="5"/>
      <c r="SSU931" s="5"/>
      <c r="SSV931" s="5"/>
      <c r="SSW931" s="5"/>
      <c r="SSX931" s="5"/>
      <c r="SSY931" s="5"/>
      <c r="SSZ931" s="5"/>
      <c r="STA931" s="5"/>
      <c r="STB931" s="5"/>
      <c r="STC931" s="5"/>
      <c r="STD931" s="5"/>
      <c r="STE931" s="5"/>
      <c r="STF931" s="5"/>
      <c r="STG931" s="5"/>
      <c r="STH931" s="5"/>
      <c r="STI931" s="5"/>
      <c r="STJ931" s="5"/>
      <c r="STK931" s="5"/>
      <c r="STL931" s="5"/>
      <c r="STM931" s="5"/>
      <c r="STN931" s="5"/>
      <c r="STO931" s="5"/>
      <c r="STP931" s="5"/>
      <c r="STQ931" s="5"/>
      <c r="STR931" s="5"/>
      <c r="STS931" s="5"/>
      <c r="STT931" s="5"/>
      <c r="STU931" s="5"/>
      <c r="STV931" s="5"/>
      <c r="STW931" s="5"/>
      <c r="STX931" s="5"/>
      <c r="STY931" s="5"/>
      <c r="STZ931" s="5"/>
      <c r="SUA931" s="5"/>
      <c r="SUB931" s="5"/>
      <c r="SUC931" s="5"/>
      <c r="SUD931" s="5"/>
      <c r="SUE931" s="5"/>
      <c r="SUF931" s="5"/>
      <c r="SUG931" s="5"/>
      <c r="SUH931" s="5"/>
      <c r="SUI931" s="5"/>
      <c r="SUJ931" s="5"/>
      <c r="SUK931" s="5"/>
      <c r="SUL931" s="5"/>
      <c r="SUM931" s="5"/>
      <c r="SUN931" s="5"/>
      <c r="SUO931" s="5"/>
      <c r="SUP931" s="5"/>
      <c r="SUQ931" s="5"/>
      <c r="SUR931" s="5"/>
      <c r="SUS931" s="5"/>
      <c r="SUT931" s="5"/>
      <c r="SUU931" s="5"/>
      <c r="SUV931" s="5"/>
      <c r="SUW931" s="5"/>
      <c r="SUX931" s="5"/>
      <c r="SUY931" s="5"/>
      <c r="SUZ931" s="5"/>
      <c r="SVA931" s="5"/>
      <c r="SVB931" s="5"/>
      <c r="SVC931" s="5"/>
      <c r="SVD931" s="5"/>
      <c r="SVE931" s="5"/>
      <c r="SVF931" s="5"/>
      <c r="SVG931" s="5"/>
      <c r="SVH931" s="5"/>
      <c r="SVI931" s="5"/>
      <c r="SVJ931" s="5"/>
      <c r="SVK931" s="5"/>
      <c r="SVL931" s="5"/>
      <c r="SVM931" s="5"/>
      <c r="SVN931" s="5"/>
      <c r="SVO931" s="5"/>
      <c r="SVP931" s="5"/>
      <c r="SVQ931" s="5"/>
      <c r="SVR931" s="5"/>
      <c r="SVS931" s="5"/>
      <c r="SVT931" s="5"/>
      <c r="SVU931" s="5"/>
      <c r="SVV931" s="5"/>
      <c r="SVW931" s="5"/>
      <c r="SVX931" s="5"/>
      <c r="SVY931" s="5"/>
      <c r="SVZ931" s="5"/>
      <c r="SWA931" s="5"/>
      <c r="SWB931" s="5"/>
      <c r="SWC931" s="5"/>
      <c r="SWD931" s="5"/>
      <c r="SWE931" s="5"/>
      <c r="SWF931" s="5"/>
      <c r="SWG931" s="5"/>
      <c r="SWH931" s="5"/>
      <c r="SWI931" s="5"/>
      <c r="SWJ931" s="5"/>
      <c r="SWK931" s="5"/>
      <c r="SWL931" s="5"/>
      <c r="SWM931" s="5"/>
      <c r="SWN931" s="5"/>
      <c r="SWO931" s="5"/>
      <c r="SWP931" s="5"/>
      <c r="SWQ931" s="5"/>
      <c r="SWR931" s="5"/>
      <c r="SWS931" s="5"/>
      <c r="SWT931" s="5"/>
      <c r="SWU931" s="5"/>
      <c r="SWV931" s="5"/>
      <c r="SWW931" s="5"/>
      <c r="SWX931" s="5"/>
      <c r="SWY931" s="5"/>
      <c r="SWZ931" s="5"/>
      <c r="SXA931" s="5"/>
      <c r="SXB931" s="5"/>
      <c r="SXC931" s="5"/>
      <c r="SXD931" s="5"/>
      <c r="SXE931" s="5"/>
      <c r="SXF931" s="5"/>
      <c r="SXG931" s="5"/>
      <c r="SXH931" s="5"/>
      <c r="SXI931" s="5"/>
      <c r="SXJ931" s="5"/>
      <c r="SXK931" s="5"/>
      <c r="SXL931" s="5"/>
      <c r="SXM931" s="5"/>
      <c r="SXN931" s="5"/>
      <c r="SXO931" s="5"/>
      <c r="SXP931" s="5"/>
      <c r="SXQ931" s="5"/>
      <c r="SXR931" s="5"/>
      <c r="SXS931" s="5"/>
      <c r="SXT931" s="5"/>
      <c r="SXU931" s="5"/>
      <c r="SXV931" s="5"/>
      <c r="SXW931" s="5"/>
      <c r="SXX931" s="5"/>
      <c r="SXY931" s="5"/>
      <c r="SXZ931" s="5"/>
      <c r="SYA931" s="5"/>
      <c r="SYB931" s="5"/>
      <c r="SYC931" s="5"/>
      <c r="SYD931" s="5"/>
      <c r="SYE931" s="5"/>
      <c r="SYF931" s="5"/>
      <c r="SYG931" s="5"/>
      <c r="SYH931" s="5"/>
      <c r="SYI931" s="5"/>
      <c r="SYJ931" s="5"/>
      <c r="SYK931" s="5"/>
      <c r="SYL931" s="5"/>
      <c r="SYM931" s="5"/>
      <c r="SYN931" s="5"/>
      <c r="SYO931" s="5"/>
      <c r="SYP931" s="5"/>
      <c r="SYQ931" s="5"/>
      <c r="SYR931" s="5"/>
      <c r="SYS931" s="5"/>
      <c r="SYT931" s="5"/>
      <c r="SYU931" s="5"/>
      <c r="SYV931" s="5"/>
      <c r="SYW931" s="5"/>
      <c r="SYX931" s="5"/>
      <c r="SYY931" s="5"/>
      <c r="SYZ931" s="5"/>
      <c r="SZA931" s="5"/>
      <c r="SZB931" s="5"/>
      <c r="SZC931" s="5"/>
      <c r="SZD931" s="5"/>
      <c r="SZE931" s="5"/>
      <c r="SZF931" s="5"/>
      <c r="SZG931" s="5"/>
      <c r="SZH931" s="5"/>
      <c r="SZI931" s="5"/>
      <c r="SZJ931" s="5"/>
      <c r="SZK931" s="5"/>
      <c r="SZL931" s="5"/>
      <c r="SZM931" s="5"/>
      <c r="SZN931" s="5"/>
      <c r="SZO931" s="5"/>
      <c r="SZP931" s="5"/>
      <c r="SZQ931" s="5"/>
      <c r="SZR931" s="5"/>
      <c r="SZS931" s="5"/>
      <c r="SZT931" s="5"/>
      <c r="SZU931" s="5"/>
      <c r="SZV931" s="5"/>
      <c r="SZW931" s="5"/>
      <c r="SZX931" s="5"/>
      <c r="SZY931" s="5"/>
      <c r="SZZ931" s="5"/>
      <c r="TAA931" s="5"/>
      <c r="TAB931" s="5"/>
      <c r="TAC931" s="5"/>
      <c r="TAD931" s="5"/>
      <c r="TAE931" s="5"/>
      <c r="TAF931" s="5"/>
      <c r="TAG931" s="5"/>
      <c r="TAH931" s="5"/>
      <c r="TAI931" s="5"/>
      <c r="TAJ931" s="5"/>
      <c r="TAK931" s="5"/>
      <c r="TAL931" s="5"/>
      <c r="TAM931" s="5"/>
      <c r="TAN931" s="5"/>
      <c r="TAO931" s="5"/>
      <c r="TAP931" s="5"/>
      <c r="TAQ931" s="5"/>
      <c r="TAR931" s="5"/>
      <c r="TAS931" s="5"/>
      <c r="TAT931" s="5"/>
      <c r="TAU931" s="5"/>
      <c r="TAV931" s="5"/>
      <c r="TAW931" s="5"/>
      <c r="TAX931" s="5"/>
      <c r="TAY931" s="5"/>
      <c r="TAZ931" s="5"/>
      <c r="TBA931" s="5"/>
      <c r="TBB931" s="5"/>
      <c r="TBC931" s="5"/>
      <c r="TBD931" s="5"/>
      <c r="TBE931" s="5"/>
      <c r="TBF931" s="5"/>
      <c r="TBG931" s="5"/>
      <c r="TBH931" s="5"/>
      <c r="TBI931" s="5"/>
      <c r="TBJ931" s="5"/>
      <c r="TBK931" s="5"/>
      <c r="TBL931" s="5"/>
      <c r="TBM931" s="5"/>
      <c r="TBN931" s="5"/>
      <c r="TBO931" s="5"/>
      <c r="TBP931" s="5"/>
      <c r="TBQ931" s="5"/>
      <c r="TBR931" s="5"/>
      <c r="TBS931" s="5"/>
      <c r="TBT931" s="5"/>
      <c r="TBU931" s="5"/>
      <c r="TBV931" s="5"/>
      <c r="TBW931" s="5"/>
      <c r="TBX931" s="5"/>
      <c r="TBY931" s="5"/>
      <c r="TBZ931" s="5"/>
      <c r="TCA931" s="5"/>
      <c r="TCB931" s="5"/>
      <c r="TCC931" s="5"/>
      <c r="TCD931" s="5"/>
      <c r="TCE931" s="5"/>
      <c r="TCF931" s="5"/>
      <c r="TCG931" s="5"/>
      <c r="TCH931" s="5"/>
      <c r="TCI931" s="5"/>
      <c r="TCJ931" s="5"/>
      <c r="TCK931" s="5"/>
      <c r="TCL931" s="5"/>
      <c r="TCM931" s="5"/>
      <c r="TCN931" s="5"/>
      <c r="TCO931" s="5"/>
      <c r="TCP931" s="5"/>
      <c r="TCQ931" s="5"/>
      <c r="TCR931" s="5"/>
      <c r="TCS931" s="5"/>
      <c r="TCT931" s="5"/>
      <c r="TCU931" s="5"/>
      <c r="TCV931" s="5"/>
      <c r="TCW931" s="5"/>
      <c r="TCX931" s="5"/>
      <c r="TCY931" s="5"/>
      <c r="TCZ931" s="5"/>
      <c r="TDA931" s="5"/>
      <c r="TDB931" s="5"/>
      <c r="TDC931" s="5"/>
      <c r="TDD931" s="5"/>
      <c r="TDE931" s="5"/>
      <c r="TDF931" s="5"/>
      <c r="TDG931" s="5"/>
      <c r="TDH931" s="5"/>
      <c r="TDI931" s="5"/>
      <c r="TDJ931" s="5"/>
      <c r="TDK931" s="5"/>
      <c r="TDL931" s="5"/>
      <c r="TDM931" s="5"/>
      <c r="TDN931" s="5"/>
      <c r="TDO931" s="5"/>
      <c r="TDP931" s="5"/>
      <c r="TDQ931" s="5"/>
      <c r="TDR931" s="5"/>
      <c r="TDS931" s="5"/>
      <c r="TDT931" s="5"/>
      <c r="TDU931" s="5"/>
      <c r="TDV931" s="5"/>
      <c r="TDW931" s="5"/>
      <c r="TDX931" s="5"/>
      <c r="TDY931" s="5"/>
      <c r="TDZ931" s="5"/>
      <c r="TEA931" s="5"/>
      <c r="TEB931" s="5"/>
      <c r="TEC931" s="5"/>
      <c r="TED931" s="5"/>
      <c r="TEE931" s="5"/>
      <c r="TEF931" s="5"/>
      <c r="TEG931" s="5"/>
      <c r="TEH931" s="5"/>
      <c r="TEI931" s="5"/>
      <c r="TEJ931" s="5"/>
      <c r="TEK931" s="5"/>
      <c r="TEL931" s="5"/>
      <c r="TEM931" s="5"/>
      <c r="TEN931" s="5"/>
      <c r="TEO931" s="5"/>
      <c r="TEP931" s="5"/>
      <c r="TEQ931" s="5"/>
      <c r="TER931" s="5"/>
      <c r="TES931" s="5"/>
      <c r="TET931" s="5"/>
      <c r="TEU931" s="5"/>
      <c r="TEV931" s="5"/>
      <c r="TEW931" s="5"/>
      <c r="TEX931" s="5"/>
      <c r="TEY931" s="5"/>
      <c r="TEZ931" s="5"/>
      <c r="TFA931" s="5"/>
      <c r="TFB931" s="5"/>
      <c r="TFC931" s="5"/>
      <c r="TFD931" s="5"/>
      <c r="TFE931" s="5"/>
      <c r="TFF931" s="5"/>
      <c r="TFG931" s="5"/>
      <c r="TFH931" s="5"/>
      <c r="TFI931" s="5"/>
      <c r="TFJ931" s="5"/>
      <c r="TFK931" s="5"/>
      <c r="TFL931" s="5"/>
      <c r="TFM931" s="5"/>
      <c r="TFN931" s="5"/>
      <c r="TFO931" s="5"/>
      <c r="TFP931" s="5"/>
      <c r="TFQ931" s="5"/>
      <c r="TFR931" s="5"/>
      <c r="TFS931" s="5"/>
      <c r="TFT931" s="5"/>
      <c r="TFU931" s="5"/>
      <c r="TFV931" s="5"/>
      <c r="TFW931" s="5"/>
      <c r="TFX931" s="5"/>
      <c r="TFY931" s="5"/>
      <c r="TFZ931" s="5"/>
      <c r="TGA931" s="5"/>
      <c r="TGB931" s="5"/>
      <c r="TGC931" s="5"/>
      <c r="TGD931" s="5"/>
      <c r="TGE931" s="5"/>
      <c r="TGF931" s="5"/>
      <c r="TGG931" s="5"/>
      <c r="TGH931" s="5"/>
      <c r="TGI931" s="5"/>
      <c r="TGJ931" s="5"/>
      <c r="TGK931" s="5"/>
      <c r="TGL931" s="5"/>
      <c r="TGM931" s="5"/>
      <c r="TGN931" s="5"/>
      <c r="TGO931" s="5"/>
      <c r="TGP931" s="5"/>
      <c r="TGQ931" s="5"/>
      <c r="TGR931" s="5"/>
      <c r="TGS931" s="5"/>
      <c r="TGT931" s="5"/>
      <c r="TGU931" s="5"/>
      <c r="TGV931" s="5"/>
      <c r="TGW931" s="5"/>
      <c r="TGX931" s="5"/>
      <c r="TGY931" s="5"/>
      <c r="TGZ931" s="5"/>
      <c r="THA931" s="5"/>
      <c r="THB931" s="5"/>
      <c r="THC931" s="5"/>
      <c r="THD931" s="5"/>
      <c r="THE931" s="5"/>
      <c r="THF931" s="5"/>
      <c r="THG931" s="5"/>
      <c r="THH931" s="5"/>
      <c r="THI931" s="5"/>
      <c r="THJ931" s="5"/>
      <c r="THK931" s="5"/>
      <c r="THL931" s="5"/>
      <c r="THM931" s="5"/>
      <c r="THN931" s="5"/>
      <c r="THO931" s="5"/>
      <c r="THP931" s="5"/>
      <c r="THQ931" s="5"/>
      <c r="THR931" s="5"/>
      <c r="THS931" s="5"/>
      <c r="THT931" s="5"/>
      <c r="THU931" s="5"/>
      <c r="THV931" s="5"/>
      <c r="THW931" s="5"/>
      <c r="THX931" s="5"/>
      <c r="THY931" s="5"/>
      <c r="THZ931" s="5"/>
      <c r="TIA931" s="5"/>
      <c r="TIB931" s="5"/>
      <c r="TIC931" s="5"/>
      <c r="TID931" s="5"/>
      <c r="TIE931" s="5"/>
      <c r="TIF931" s="5"/>
      <c r="TIG931" s="5"/>
      <c r="TIH931" s="5"/>
      <c r="TII931" s="5"/>
      <c r="TIJ931" s="5"/>
      <c r="TIK931" s="5"/>
      <c r="TIL931" s="5"/>
      <c r="TIM931" s="5"/>
      <c r="TIN931" s="5"/>
      <c r="TIO931" s="5"/>
      <c r="TIP931" s="5"/>
      <c r="TIQ931" s="5"/>
      <c r="TIR931" s="5"/>
      <c r="TIS931" s="5"/>
      <c r="TIT931" s="5"/>
      <c r="TIU931" s="5"/>
      <c r="TIV931" s="5"/>
      <c r="TIW931" s="5"/>
      <c r="TIX931" s="5"/>
      <c r="TIY931" s="5"/>
      <c r="TIZ931" s="5"/>
      <c r="TJA931" s="5"/>
      <c r="TJB931" s="5"/>
      <c r="TJC931" s="5"/>
      <c r="TJD931" s="5"/>
      <c r="TJE931" s="5"/>
      <c r="TJF931" s="5"/>
      <c r="TJG931" s="5"/>
      <c r="TJH931" s="5"/>
      <c r="TJI931" s="5"/>
      <c r="TJJ931" s="5"/>
      <c r="TJK931" s="5"/>
      <c r="TJL931" s="5"/>
      <c r="TJM931" s="5"/>
      <c r="TJN931" s="5"/>
      <c r="TJO931" s="5"/>
      <c r="TJP931" s="5"/>
      <c r="TJQ931" s="5"/>
      <c r="TJR931" s="5"/>
      <c r="TJS931" s="5"/>
      <c r="TJT931" s="5"/>
      <c r="TJU931" s="5"/>
      <c r="TJV931" s="5"/>
      <c r="TJW931" s="5"/>
      <c r="TJX931" s="5"/>
      <c r="TJY931" s="5"/>
      <c r="TJZ931" s="5"/>
      <c r="TKA931" s="5"/>
      <c r="TKB931" s="5"/>
      <c r="TKC931" s="5"/>
      <c r="TKD931" s="5"/>
      <c r="TKE931" s="5"/>
      <c r="TKF931" s="5"/>
      <c r="TKG931" s="5"/>
      <c r="TKH931" s="5"/>
      <c r="TKI931" s="5"/>
      <c r="TKJ931" s="5"/>
      <c r="TKK931" s="5"/>
      <c r="TKL931" s="5"/>
      <c r="TKM931" s="5"/>
      <c r="TKN931" s="5"/>
      <c r="TKO931" s="5"/>
      <c r="TKP931" s="5"/>
      <c r="TKQ931" s="5"/>
      <c r="TKR931" s="5"/>
      <c r="TKS931" s="5"/>
      <c r="TKT931" s="5"/>
      <c r="TKU931" s="5"/>
      <c r="TKV931" s="5"/>
      <c r="TKW931" s="5"/>
      <c r="TKX931" s="5"/>
      <c r="TKY931" s="5"/>
      <c r="TKZ931" s="5"/>
      <c r="TLA931" s="5"/>
      <c r="TLB931" s="5"/>
      <c r="TLC931" s="5"/>
      <c r="TLD931" s="5"/>
      <c r="TLE931" s="5"/>
      <c r="TLF931" s="5"/>
      <c r="TLG931" s="5"/>
      <c r="TLH931" s="5"/>
      <c r="TLI931" s="5"/>
      <c r="TLJ931" s="5"/>
      <c r="TLK931" s="5"/>
      <c r="TLL931" s="5"/>
      <c r="TLM931" s="5"/>
      <c r="TLN931" s="5"/>
      <c r="TLO931" s="5"/>
      <c r="TLP931" s="5"/>
      <c r="TLQ931" s="5"/>
      <c r="TLR931" s="5"/>
      <c r="TLS931" s="5"/>
      <c r="TLT931" s="5"/>
      <c r="TLU931" s="5"/>
      <c r="TLV931" s="5"/>
      <c r="TLW931" s="5"/>
      <c r="TLX931" s="5"/>
      <c r="TLY931" s="5"/>
      <c r="TLZ931" s="5"/>
      <c r="TMA931" s="5"/>
      <c r="TMB931" s="5"/>
      <c r="TMC931" s="5"/>
      <c r="TMD931" s="5"/>
      <c r="TME931" s="5"/>
      <c r="TMF931" s="5"/>
      <c r="TMG931" s="5"/>
      <c r="TMH931" s="5"/>
      <c r="TMI931" s="5"/>
      <c r="TMJ931" s="5"/>
      <c r="TMK931" s="5"/>
      <c r="TML931" s="5"/>
      <c r="TMM931" s="5"/>
      <c r="TMN931" s="5"/>
      <c r="TMO931" s="5"/>
      <c r="TMP931" s="5"/>
      <c r="TMQ931" s="5"/>
      <c r="TMR931" s="5"/>
      <c r="TMS931" s="5"/>
      <c r="TMT931" s="5"/>
      <c r="TMU931" s="5"/>
      <c r="TMV931" s="5"/>
      <c r="TMW931" s="5"/>
      <c r="TMX931" s="5"/>
      <c r="TMY931" s="5"/>
      <c r="TMZ931" s="5"/>
      <c r="TNA931" s="5"/>
      <c r="TNB931" s="5"/>
      <c r="TNC931" s="5"/>
      <c r="TND931" s="5"/>
      <c r="TNE931" s="5"/>
      <c r="TNF931" s="5"/>
      <c r="TNG931" s="5"/>
      <c r="TNH931" s="5"/>
      <c r="TNI931" s="5"/>
      <c r="TNJ931" s="5"/>
      <c r="TNK931" s="5"/>
      <c r="TNL931" s="5"/>
      <c r="TNM931" s="5"/>
      <c r="TNN931" s="5"/>
      <c r="TNO931" s="5"/>
      <c r="TNP931" s="5"/>
      <c r="TNQ931" s="5"/>
      <c r="TNR931" s="5"/>
      <c r="TNS931" s="5"/>
      <c r="TNT931" s="5"/>
      <c r="TNU931" s="5"/>
      <c r="TNV931" s="5"/>
      <c r="TNW931" s="5"/>
      <c r="TNX931" s="5"/>
      <c r="TNY931" s="5"/>
      <c r="TNZ931" s="5"/>
      <c r="TOA931" s="5"/>
      <c r="TOB931" s="5"/>
      <c r="TOC931" s="5"/>
      <c r="TOD931" s="5"/>
      <c r="TOE931" s="5"/>
      <c r="TOF931" s="5"/>
      <c r="TOG931" s="5"/>
      <c r="TOH931" s="5"/>
      <c r="TOI931" s="5"/>
      <c r="TOJ931" s="5"/>
      <c r="TOK931" s="5"/>
      <c r="TOL931" s="5"/>
      <c r="TOM931" s="5"/>
      <c r="TON931" s="5"/>
      <c r="TOO931" s="5"/>
      <c r="TOP931" s="5"/>
      <c r="TOQ931" s="5"/>
      <c r="TOR931" s="5"/>
      <c r="TOS931" s="5"/>
      <c r="TOT931" s="5"/>
      <c r="TOU931" s="5"/>
      <c r="TOV931" s="5"/>
      <c r="TOW931" s="5"/>
      <c r="TOX931" s="5"/>
      <c r="TOY931" s="5"/>
      <c r="TOZ931" s="5"/>
      <c r="TPA931" s="5"/>
      <c r="TPB931" s="5"/>
      <c r="TPC931" s="5"/>
      <c r="TPD931" s="5"/>
      <c r="TPE931" s="5"/>
      <c r="TPF931" s="5"/>
      <c r="TPG931" s="5"/>
      <c r="TPH931" s="5"/>
      <c r="TPI931" s="5"/>
      <c r="TPJ931" s="5"/>
      <c r="TPK931" s="5"/>
      <c r="TPL931" s="5"/>
      <c r="TPM931" s="5"/>
      <c r="TPN931" s="5"/>
      <c r="TPO931" s="5"/>
      <c r="TPP931" s="5"/>
      <c r="TPQ931" s="5"/>
      <c r="TPR931" s="5"/>
      <c r="TPS931" s="5"/>
      <c r="TPT931" s="5"/>
      <c r="TPU931" s="5"/>
      <c r="TPV931" s="5"/>
      <c r="TPW931" s="5"/>
      <c r="TPX931" s="5"/>
      <c r="TPY931" s="5"/>
      <c r="TPZ931" s="5"/>
      <c r="TQA931" s="5"/>
      <c r="TQB931" s="5"/>
      <c r="TQC931" s="5"/>
      <c r="TQD931" s="5"/>
      <c r="TQE931" s="5"/>
      <c r="TQF931" s="5"/>
      <c r="TQG931" s="5"/>
      <c r="TQH931" s="5"/>
      <c r="TQI931" s="5"/>
      <c r="TQJ931" s="5"/>
      <c r="TQK931" s="5"/>
      <c r="TQL931" s="5"/>
      <c r="TQM931" s="5"/>
      <c r="TQN931" s="5"/>
      <c r="TQO931" s="5"/>
      <c r="TQP931" s="5"/>
      <c r="TQQ931" s="5"/>
      <c r="TQR931" s="5"/>
      <c r="TQS931" s="5"/>
      <c r="TQT931" s="5"/>
      <c r="TQU931" s="5"/>
      <c r="TQV931" s="5"/>
      <c r="TQW931" s="5"/>
      <c r="TQX931" s="5"/>
      <c r="TQY931" s="5"/>
      <c r="TQZ931" s="5"/>
      <c r="TRA931" s="5"/>
      <c r="TRB931" s="5"/>
      <c r="TRC931" s="5"/>
      <c r="TRD931" s="5"/>
      <c r="TRE931" s="5"/>
      <c r="TRF931" s="5"/>
      <c r="TRG931" s="5"/>
      <c r="TRH931" s="5"/>
      <c r="TRI931" s="5"/>
      <c r="TRJ931" s="5"/>
      <c r="TRK931" s="5"/>
      <c r="TRL931" s="5"/>
      <c r="TRM931" s="5"/>
      <c r="TRN931" s="5"/>
      <c r="TRO931" s="5"/>
      <c r="TRP931" s="5"/>
      <c r="TRQ931" s="5"/>
      <c r="TRR931" s="5"/>
      <c r="TRS931" s="5"/>
      <c r="TRT931" s="5"/>
      <c r="TRU931" s="5"/>
      <c r="TRV931" s="5"/>
      <c r="TRW931" s="5"/>
      <c r="TRX931" s="5"/>
      <c r="TRY931" s="5"/>
      <c r="TRZ931" s="5"/>
      <c r="TSA931" s="5"/>
      <c r="TSB931" s="5"/>
      <c r="TSC931" s="5"/>
      <c r="TSD931" s="5"/>
      <c r="TSE931" s="5"/>
      <c r="TSF931" s="5"/>
      <c r="TSG931" s="5"/>
      <c r="TSH931" s="5"/>
      <c r="TSI931" s="5"/>
      <c r="TSJ931" s="5"/>
      <c r="TSK931" s="5"/>
      <c r="TSL931" s="5"/>
      <c r="TSM931" s="5"/>
      <c r="TSN931" s="5"/>
      <c r="TSO931" s="5"/>
      <c r="TSP931" s="5"/>
      <c r="TSQ931" s="5"/>
      <c r="TSR931" s="5"/>
      <c r="TSS931" s="5"/>
      <c r="TST931" s="5"/>
      <c r="TSU931" s="5"/>
      <c r="TSV931" s="5"/>
      <c r="TSW931" s="5"/>
      <c r="TSX931" s="5"/>
      <c r="TSY931" s="5"/>
      <c r="TSZ931" s="5"/>
      <c r="TTA931" s="5"/>
      <c r="TTB931" s="5"/>
      <c r="TTC931" s="5"/>
      <c r="TTD931" s="5"/>
      <c r="TTE931" s="5"/>
      <c r="TTF931" s="5"/>
      <c r="TTG931" s="5"/>
      <c r="TTH931" s="5"/>
      <c r="TTI931" s="5"/>
      <c r="TTJ931" s="5"/>
      <c r="TTK931" s="5"/>
      <c r="TTL931" s="5"/>
      <c r="TTM931" s="5"/>
      <c r="TTN931" s="5"/>
      <c r="TTO931" s="5"/>
      <c r="TTP931" s="5"/>
      <c r="TTQ931" s="5"/>
      <c r="TTR931" s="5"/>
      <c r="TTS931" s="5"/>
      <c r="TTT931" s="5"/>
      <c r="TTU931" s="5"/>
      <c r="TTV931" s="5"/>
      <c r="TTW931" s="5"/>
      <c r="TTX931" s="5"/>
      <c r="TTY931" s="5"/>
      <c r="TTZ931" s="5"/>
      <c r="TUA931" s="5"/>
      <c r="TUB931" s="5"/>
      <c r="TUC931" s="5"/>
      <c r="TUD931" s="5"/>
      <c r="TUE931" s="5"/>
      <c r="TUF931" s="5"/>
      <c r="TUG931" s="5"/>
      <c r="TUH931" s="5"/>
      <c r="TUI931" s="5"/>
      <c r="TUJ931" s="5"/>
      <c r="TUK931" s="5"/>
      <c r="TUL931" s="5"/>
      <c r="TUM931" s="5"/>
      <c r="TUN931" s="5"/>
      <c r="TUO931" s="5"/>
      <c r="TUP931" s="5"/>
      <c r="TUQ931" s="5"/>
      <c r="TUR931" s="5"/>
      <c r="TUS931" s="5"/>
      <c r="TUT931" s="5"/>
      <c r="TUU931" s="5"/>
      <c r="TUV931" s="5"/>
      <c r="TUW931" s="5"/>
      <c r="TUX931" s="5"/>
      <c r="TUY931" s="5"/>
      <c r="TUZ931" s="5"/>
      <c r="TVA931" s="5"/>
      <c r="TVB931" s="5"/>
      <c r="TVC931" s="5"/>
      <c r="TVD931" s="5"/>
      <c r="TVE931" s="5"/>
      <c r="TVF931" s="5"/>
      <c r="TVG931" s="5"/>
      <c r="TVH931" s="5"/>
      <c r="TVI931" s="5"/>
      <c r="TVJ931" s="5"/>
      <c r="TVK931" s="5"/>
      <c r="TVL931" s="5"/>
      <c r="TVM931" s="5"/>
      <c r="TVN931" s="5"/>
      <c r="TVO931" s="5"/>
      <c r="TVP931" s="5"/>
      <c r="TVQ931" s="5"/>
      <c r="TVR931" s="5"/>
      <c r="TVS931" s="5"/>
      <c r="TVT931" s="5"/>
      <c r="TVU931" s="5"/>
      <c r="TVV931" s="5"/>
      <c r="TVW931" s="5"/>
      <c r="TVX931" s="5"/>
      <c r="TVY931" s="5"/>
      <c r="TVZ931" s="5"/>
      <c r="TWA931" s="5"/>
      <c r="TWB931" s="5"/>
      <c r="TWC931" s="5"/>
      <c r="TWD931" s="5"/>
      <c r="TWE931" s="5"/>
      <c r="TWF931" s="5"/>
      <c r="TWG931" s="5"/>
      <c r="TWH931" s="5"/>
      <c r="TWI931" s="5"/>
      <c r="TWJ931" s="5"/>
      <c r="TWK931" s="5"/>
      <c r="TWL931" s="5"/>
      <c r="TWM931" s="5"/>
      <c r="TWN931" s="5"/>
      <c r="TWO931" s="5"/>
      <c r="TWP931" s="5"/>
      <c r="TWQ931" s="5"/>
      <c r="TWR931" s="5"/>
      <c r="TWS931" s="5"/>
      <c r="TWT931" s="5"/>
      <c r="TWU931" s="5"/>
      <c r="TWV931" s="5"/>
      <c r="TWW931" s="5"/>
      <c r="TWX931" s="5"/>
      <c r="TWY931" s="5"/>
      <c r="TWZ931" s="5"/>
      <c r="TXA931" s="5"/>
      <c r="TXB931" s="5"/>
      <c r="TXC931" s="5"/>
      <c r="TXD931" s="5"/>
      <c r="TXE931" s="5"/>
      <c r="TXF931" s="5"/>
      <c r="TXG931" s="5"/>
      <c r="TXH931" s="5"/>
      <c r="TXI931" s="5"/>
      <c r="TXJ931" s="5"/>
      <c r="TXK931" s="5"/>
      <c r="TXL931" s="5"/>
      <c r="TXM931" s="5"/>
      <c r="TXN931" s="5"/>
      <c r="TXO931" s="5"/>
      <c r="TXP931" s="5"/>
      <c r="TXQ931" s="5"/>
      <c r="TXR931" s="5"/>
      <c r="TXS931" s="5"/>
      <c r="TXT931" s="5"/>
      <c r="TXU931" s="5"/>
      <c r="TXV931" s="5"/>
      <c r="TXW931" s="5"/>
      <c r="TXX931" s="5"/>
      <c r="TXY931" s="5"/>
      <c r="TXZ931" s="5"/>
      <c r="TYA931" s="5"/>
      <c r="TYB931" s="5"/>
      <c r="TYC931" s="5"/>
      <c r="TYD931" s="5"/>
      <c r="TYE931" s="5"/>
      <c r="TYF931" s="5"/>
      <c r="TYG931" s="5"/>
      <c r="TYH931" s="5"/>
      <c r="TYI931" s="5"/>
      <c r="TYJ931" s="5"/>
      <c r="TYK931" s="5"/>
      <c r="TYL931" s="5"/>
      <c r="TYM931" s="5"/>
      <c r="TYN931" s="5"/>
      <c r="TYO931" s="5"/>
      <c r="TYP931" s="5"/>
      <c r="TYQ931" s="5"/>
      <c r="TYR931" s="5"/>
      <c r="TYS931" s="5"/>
      <c r="TYT931" s="5"/>
      <c r="TYU931" s="5"/>
      <c r="TYV931" s="5"/>
      <c r="TYW931" s="5"/>
      <c r="TYX931" s="5"/>
      <c r="TYY931" s="5"/>
      <c r="TYZ931" s="5"/>
      <c r="TZA931" s="5"/>
      <c r="TZB931" s="5"/>
      <c r="TZC931" s="5"/>
      <c r="TZD931" s="5"/>
      <c r="TZE931" s="5"/>
      <c r="TZF931" s="5"/>
      <c r="TZG931" s="5"/>
      <c r="TZH931" s="5"/>
      <c r="TZI931" s="5"/>
      <c r="TZJ931" s="5"/>
      <c r="TZK931" s="5"/>
      <c r="TZL931" s="5"/>
      <c r="TZM931" s="5"/>
      <c r="TZN931" s="5"/>
      <c r="TZO931" s="5"/>
      <c r="TZP931" s="5"/>
      <c r="TZQ931" s="5"/>
      <c r="TZR931" s="5"/>
      <c r="TZS931" s="5"/>
      <c r="TZT931" s="5"/>
      <c r="TZU931" s="5"/>
      <c r="TZV931" s="5"/>
      <c r="TZW931" s="5"/>
      <c r="TZX931" s="5"/>
      <c r="TZY931" s="5"/>
      <c r="TZZ931" s="5"/>
      <c r="UAA931" s="5"/>
      <c r="UAB931" s="5"/>
      <c r="UAC931" s="5"/>
      <c r="UAD931" s="5"/>
      <c r="UAE931" s="5"/>
      <c r="UAF931" s="5"/>
      <c r="UAG931" s="5"/>
      <c r="UAH931" s="5"/>
      <c r="UAI931" s="5"/>
      <c r="UAJ931" s="5"/>
      <c r="UAK931" s="5"/>
      <c r="UAL931" s="5"/>
      <c r="UAM931" s="5"/>
      <c r="UAN931" s="5"/>
      <c r="UAO931" s="5"/>
      <c r="UAP931" s="5"/>
      <c r="UAQ931" s="5"/>
      <c r="UAR931" s="5"/>
      <c r="UAS931" s="5"/>
      <c r="UAT931" s="5"/>
      <c r="UAU931" s="5"/>
      <c r="UAV931" s="5"/>
      <c r="UAW931" s="5"/>
      <c r="UAX931" s="5"/>
      <c r="UAY931" s="5"/>
      <c r="UAZ931" s="5"/>
      <c r="UBA931" s="5"/>
      <c r="UBB931" s="5"/>
      <c r="UBC931" s="5"/>
      <c r="UBD931" s="5"/>
      <c r="UBE931" s="5"/>
      <c r="UBF931" s="5"/>
      <c r="UBG931" s="5"/>
      <c r="UBH931" s="5"/>
      <c r="UBI931" s="5"/>
      <c r="UBJ931" s="5"/>
      <c r="UBK931" s="5"/>
      <c r="UBL931" s="5"/>
      <c r="UBM931" s="5"/>
      <c r="UBN931" s="5"/>
      <c r="UBO931" s="5"/>
      <c r="UBP931" s="5"/>
      <c r="UBQ931" s="5"/>
      <c r="UBR931" s="5"/>
      <c r="UBS931" s="5"/>
      <c r="UBT931" s="5"/>
      <c r="UBU931" s="5"/>
      <c r="UBV931" s="5"/>
      <c r="UBW931" s="5"/>
      <c r="UBX931" s="5"/>
      <c r="UBY931" s="5"/>
      <c r="UBZ931" s="5"/>
      <c r="UCA931" s="5"/>
      <c r="UCB931" s="5"/>
      <c r="UCC931" s="5"/>
      <c r="UCD931" s="5"/>
      <c r="UCE931" s="5"/>
      <c r="UCF931" s="5"/>
      <c r="UCG931" s="5"/>
      <c r="UCH931" s="5"/>
      <c r="UCI931" s="5"/>
      <c r="UCJ931" s="5"/>
      <c r="UCK931" s="5"/>
      <c r="UCL931" s="5"/>
      <c r="UCM931" s="5"/>
      <c r="UCN931" s="5"/>
      <c r="UCO931" s="5"/>
      <c r="UCP931" s="5"/>
      <c r="UCQ931" s="5"/>
      <c r="UCR931" s="5"/>
      <c r="UCS931" s="5"/>
      <c r="UCT931" s="5"/>
      <c r="UCU931" s="5"/>
      <c r="UCV931" s="5"/>
      <c r="UCW931" s="5"/>
      <c r="UCX931" s="5"/>
      <c r="UCY931" s="5"/>
      <c r="UCZ931" s="5"/>
      <c r="UDA931" s="5"/>
      <c r="UDB931" s="5"/>
      <c r="UDC931" s="5"/>
      <c r="UDD931" s="5"/>
      <c r="UDE931" s="5"/>
      <c r="UDF931" s="5"/>
      <c r="UDG931" s="5"/>
      <c r="UDH931" s="5"/>
      <c r="UDI931" s="5"/>
      <c r="UDJ931" s="5"/>
      <c r="UDK931" s="5"/>
      <c r="UDL931" s="5"/>
      <c r="UDM931" s="5"/>
      <c r="UDN931" s="5"/>
      <c r="UDO931" s="5"/>
      <c r="UDP931" s="5"/>
      <c r="UDQ931" s="5"/>
      <c r="UDR931" s="5"/>
      <c r="UDS931" s="5"/>
      <c r="UDT931" s="5"/>
      <c r="UDU931" s="5"/>
      <c r="UDV931" s="5"/>
      <c r="UDW931" s="5"/>
      <c r="UDX931" s="5"/>
      <c r="UDY931" s="5"/>
      <c r="UDZ931" s="5"/>
      <c r="UEA931" s="5"/>
      <c r="UEB931" s="5"/>
      <c r="UEC931" s="5"/>
      <c r="UED931" s="5"/>
      <c r="UEE931" s="5"/>
      <c r="UEF931" s="5"/>
      <c r="UEG931" s="5"/>
      <c r="UEH931" s="5"/>
      <c r="UEI931" s="5"/>
      <c r="UEJ931" s="5"/>
      <c r="UEK931" s="5"/>
      <c r="UEL931" s="5"/>
      <c r="UEM931" s="5"/>
      <c r="UEN931" s="5"/>
      <c r="UEO931" s="5"/>
      <c r="UEP931" s="5"/>
      <c r="UEQ931" s="5"/>
      <c r="UER931" s="5"/>
      <c r="UES931" s="5"/>
      <c r="UET931" s="5"/>
      <c r="UEU931" s="5"/>
      <c r="UEV931" s="5"/>
      <c r="UEW931" s="5"/>
      <c r="UEX931" s="5"/>
      <c r="UEY931" s="5"/>
      <c r="UEZ931" s="5"/>
      <c r="UFA931" s="5"/>
      <c r="UFB931" s="5"/>
      <c r="UFC931" s="5"/>
      <c r="UFD931" s="5"/>
      <c r="UFE931" s="5"/>
      <c r="UFF931" s="5"/>
      <c r="UFG931" s="5"/>
      <c r="UFH931" s="5"/>
      <c r="UFI931" s="5"/>
      <c r="UFJ931" s="5"/>
      <c r="UFK931" s="5"/>
      <c r="UFL931" s="5"/>
      <c r="UFM931" s="5"/>
      <c r="UFN931" s="5"/>
      <c r="UFO931" s="5"/>
      <c r="UFP931" s="5"/>
      <c r="UFQ931" s="5"/>
      <c r="UFR931" s="5"/>
      <c r="UFS931" s="5"/>
      <c r="UFT931" s="5"/>
      <c r="UFU931" s="5"/>
      <c r="UFV931" s="5"/>
      <c r="UFW931" s="5"/>
      <c r="UFX931" s="5"/>
      <c r="UFY931" s="5"/>
      <c r="UFZ931" s="5"/>
      <c r="UGA931" s="5"/>
      <c r="UGB931" s="5"/>
      <c r="UGC931" s="5"/>
      <c r="UGD931" s="5"/>
      <c r="UGE931" s="5"/>
      <c r="UGF931" s="5"/>
      <c r="UGG931" s="5"/>
      <c r="UGH931" s="5"/>
      <c r="UGI931" s="5"/>
      <c r="UGJ931" s="5"/>
      <c r="UGK931" s="5"/>
      <c r="UGL931" s="5"/>
      <c r="UGM931" s="5"/>
      <c r="UGN931" s="5"/>
      <c r="UGO931" s="5"/>
      <c r="UGP931" s="5"/>
      <c r="UGQ931" s="5"/>
      <c r="UGR931" s="5"/>
      <c r="UGS931" s="5"/>
      <c r="UGT931" s="5"/>
      <c r="UGU931" s="5"/>
      <c r="UGV931" s="5"/>
      <c r="UGW931" s="5"/>
      <c r="UGX931" s="5"/>
      <c r="UGY931" s="5"/>
      <c r="UGZ931" s="5"/>
      <c r="UHA931" s="5"/>
      <c r="UHB931" s="5"/>
      <c r="UHC931" s="5"/>
      <c r="UHD931" s="5"/>
      <c r="UHE931" s="5"/>
      <c r="UHF931" s="5"/>
      <c r="UHG931" s="5"/>
      <c r="UHH931" s="5"/>
      <c r="UHI931" s="5"/>
      <c r="UHJ931" s="5"/>
      <c r="UHK931" s="5"/>
      <c r="UHL931" s="5"/>
      <c r="UHM931" s="5"/>
      <c r="UHN931" s="5"/>
      <c r="UHO931" s="5"/>
      <c r="UHP931" s="5"/>
      <c r="UHQ931" s="5"/>
      <c r="UHR931" s="5"/>
      <c r="UHS931" s="5"/>
      <c r="UHT931" s="5"/>
      <c r="UHU931" s="5"/>
      <c r="UHV931" s="5"/>
      <c r="UHW931" s="5"/>
      <c r="UHX931" s="5"/>
      <c r="UHY931" s="5"/>
      <c r="UHZ931" s="5"/>
      <c r="UIA931" s="5"/>
      <c r="UIB931" s="5"/>
      <c r="UIC931" s="5"/>
      <c r="UID931" s="5"/>
      <c r="UIE931" s="5"/>
      <c r="UIF931" s="5"/>
      <c r="UIG931" s="5"/>
      <c r="UIH931" s="5"/>
      <c r="UII931" s="5"/>
      <c r="UIJ931" s="5"/>
      <c r="UIK931" s="5"/>
      <c r="UIL931" s="5"/>
      <c r="UIM931" s="5"/>
      <c r="UIN931" s="5"/>
      <c r="UIO931" s="5"/>
      <c r="UIP931" s="5"/>
      <c r="UIQ931" s="5"/>
      <c r="UIR931" s="5"/>
      <c r="UIS931" s="5"/>
      <c r="UIT931" s="5"/>
      <c r="UIU931" s="5"/>
      <c r="UIV931" s="5"/>
      <c r="UIW931" s="5"/>
      <c r="UIX931" s="5"/>
      <c r="UIY931" s="5"/>
      <c r="UIZ931" s="5"/>
      <c r="UJA931" s="5"/>
      <c r="UJB931" s="5"/>
      <c r="UJC931" s="5"/>
      <c r="UJD931" s="5"/>
      <c r="UJE931" s="5"/>
      <c r="UJF931" s="5"/>
      <c r="UJG931" s="5"/>
      <c r="UJH931" s="5"/>
      <c r="UJI931" s="5"/>
      <c r="UJJ931" s="5"/>
      <c r="UJK931" s="5"/>
      <c r="UJL931" s="5"/>
      <c r="UJM931" s="5"/>
      <c r="UJN931" s="5"/>
      <c r="UJO931" s="5"/>
      <c r="UJP931" s="5"/>
      <c r="UJQ931" s="5"/>
      <c r="UJR931" s="5"/>
      <c r="UJS931" s="5"/>
      <c r="UJT931" s="5"/>
      <c r="UJU931" s="5"/>
      <c r="UJV931" s="5"/>
      <c r="UJW931" s="5"/>
      <c r="UJX931" s="5"/>
      <c r="UJY931" s="5"/>
      <c r="UJZ931" s="5"/>
      <c r="UKA931" s="5"/>
      <c r="UKB931" s="5"/>
      <c r="UKC931" s="5"/>
      <c r="UKD931" s="5"/>
      <c r="UKE931" s="5"/>
      <c r="UKF931" s="5"/>
      <c r="UKG931" s="5"/>
      <c r="UKH931" s="5"/>
      <c r="UKI931" s="5"/>
      <c r="UKJ931" s="5"/>
      <c r="UKK931" s="5"/>
      <c r="UKL931" s="5"/>
      <c r="UKM931" s="5"/>
      <c r="UKN931" s="5"/>
      <c r="UKO931" s="5"/>
      <c r="UKP931" s="5"/>
      <c r="UKQ931" s="5"/>
      <c r="UKR931" s="5"/>
      <c r="UKS931" s="5"/>
      <c r="UKT931" s="5"/>
      <c r="UKU931" s="5"/>
      <c r="UKV931" s="5"/>
      <c r="UKW931" s="5"/>
      <c r="UKX931" s="5"/>
      <c r="UKY931" s="5"/>
      <c r="UKZ931" s="5"/>
      <c r="ULA931" s="5"/>
      <c r="ULB931" s="5"/>
      <c r="ULC931" s="5"/>
      <c r="ULD931" s="5"/>
      <c r="ULE931" s="5"/>
      <c r="ULF931" s="5"/>
      <c r="ULG931" s="5"/>
      <c r="ULH931" s="5"/>
      <c r="ULI931" s="5"/>
      <c r="ULJ931" s="5"/>
      <c r="ULK931" s="5"/>
      <c r="ULL931" s="5"/>
      <c r="ULM931" s="5"/>
      <c r="ULN931" s="5"/>
      <c r="ULO931" s="5"/>
      <c r="ULP931" s="5"/>
      <c r="ULQ931" s="5"/>
      <c r="ULR931" s="5"/>
      <c r="ULS931" s="5"/>
      <c r="ULT931" s="5"/>
      <c r="ULU931" s="5"/>
      <c r="ULV931" s="5"/>
      <c r="ULW931" s="5"/>
      <c r="ULX931" s="5"/>
      <c r="ULY931" s="5"/>
      <c r="ULZ931" s="5"/>
      <c r="UMA931" s="5"/>
      <c r="UMB931" s="5"/>
      <c r="UMC931" s="5"/>
      <c r="UMD931" s="5"/>
      <c r="UME931" s="5"/>
      <c r="UMF931" s="5"/>
      <c r="UMG931" s="5"/>
      <c r="UMH931" s="5"/>
      <c r="UMI931" s="5"/>
      <c r="UMJ931" s="5"/>
      <c r="UMK931" s="5"/>
      <c r="UML931" s="5"/>
      <c r="UMM931" s="5"/>
      <c r="UMN931" s="5"/>
      <c r="UMO931" s="5"/>
      <c r="UMP931" s="5"/>
      <c r="UMQ931" s="5"/>
      <c r="UMR931" s="5"/>
      <c r="UMS931" s="5"/>
      <c r="UMT931" s="5"/>
      <c r="UMU931" s="5"/>
      <c r="UMV931" s="5"/>
      <c r="UMW931" s="5"/>
      <c r="UMX931" s="5"/>
      <c r="UMY931" s="5"/>
      <c r="UMZ931" s="5"/>
      <c r="UNA931" s="5"/>
      <c r="UNB931" s="5"/>
      <c r="UNC931" s="5"/>
      <c r="UND931" s="5"/>
      <c r="UNE931" s="5"/>
      <c r="UNF931" s="5"/>
      <c r="UNG931" s="5"/>
      <c r="UNH931" s="5"/>
      <c r="UNI931" s="5"/>
      <c r="UNJ931" s="5"/>
      <c r="UNK931" s="5"/>
      <c r="UNL931" s="5"/>
      <c r="UNM931" s="5"/>
      <c r="UNN931" s="5"/>
      <c r="UNO931" s="5"/>
      <c r="UNP931" s="5"/>
      <c r="UNQ931" s="5"/>
      <c r="UNR931" s="5"/>
      <c r="UNS931" s="5"/>
      <c r="UNT931" s="5"/>
      <c r="UNU931" s="5"/>
      <c r="UNV931" s="5"/>
      <c r="UNW931" s="5"/>
      <c r="UNX931" s="5"/>
      <c r="UNY931" s="5"/>
      <c r="UNZ931" s="5"/>
      <c r="UOA931" s="5"/>
      <c r="UOB931" s="5"/>
      <c r="UOC931" s="5"/>
      <c r="UOD931" s="5"/>
      <c r="UOE931" s="5"/>
      <c r="UOF931" s="5"/>
      <c r="UOG931" s="5"/>
      <c r="UOH931" s="5"/>
      <c r="UOI931" s="5"/>
      <c r="UOJ931" s="5"/>
      <c r="UOK931" s="5"/>
      <c r="UOL931" s="5"/>
      <c r="UOM931" s="5"/>
      <c r="UON931" s="5"/>
      <c r="UOO931" s="5"/>
      <c r="UOP931" s="5"/>
      <c r="UOQ931" s="5"/>
      <c r="UOR931" s="5"/>
      <c r="UOS931" s="5"/>
      <c r="UOT931" s="5"/>
      <c r="UOU931" s="5"/>
      <c r="UOV931" s="5"/>
      <c r="UOW931" s="5"/>
      <c r="UOX931" s="5"/>
      <c r="UOY931" s="5"/>
      <c r="UOZ931" s="5"/>
      <c r="UPA931" s="5"/>
      <c r="UPB931" s="5"/>
      <c r="UPC931" s="5"/>
      <c r="UPD931" s="5"/>
      <c r="UPE931" s="5"/>
      <c r="UPF931" s="5"/>
      <c r="UPG931" s="5"/>
      <c r="UPH931" s="5"/>
      <c r="UPI931" s="5"/>
      <c r="UPJ931" s="5"/>
      <c r="UPK931" s="5"/>
      <c r="UPL931" s="5"/>
      <c r="UPM931" s="5"/>
      <c r="UPN931" s="5"/>
      <c r="UPO931" s="5"/>
      <c r="UPP931" s="5"/>
      <c r="UPQ931" s="5"/>
      <c r="UPR931" s="5"/>
      <c r="UPS931" s="5"/>
      <c r="UPT931" s="5"/>
      <c r="UPU931" s="5"/>
      <c r="UPV931" s="5"/>
      <c r="UPW931" s="5"/>
      <c r="UPX931" s="5"/>
      <c r="UPY931" s="5"/>
      <c r="UPZ931" s="5"/>
      <c r="UQA931" s="5"/>
      <c r="UQB931" s="5"/>
      <c r="UQC931" s="5"/>
      <c r="UQD931" s="5"/>
      <c r="UQE931" s="5"/>
      <c r="UQF931" s="5"/>
      <c r="UQG931" s="5"/>
      <c r="UQH931" s="5"/>
      <c r="UQI931" s="5"/>
      <c r="UQJ931" s="5"/>
      <c r="UQK931" s="5"/>
      <c r="UQL931" s="5"/>
      <c r="UQM931" s="5"/>
      <c r="UQN931" s="5"/>
      <c r="UQO931" s="5"/>
      <c r="UQP931" s="5"/>
      <c r="UQQ931" s="5"/>
      <c r="UQR931" s="5"/>
      <c r="UQS931" s="5"/>
      <c r="UQT931" s="5"/>
      <c r="UQU931" s="5"/>
      <c r="UQV931" s="5"/>
      <c r="UQW931" s="5"/>
      <c r="UQX931" s="5"/>
      <c r="UQY931" s="5"/>
      <c r="UQZ931" s="5"/>
      <c r="URA931" s="5"/>
      <c r="URB931" s="5"/>
      <c r="URC931" s="5"/>
      <c r="URD931" s="5"/>
      <c r="URE931" s="5"/>
      <c r="URF931" s="5"/>
      <c r="URG931" s="5"/>
      <c r="URH931" s="5"/>
      <c r="URI931" s="5"/>
      <c r="URJ931" s="5"/>
      <c r="URK931" s="5"/>
      <c r="URL931" s="5"/>
      <c r="URM931" s="5"/>
      <c r="URN931" s="5"/>
      <c r="URO931" s="5"/>
      <c r="URP931" s="5"/>
      <c r="URQ931" s="5"/>
      <c r="URR931" s="5"/>
      <c r="URS931" s="5"/>
      <c r="URT931" s="5"/>
      <c r="URU931" s="5"/>
      <c r="URV931" s="5"/>
      <c r="URW931" s="5"/>
      <c r="URX931" s="5"/>
      <c r="URY931" s="5"/>
      <c r="URZ931" s="5"/>
      <c r="USA931" s="5"/>
      <c r="USB931" s="5"/>
      <c r="USC931" s="5"/>
      <c r="USD931" s="5"/>
      <c r="USE931" s="5"/>
      <c r="USF931" s="5"/>
      <c r="USG931" s="5"/>
      <c r="USH931" s="5"/>
      <c r="USI931" s="5"/>
      <c r="USJ931" s="5"/>
      <c r="USK931" s="5"/>
      <c r="USL931" s="5"/>
      <c r="USM931" s="5"/>
      <c r="USN931" s="5"/>
      <c r="USO931" s="5"/>
      <c r="USP931" s="5"/>
      <c r="USQ931" s="5"/>
      <c r="USR931" s="5"/>
      <c r="USS931" s="5"/>
      <c r="UST931" s="5"/>
      <c r="USU931" s="5"/>
      <c r="USV931" s="5"/>
      <c r="USW931" s="5"/>
      <c r="USX931" s="5"/>
      <c r="USY931" s="5"/>
      <c r="USZ931" s="5"/>
      <c r="UTA931" s="5"/>
      <c r="UTB931" s="5"/>
      <c r="UTC931" s="5"/>
      <c r="UTD931" s="5"/>
      <c r="UTE931" s="5"/>
      <c r="UTF931" s="5"/>
      <c r="UTG931" s="5"/>
      <c r="UTH931" s="5"/>
      <c r="UTI931" s="5"/>
      <c r="UTJ931" s="5"/>
      <c r="UTK931" s="5"/>
      <c r="UTL931" s="5"/>
      <c r="UTM931" s="5"/>
      <c r="UTN931" s="5"/>
      <c r="UTO931" s="5"/>
      <c r="UTP931" s="5"/>
      <c r="UTQ931" s="5"/>
      <c r="UTR931" s="5"/>
      <c r="UTS931" s="5"/>
      <c r="UTT931" s="5"/>
      <c r="UTU931" s="5"/>
      <c r="UTV931" s="5"/>
      <c r="UTW931" s="5"/>
      <c r="UTX931" s="5"/>
      <c r="UTY931" s="5"/>
      <c r="UTZ931" s="5"/>
      <c r="UUA931" s="5"/>
      <c r="UUB931" s="5"/>
      <c r="UUC931" s="5"/>
      <c r="UUD931" s="5"/>
      <c r="UUE931" s="5"/>
      <c r="UUF931" s="5"/>
      <c r="UUG931" s="5"/>
      <c r="UUH931" s="5"/>
      <c r="UUI931" s="5"/>
      <c r="UUJ931" s="5"/>
      <c r="UUK931" s="5"/>
      <c r="UUL931" s="5"/>
      <c r="UUM931" s="5"/>
      <c r="UUN931" s="5"/>
      <c r="UUO931" s="5"/>
      <c r="UUP931" s="5"/>
      <c r="UUQ931" s="5"/>
      <c r="UUR931" s="5"/>
      <c r="UUS931" s="5"/>
      <c r="UUT931" s="5"/>
      <c r="UUU931" s="5"/>
      <c r="UUV931" s="5"/>
      <c r="UUW931" s="5"/>
      <c r="UUX931" s="5"/>
      <c r="UUY931" s="5"/>
      <c r="UUZ931" s="5"/>
      <c r="UVA931" s="5"/>
      <c r="UVB931" s="5"/>
      <c r="UVC931" s="5"/>
      <c r="UVD931" s="5"/>
      <c r="UVE931" s="5"/>
      <c r="UVF931" s="5"/>
      <c r="UVG931" s="5"/>
      <c r="UVH931" s="5"/>
      <c r="UVI931" s="5"/>
      <c r="UVJ931" s="5"/>
      <c r="UVK931" s="5"/>
      <c r="UVL931" s="5"/>
      <c r="UVM931" s="5"/>
      <c r="UVN931" s="5"/>
      <c r="UVO931" s="5"/>
      <c r="UVP931" s="5"/>
      <c r="UVQ931" s="5"/>
      <c r="UVR931" s="5"/>
      <c r="UVS931" s="5"/>
      <c r="UVT931" s="5"/>
      <c r="UVU931" s="5"/>
      <c r="UVV931" s="5"/>
      <c r="UVW931" s="5"/>
      <c r="UVX931" s="5"/>
      <c r="UVY931" s="5"/>
      <c r="UVZ931" s="5"/>
      <c r="UWA931" s="5"/>
      <c r="UWB931" s="5"/>
      <c r="UWC931" s="5"/>
      <c r="UWD931" s="5"/>
      <c r="UWE931" s="5"/>
      <c r="UWF931" s="5"/>
      <c r="UWG931" s="5"/>
      <c r="UWH931" s="5"/>
      <c r="UWI931" s="5"/>
      <c r="UWJ931" s="5"/>
      <c r="UWK931" s="5"/>
      <c r="UWL931" s="5"/>
      <c r="UWM931" s="5"/>
      <c r="UWN931" s="5"/>
      <c r="UWO931" s="5"/>
      <c r="UWP931" s="5"/>
      <c r="UWQ931" s="5"/>
      <c r="UWR931" s="5"/>
      <c r="UWS931" s="5"/>
      <c r="UWT931" s="5"/>
      <c r="UWU931" s="5"/>
      <c r="UWV931" s="5"/>
      <c r="UWW931" s="5"/>
      <c r="UWX931" s="5"/>
      <c r="UWY931" s="5"/>
      <c r="UWZ931" s="5"/>
      <c r="UXA931" s="5"/>
      <c r="UXB931" s="5"/>
      <c r="UXC931" s="5"/>
      <c r="UXD931" s="5"/>
      <c r="UXE931" s="5"/>
      <c r="UXF931" s="5"/>
      <c r="UXG931" s="5"/>
      <c r="UXH931" s="5"/>
      <c r="UXI931" s="5"/>
      <c r="UXJ931" s="5"/>
      <c r="UXK931" s="5"/>
      <c r="UXL931" s="5"/>
      <c r="UXM931" s="5"/>
      <c r="UXN931" s="5"/>
      <c r="UXO931" s="5"/>
      <c r="UXP931" s="5"/>
      <c r="UXQ931" s="5"/>
      <c r="UXR931" s="5"/>
      <c r="UXS931" s="5"/>
      <c r="UXT931" s="5"/>
      <c r="UXU931" s="5"/>
      <c r="UXV931" s="5"/>
      <c r="UXW931" s="5"/>
      <c r="UXX931" s="5"/>
      <c r="UXY931" s="5"/>
      <c r="UXZ931" s="5"/>
      <c r="UYA931" s="5"/>
      <c r="UYB931" s="5"/>
      <c r="UYC931" s="5"/>
      <c r="UYD931" s="5"/>
      <c r="UYE931" s="5"/>
      <c r="UYF931" s="5"/>
      <c r="UYG931" s="5"/>
      <c r="UYH931" s="5"/>
      <c r="UYI931" s="5"/>
      <c r="UYJ931" s="5"/>
      <c r="UYK931" s="5"/>
      <c r="UYL931" s="5"/>
      <c r="UYM931" s="5"/>
      <c r="UYN931" s="5"/>
      <c r="UYO931" s="5"/>
      <c r="UYP931" s="5"/>
      <c r="UYQ931" s="5"/>
      <c r="UYR931" s="5"/>
      <c r="UYS931" s="5"/>
      <c r="UYT931" s="5"/>
      <c r="UYU931" s="5"/>
      <c r="UYV931" s="5"/>
      <c r="UYW931" s="5"/>
      <c r="UYX931" s="5"/>
      <c r="UYY931" s="5"/>
      <c r="UYZ931" s="5"/>
      <c r="UZA931" s="5"/>
      <c r="UZB931" s="5"/>
      <c r="UZC931" s="5"/>
      <c r="UZD931" s="5"/>
      <c r="UZE931" s="5"/>
      <c r="UZF931" s="5"/>
      <c r="UZG931" s="5"/>
      <c r="UZH931" s="5"/>
      <c r="UZI931" s="5"/>
      <c r="UZJ931" s="5"/>
      <c r="UZK931" s="5"/>
      <c r="UZL931" s="5"/>
      <c r="UZM931" s="5"/>
      <c r="UZN931" s="5"/>
      <c r="UZO931" s="5"/>
      <c r="UZP931" s="5"/>
      <c r="UZQ931" s="5"/>
      <c r="UZR931" s="5"/>
      <c r="UZS931" s="5"/>
      <c r="UZT931" s="5"/>
      <c r="UZU931" s="5"/>
      <c r="UZV931" s="5"/>
      <c r="UZW931" s="5"/>
      <c r="UZX931" s="5"/>
      <c r="UZY931" s="5"/>
      <c r="UZZ931" s="5"/>
      <c r="VAA931" s="5"/>
      <c r="VAB931" s="5"/>
      <c r="VAC931" s="5"/>
      <c r="VAD931" s="5"/>
      <c r="VAE931" s="5"/>
      <c r="VAF931" s="5"/>
      <c r="VAG931" s="5"/>
      <c r="VAH931" s="5"/>
      <c r="VAI931" s="5"/>
      <c r="VAJ931" s="5"/>
      <c r="VAK931" s="5"/>
      <c r="VAL931" s="5"/>
      <c r="VAM931" s="5"/>
      <c r="VAN931" s="5"/>
      <c r="VAO931" s="5"/>
      <c r="VAP931" s="5"/>
      <c r="VAQ931" s="5"/>
      <c r="VAR931" s="5"/>
      <c r="VAS931" s="5"/>
      <c r="VAT931" s="5"/>
      <c r="VAU931" s="5"/>
      <c r="VAV931" s="5"/>
      <c r="VAW931" s="5"/>
      <c r="VAX931" s="5"/>
      <c r="VAY931" s="5"/>
      <c r="VAZ931" s="5"/>
      <c r="VBA931" s="5"/>
      <c r="VBB931" s="5"/>
      <c r="VBC931" s="5"/>
      <c r="VBD931" s="5"/>
      <c r="VBE931" s="5"/>
      <c r="VBF931" s="5"/>
      <c r="VBG931" s="5"/>
      <c r="VBH931" s="5"/>
      <c r="VBI931" s="5"/>
      <c r="VBJ931" s="5"/>
      <c r="VBK931" s="5"/>
      <c r="VBL931" s="5"/>
      <c r="VBM931" s="5"/>
      <c r="VBN931" s="5"/>
      <c r="VBO931" s="5"/>
      <c r="VBP931" s="5"/>
      <c r="VBQ931" s="5"/>
      <c r="VBR931" s="5"/>
      <c r="VBS931" s="5"/>
      <c r="VBT931" s="5"/>
      <c r="VBU931" s="5"/>
      <c r="VBV931" s="5"/>
      <c r="VBW931" s="5"/>
      <c r="VBX931" s="5"/>
      <c r="VBY931" s="5"/>
      <c r="VBZ931" s="5"/>
      <c r="VCA931" s="5"/>
      <c r="VCB931" s="5"/>
      <c r="VCC931" s="5"/>
      <c r="VCD931" s="5"/>
      <c r="VCE931" s="5"/>
      <c r="VCF931" s="5"/>
      <c r="VCG931" s="5"/>
      <c r="VCH931" s="5"/>
      <c r="VCI931" s="5"/>
      <c r="VCJ931" s="5"/>
      <c r="VCK931" s="5"/>
      <c r="VCL931" s="5"/>
      <c r="VCM931" s="5"/>
      <c r="VCN931" s="5"/>
      <c r="VCO931" s="5"/>
      <c r="VCP931" s="5"/>
      <c r="VCQ931" s="5"/>
      <c r="VCR931" s="5"/>
      <c r="VCS931" s="5"/>
      <c r="VCT931" s="5"/>
      <c r="VCU931" s="5"/>
      <c r="VCV931" s="5"/>
      <c r="VCW931" s="5"/>
      <c r="VCX931" s="5"/>
      <c r="VCY931" s="5"/>
      <c r="VCZ931" s="5"/>
      <c r="VDA931" s="5"/>
      <c r="VDB931" s="5"/>
      <c r="VDC931" s="5"/>
      <c r="VDD931" s="5"/>
      <c r="VDE931" s="5"/>
      <c r="VDF931" s="5"/>
      <c r="VDG931" s="5"/>
      <c r="VDH931" s="5"/>
      <c r="VDI931" s="5"/>
      <c r="VDJ931" s="5"/>
      <c r="VDK931" s="5"/>
      <c r="VDL931" s="5"/>
      <c r="VDM931" s="5"/>
      <c r="VDN931" s="5"/>
      <c r="VDO931" s="5"/>
      <c r="VDP931" s="5"/>
      <c r="VDQ931" s="5"/>
      <c r="VDR931" s="5"/>
      <c r="VDS931" s="5"/>
      <c r="VDT931" s="5"/>
      <c r="VDU931" s="5"/>
      <c r="VDV931" s="5"/>
      <c r="VDW931" s="5"/>
      <c r="VDX931" s="5"/>
      <c r="VDY931" s="5"/>
      <c r="VDZ931" s="5"/>
      <c r="VEA931" s="5"/>
      <c r="VEB931" s="5"/>
      <c r="VEC931" s="5"/>
      <c r="VED931" s="5"/>
      <c r="VEE931" s="5"/>
      <c r="VEF931" s="5"/>
      <c r="VEG931" s="5"/>
      <c r="VEH931" s="5"/>
      <c r="VEI931" s="5"/>
      <c r="VEJ931" s="5"/>
      <c r="VEK931" s="5"/>
      <c r="VEL931" s="5"/>
      <c r="VEM931" s="5"/>
      <c r="VEN931" s="5"/>
      <c r="VEO931" s="5"/>
      <c r="VEP931" s="5"/>
      <c r="VEQ931" s="5"/>
      <c r="VER931" s="5"/>
      <c r="VES931" s="5"/>
      <c r="VET931" s="5"/>
      <c r="VEU931" s="5"/>
      <c r="VEV931" s="5"/>
      <c r="VEW931" s="5"/>
      <c r="VEX931" s="5"/>
      <c r="VEY931" s="5"/>
      <c r="VEZ931" s="5"/>
      <c r="VFA931" s="5"/>
      <c r="VFB931" s="5"/>
      <c r="VFC931" s="5"/>
      <c r="VFD931" s="5"/>
      <c r="VFE931" s="5"/>
      <c r="VFF931" s="5"/>
      <c r="VFG931" s="5"/>
      <c r="VFH931" s="5"/>
      <c r="VFI931" s="5"/>
      <c r="VFJ931" s="5"/>
      <c r="VFK931" s="5"/>
      <c r="VFL931" s="5"/>
      <c r="VFM931" s="5"/>
      <c r="VFN931" s="5"/>
      <c r="VFO931" s="5"/>
      <c r="VFP931" s="5"/>
      <c r="VFQ931" s="5"/>
      <c r="VFR931" s="5"/>
      <c r="VFS931" s="5"/>
      <c r="VFT931" s="5"/>
      <c r="VFU931" s="5"/>
      <c r="VFV931" s="5"/>
      <c r="VFW931" s="5"/>
      <c r="VFX931" s="5"/>
      <c r="VFY931" s="5"/>
      <c r="VFZ931" s="5"/>
      <c r="VGA931" s="5"/>
      <c r="VGB931" s="5"/>
      <c r="VGC931" s="5"/>
      <c r="VGD931" s="5"/>
      <c r="VGE931" s="5"/>
      <c r="VGF931" s="5"/>
      <c r="VGG931" s="5"/>
      <c r="VGH931" s="5"/>
      <c r="VGI931" s="5"/>
      <c r="VGJ931" s="5"/>
      <c r="VGK931" s="5"/>
      <c r="VGL931" s="5"/>
      <c r="VGM931" s="5"/>
      <c r="VGN931" s="5"/>
      <c r="VGO931" s="5"/>
      <c r="VGP931" s="5"/>
      <c r="VGQ931" s="5"/>
      <c r="VGR931" s="5"/>
      <c r="VGS931" s="5"/>
      <c r="VGT931" s="5"/>
      <c r="VGU931" s="5"/>
      <c r="VGV931" s="5"/>
      <c r="VGW931" s="5"/>
      <c r="VGX931" s="5"/>
      <c r="VGY931" s="5"/>
      <c r="VGZ931" s="5"/>
      <c r="VHA931" s="5"/>
      <c r="VHB931" s="5"/>
      <c r="VHC931" s="5"/>
      <c r="VHD931" s="5"/>
      <c r="VHE931" s="5"/>
      <c r="VHF931" s="5"/>
      <c r="VHG931" s="5"/>
      <c r="VHH931" s="5"/>
      <c r="VHI931" s="5"/>
      <c r="VHJ931" s="5"/>
      <c r="VHK931" s="5"/>
      <c r="VHL931" s="5"/>
      <c r="VHM931" s="5"/>
      <c r="VHN931" s="5"/>
      <c r="VHO931" s="5"/>
      <c r="VHP931" s="5"/>
      <c r="VHQ931" s="5"/>
      <c r="VHR931" s="5"/>
      <c r="VHS931" s="5"/>
      <c r="VHT931" s="5"/>
      <c r="VHU931" s="5"/>
      <c r="VHV931" s="5"/>
      <c r="VHW931" s="5"/>
      <c r="VHX931" s="5"/>
      <c r="VHY931" s="5"/>
      <c r="VHZ931" s="5"/>
      <c r="VIA931" s="5"/>
      <c r="VIB931" s="5"/>
      <c r="VIC931" s="5"/>
      <c r="VID931" s="5"/>
      <c r="VIE931" s="5"/>
      <c r="VIF931" s="5"/>
      <c r="VIG931" s="5"/>
      <c r="VIH931" s="5"/>
      <c r="VII931" s="5"/>
      <c r="VIJ931" s="5"/>
      <c r="VIK931" s="5"/>
      <c r="VIL931" s="5"/>
      <c r="VIM931" s="5"/>
      <c r="VIN931" s="5"/>
      <c r="VIO931" s="5"/>
      <c r="VIP931" s="5"/>
      <c r="VIQ931" s="5"/>
      <c r="VIR931" s="5"/>
      <c r="VIS931" s="5"/>
      <c r="VIT931" s="5"/>
      <c r="VIU931" s="5"/>
      <c r="VIV931" s="5"/>
      <c r="VIW931" s="5"/>
      <c r="VIX931" s="5"/>
      <c r="VIY931" s="5"/>
      <c r="VIZ931" s="5"/>
      <c r="VJA931" s="5"/>
      <c r="VJB931" s="5"/>
      <c r="VJC931" s="5"/>
      <c r="VJD931" s="5"/>
      <c r="VJE931" s="5"/>
      <c r="VJF931" s="5"/>
      <c r="VJG931" s="5"/>
      <c r="VJH931" s="5"/>
      <c r="VJI931" s="5"/>
      <c r="VJJ931" s="5"/>
      <c r="VJK931" s="5"/>
      <c r="VJL931" s="5"/>
      <c r="VJM931" s="5"/>
      <c r="VJN931" s="5"/>
      <c r="VJO931" s="5"/>
      <c r="VJP931" s="5"/>
      <c r="VJQ931" s="5"/>
      <c r="VJR931" s="5"/>
      <c r="VJS931" s="5"/>
      <c r="VJT931" s="5"/>
      <c r="VJU931" s="5"/>
      <c r="VJV931" s="5"/>
      <c r="VJW931" s="5"/>
      <c r="VJX931" s="5"/>
      <c r="VJY931" s="5"/>
      <c r="VJZ931" s="5"/>
      <c r="VKA931" s="5"/>
      <c r="VKB931" s="5"/>
      <c r="VKC931" s="5"/>
      <c r="VKD931" s="5"/>
      <c r="VKE931" s="5"/>
      <c r="VKF931" s="5"/>
      <c r="VKG931" s="5"/>
      <c r="VKH931" s="5"/>
      <c r="VKI931" s="5"/>
      <c r="VKJ931" s="5"/>
      <c r="VKK931" s="5"/>
      <c r="VKL931" s="5"/>
      <c r="VKM931" s="5"/>
      <c r="VKN931" s="5"/>
      <c r="VKO931" s="5"/>
      <c r="VKP931" s="5"/>
      <c r="VKQ931" s="5"/>
      <c r="VKR931" s="5"/>
      <c r="VKS931" s="5"/>
      <c r="VKT931" s="5"/>
      <c r="VKU931" s="5"/>
      <c r="VKV931" s="5"/>
      <c r="VKW931" s="5"/>
      <c r="VKX931" s="5"/>
      <c r="VKY931" s="5"/>
      <c r="VKZ931" s="5"/>
      <c r="VLA931" s="5"/>
      <c r="VLB931" s="5"/>
      <c r="VLC931" s="5"/>
      <c r="VLD931" s="5"/>
      <c r="VLE931" s="5"/>
      <c r="VLF931" s="5"/>
      <c r="VLG931" s="5"/>
      <c r="VLH931" s="5"/>
      <c r="VLI931" s="5"/>
      <c r="VLJ931" s="5"/>
      <c r="VLK931" s="5"/>
      <c r="VLL931" s="5"/>
      <c r="VLM931" s="5"/>
      <c r="VLN931" s="5"/>
      <c r="VLO931" s="5"/>
      <c r="VLP931" s="5"/>
      <c r="VLQ931" s="5"/>
      <c r="VLR931" s="5"/>
      <c r="VLS931" s="5"/>
      <c r="VLT931" s="5"/>
      <c r="VLU931" s="5"/>
      <c r="VLV931" s="5"/>
      <c r="VLW931" s="5"/>
      <c r="VLX931" s="5"/>
      <c r="VLY931" s="5"/>
      <c r="VLZ931" s="5"/>
      <c r="VMA931" s="5"/>
      <c r="VMB931" s="5"/>
      <c r="VMC931" s="5"/>
      <c r="VMD931" s="5"/>
      <c r="VME931" s="5"/>
      <c r="VMF931" s="5"/>
      <c r="VMG931" s="5"/>
      <c r="VMH931" s="5"/>
      <c r="VMI931" s="5"/>
      <c r="VMJ931" s="5"/>
      <c r="VMK931" s="5"/>
      <c r="VML931" s="5"/>
      <c r="VMM931" s="5"/>
      <c r="VMN931" s="5"/>
      <c r="VMO931" s="5"/>
      <c r="VMP931" s="5"/>
      <c r="VMQ931" s="5"/>
      <c r="VMR931" s="5"/>
      <c r="VMS931" s="5"/>
      <c r="VMT931" s="5"/>
      <c r="VMU931" s="5"/>
      <c r="VMV931" s="5"/>
      <c r="VMW931" s="5"/>
      <c r="VMX931" s="5"/>
      <c r="VMY931" s="5"/>
      <c r="VMZ931" s="5"/>
      <c r="VNA931" s="5"/>
      <c r="VNB931" s="5"/>
      <c r="VNC931" s="5"/>
      <c r="VND931" s="5"/>
      <c r="VNE931" s="5"/>
      <c r="VNF931" s="5"/>
      <c r="VNG931" s="5"/>
      <c r="VNH931" s="5"/>
      <c r="VNI931" s="5"/>
      <c r="VNJ931" s="5"/>
      <c r="VNK931" s="5"/>
      <c r="VNL931" s="5"/>
      <c r="VNM931" s="5"/>
      <c r="VNN931" s="5"/>
      <c r="VNO931" s="5"/>
      <c r="VNP931" s="5"/>
      <c r="VNQ931" s="5"/>
      <c r="VNR931" s="5"/>
      <c r="VNS931" s="5"/>
      <c r="VNT931" s="5"/>
      <c r="VNU931" s="5"/>
      <c r="VNV931" s="5"/>
      <c r="VNW931" s="5"/>
      <c r="VNX931" s="5"/>
      <c r="VNY931" s="5"/>
      <c r="VNZ931" s="5"/>
      <c r="VOA931" s="5"/>
      <c r="VOB931" s="5"/>
      <c r="VOC931" s="5"/>
      <c r="VOD931" s="5"/>
      <c r="VOE931" s="5"/>
      <c r="VOF931" s="5"/>
      <c r="VOG931" s="5"/>
      <c r="VOH931" s="5"/>
      <c r="VOI931" s="5"/>
      <c r="VOJ931" s="5"/>
      <c r="VOK931" s="5"/>
      <c r="VOL931" s="5"/>
      <c r="VOM931" s="5"/>
      <c r="VON931" s="5"/>
      <c r="VOO931" s="5"/>
      <c r="VOP931" s="5"/>
      <c r="VOQ931" s="5"/>
      <c r="VOR931" s="5"/>
      <c r="VOS931" s="5"/>
      <c r="VOT931" s="5"/>
      <c r="VOU931" s="5"/>
      <c r="VOV931" s="5"/>
      <c r="VOW931" s="5"/>
      <c r="VOX931" s="5"/>
      <c r="VOY931" s="5"/>
      <c r="VOZ931" s="5"/>
      <c r="VPA931" s="5"/>
      <c r="VPB931" s="5"/>
      <c r="VPC931" s="5"/>
      <c r="VPD931" s="5"/>
      <c r="VPE931" s="5"/>
      <c r="VPF931" s="5"/>
      <c r="VPG931" s="5"/>
      <c r="VPH931" s="5"/>
      <c r="VPI931" s="5"/>
      <c r="VPJ931" s="5"/>
      <c r="VPK931" s="5"/>
      <c r="VPL931" s="5"/>
      <c r="VPM931" s="5"/>
      <c r="VPN931" s="5"/>
      <c r="VPO931" s="5"/>
      <c r="VPP931" s="5"/>
      <c r="VPQ931" s="5"/>
      <c r="VPR931" s="5"/>
      <c r="VPS931" s="5"/>
      <c r="VPT931" s="5"/>
      <c r="VPU931" s="5"/>
      <c r="VPV931" s="5"/>
      <c r="VPW931" s="5"/>
      <c r="VPX931" s="5"/>
      <c r="VPY931" s="5"/>
      <c r="VPZ931" s="5"/>
      <c r="VQA931" s="5"/>
      <c r="VQB931" s="5"/>
      <c r="VQC931" s="5"/>
      <c r="VQD931" s="5"/>
      <c r="VQE931" s="5"/>
      <c r="VQF931" s="5"/>
      <c r="VQG931" s="5"/>
      <c r="VQH931" s="5"/>
      <c r="VQI931" s="5"/>
      <c r="VQJ931" s="5"/>
      <c r="VQK931" s="5"/>
      <c r="VQL931" s="5"/>
      <c r="VQM931" s="5"/>
      <c r="VQN931" s="5"/>
      <c r="VQO931" s="5"/>
      <c r="VQP931" s="5"/>
      <c r="VQQ931" s="5"/>
      <c r="VQR931" s="5"/>
      <c r="VQS931" s="5"/>
      <c r="VQT931" s="5"/>
      <c r="VQU931" s="5"/>
      <c r="VQV931" s="5"/>
      <c r="VQW931" s="5"/>
      <c r="VQX931" s="5"/>
      <c r="VQY931" s="5"/>
      <c r="VQZ931" s="5"/>
      <c r="VRA931" s="5"/>
      <c r="VRB931" s="5"/>
      <c r="VRC931" s="5"/>
      <c r="VRD931" s="5"/>
      <c r="VRE931" s="5"/>
      <c r="VRF931" s="5"/>
      <c r="VRG931" s="5"/>
      <c r="VRH931" s="5"/>
      <c r="VRI931" s="5"/>
      <c r="VRJ931" s="5"/>
      <c r="VRK931" s="5"/>
      <c r="VRL931" s="5"/>
      <c r="VRM931" s="5"/>
      <c r="VRN931" s="5"/>
      <c r="VRO931" s="5"/>
      <c r="VRP931" s="5"/>
      <c r="VRQ931" s="5"/>
      <c r="VRR931" s="5"/>
      <c r="VRS931" s="5"/>
      <c r="VRT931" s="5"/>
      <c r="VRU931" s="5"/>
      <c r="VRV931" s="5"/>
      <c r="VRW931" s="5"/>
      <c r="VRX931" s="5"/>
      <c r="VRY931" s="5"/>
      <c r="VRZ931" s="5"/>
      <c r="VSA931" s="5"/>
      <c r="VSB931" s="5"/>
      <c r="VSC931" s="5"/>
      <c r="VSD931" s="5"/>
      <c r="VSE931" s="5"/>
      <c r="VSF931" s="5"/>
      <c r="VSG931" s="5"/>
      <c r="VSH931" s="5"/>
      <c r="VSI931" s="5"/>
      <c r="VSJ931" s="5"/>
      <c r="VSK931" s="5"/>
      <c r="VSL931" s="5"/>
      <c r="VSM931" s="5"/>
      <c r="VSN931" s="5"/>
      <c r="VSO931" s="5"/>
      <c r="VSP931" s="5"/>
      <c r="VSQ931" s="5"/>
      <c r="VSR931" s="5"/>
      <c r="VSS931" s="5"/>
      <c r="VST931" s="5"/>
      <c r="VSU931" s="5"/>
      <c r="VSV931" s="5"/>
      <c r="VSW931" s="5"/>
      <c r="VSX931" s="5"/>
      <c r="VSY931" s="5"/>
      <c r="VSZ931" s="5"/>
      <c r="VTA931" s="5"/>
      <c r="VTB931" s="5"/>
      <c r="VTC931" s="5"/>
      <c r="VTD931" s="5"/>
      <c r="VTE931" s="5"/>
      <c r="VTF931" s="5"/>
      <c r="VTG931" s="5"/>
      <c r="VTH931" s="5"/>
      <c r="VTI931" s="5"/>
      <c r="VTJ931" s="5"/>
      <c r="VTK931" s="5"/>
      <c r="VTL931" s="5"/>
      <c r="VTM931" s="5"/>
      <c r="VTN931" s="5"/>
      <c r="VTO931" s="5"/>
      <c r="VTP931" s="5"/>
      <c r="VTQ931" s="5"/>
      <c r="VTR931" s="5"/>
      <c r="VTS931" s="5"/>
      <c r="VTT931" s="5"/>
      <c r="VTU931" s="5"/>
      <c r="VTV931" s="5"/>
      <c r="VTW931" s="5"/>
      <c r="VTX931" s="5"/>
      <c r="VTY931" s="5"/>
      <c r="VTZ931" s="5"/>
      <c r="VUA931" s="5"/>
      <c r="VUB931" s="5"/>
      <c r="VUC931" s="5"/>
      <c r="VUD931" s="5"/>
      <c r="VUE931" s="5"/>
      <c r="VUF931" s="5"/>
      <c r="VUG931" s="5"/>
      <c r="VUH931" s="5"/>
      <c r="VUI931" s="5"/>
      <c r="VUJ931" s="5"/>
      <c r="VUK931" s="5"/>
      <c r="VUL931" s="5"/>
      <c r="VUM931" s="5"/>
      <c r="VUN931" s="5"/>
      <c r="VUO931" s="5"/>
      <c r="VUP931" s="5"/>
      <c r="VUQ931" s="5"/>
      <c r="VUR931" s="5"/>
      <c r="VUS931" s="5"/>
      <c r="VUT931" s="5"/>
      <c r="VUU931" s="5"/>
      <c r="VUV931" s="5"/>
      <c r="VUW931" s="5"/>
      <c r="VUX931" s="5"/>
      <c r="VUY931" s="5"/>
      <c r="VUZ931" s="5"/>
      <c r="VVA931" s="5"/>
      <c r="VVB931" s="5"/>
      <c r="VVC931" s="5"/>
      <c r="VVD931" s="5"/>
      <c r="VVE931" s="5"/>
      <c r="VVF931" s="5"/>
      <c r="VVG931" s="5"/>
      <c r="VVH931" s="5"/>
      <c r="VVI931" s="5"/>
      <c r="VVJ931" s="5"/>
      <c r="VVK931" s="5"/>
      <c r="VVL931" s="5"/>
      <c r="VVM931" s="5"/>
      <c r="VVN931" s="5"/>
      <c r="VVO931" s="5"/>
      <c r="VVP931" s="5"/>
      <c r="VVQ931" s="5"/>
      <c r="VVR931" s="5"/>
      <c r="VVS931" s="5"/>
      <c r="VVT931" s="5"/>
      <c r="VVU931" s="5"/>
      <c r="VVV931" s="5"/>
      <c r="VVW931" s="5"/>
      <c r="VVX931" s="5"/>
      <c r="VVY931" s="5"/>
      <c r="VVZ931" s="5"/>
      <c r="VWA931" s="5"/>
      <c r="VWB931" s="5"/>
      <c r="VWC931" s="5"/>
      <c r="VWD931" s="5"/>
      <c r="VWE931" s="5"/>
      <c r="VWF931" s="5"/>
      <c r="VWG931" s="5"/>
      <c r="VWH931" s="5"/>
      <c r="VWI931" s="5"/>
      <c r="VWJ931" s="5"/>
      <c r="VWK931" s="5"/>
      <c r="VWL931" s="5"/>
      <c r="VWM931" s="5"/>
      <c r="VWN931" s="5"/>
      <c r="VWO931" s="5"/>
      <c r="VWP931" s="5"/>
      <c r="VWQ931" s="5"/>
      <c r="VWR931" s="5"/>
      <c r="VWS931" s="5"/>
      <c r="VWT931" s="5"/>
      <c r="VWU931" s="5"/>
      <c r="VWV931" s="5"/>
      <c r="VWW931" s="5"/>
      <c r="VWX931" s="5"/>
      <c r="VWY931" s="5"/>
      <c r="VWZ931" s="5"/>
      <c r="VXA931" s="5"/>
      <c r="VXB931" s="5"/>
      <c r="VXC931" s="5"/>
      <c r="VXD931" s="5"/>
      <c r="VXE931" s="5"/>
      <c r="VXF931" s="5"/>
      <c r="VXG931" s="5"/>
      <c r="VXH931" s="5"/>
      <c r="VXI931" s="5"/>
      <c r="VXJ931" s="5"/>
      <c r="VXK931" s="5"/>
      <c r="VXL931" s="5"/>
      <c r="VXM931" s="5"/>
      <c r="VXN931" s="5"/>
      <c r="VXO931" s="5"/>
      <c r="VXP931" s="5"/>
      <c r="VXQ931" s="5"/>
      <c r="VXR931" s="5"/>
      <c r="VXS931" s="5"/>
      <c r="VXT931" s="5"/>
      <c r="VXU931" s="5"/>
      <c r="VXV931" s="5"/>
      <c r="VXW931" s="5"/>
      <c r="VXX931" s="5"/>
      <c r="VXY931" s="5"/>
      <c r="VXZ931" s="5"/>
      <c r="VYA931" s="5"/>
      <c r="VYB931" s="5"/>
      <c r="VYC931" s="5"/>
      <c r="VYD931" s="5"/>
      <c r="VYE931" s="5"/>
      <c r="VYF931" s="5"/>
      <c r="VYG931" s="5"/>
      <c r="VYH931" s="5"/>
      <c r="VYI931" s="5"/>
      <c r="VYJ931" s="5"/>
      <c r="VYK931" s="5"/>
      <c r="VYL931" s="5"/>
      <c r="VYM931" s="5"/>
      <c r="VYN931" s="5"/>
      <c r="VYO931" s="5"/>
      <c r="VYP931" s="5"/>
      <c r="VYQ931" s="5"/>
      <c r="VYR931" s="5"/>
      <c r="VYS931" s="5"/>
      <c r="VYT931" s="5"/>
      <c r="VYU931" s="5"/>
      <c r="VYV931" s="5"/>
      <c r="VYW931" s="5"/>
      <c r="VYX931" s="5"/>
      <c r="VYY931" s="5"/>
      <c r="VYZ931" s="5"/>
      <c r="VZA931" s="5"/>
      <c r="VZB931" s="5"/>
      <c r="VZC931" s="5"/>
      <c r="VZD931" s="5"/>
      <c r="VZE931" s="5"/>
      <c r="VZF931" s="5"/>
      <c r="VZG931" s="5"/>
      <c r="VZH931" s="5"/>
      <c r="VZI931" s="5"/>
      <c r="VZJ931" s="5"/>
      <c r="VZK931" s="5"/>
      <c r="VZL931" s="5"/>
      <c r="VZM931" s="5"/>
      <c r="VZN931" s="5"/>
      <c r="VZO931" s="5"/>
      <c r="VZP931" s="5"/>
      <c r="VZQ931" s="5"/>
      <c r="VZR931" s="5"/>
      <c r="VZS931" s="5"/>
      <c r="VZT931" s="5"/>
      <c r="VZU931" s="5"/>
      <c r="VZV931" s="5"/>
      <c r="VZW931" s="5"/>
      <c r="VZX931" s="5"/>
      <c r="VZY931" s="5"/>
      <c r="VZZ931" s="5"/>
      <c r="WAA931" s="5"/>
      <c r="WAB931" s="5"/>
      <c r="WAC931" s="5"/>
      <c r="WAD931" s="5"/>
      <c r="WAE931" s="5"/>
      <c r="WAF931" s="5"/>
      <c r="WAG931" s="5"/>
      <c r="WAH931" s="5"/>
      <c r="WAI931" s="5"/>
      <c r="WAJ931" s="5"/>
      <c r="WAK931" s="5"/>
      <c r="WAL931" s="5"/>
      <c r="WAM931" s="5"/>
      <c r="WAN931" s="5"/>
      <c r="WAO931" s="5"/>
      <c r="WAP931" s="5"/>
      <c r="WAQ931" s="5"/>
      <c r="WAR931" s="5"/>
      <c r="WAS931" s="5"/>
      <c r="WAT931" s="5"/>
      <c r="WAU931" s="5"/>
      <c r="WAV931" s="5"/>
      <c r="WAW931" s="5"/>
      <c r="WAX931" s="5"/>
      <c r="WAY931" s="5"/>
      <c r="WAZ931" s="5"/>
      <c r="WBA931" s="5"/>
      <c r="WBB931" s="5"/>
      <c r="WBC931" s="5"/>
      <c r="WBD931" s="5"/>
      <c r="WBE931" s="5"/>
      <c r="WBF931" s="5"/>
      <c r="WBG931" s="5"/>
      <c r="WBH931" s="5"/>
      <c r="WBI931" s="5"/>
      <c r="WBJ931" s="5"/>
      <c r="WBK931" s="5"/>
      <c r="WBL931" s="5"/>
      <c r="WBM931" s="5"/>
      <c r="WBN931" s="5"/>
      <c r="WBO931" s="5"/>
      <c r="WBP931" s="5"/>
      <c r="WBQ931" s="5"/>
      <c r="WBR931" s="5"/>
      <c r="WBS931" s="5"/>
      <c r="WBT931" s="5"/>
      <c r="WBU931" s="5"/>
      <c r="WBV931" s="5"/>
      <c r="WBW931" s="5"/>
      <c r="WBX931" s="5"/>
      <c r="WBY931" s="5"/>
      <c r="WBZ931" s="5"/>
      <c r="WCA931" s="5"/>
      <c r="WCB931" s="5"/>
      <c r="WCC931" s="5"/>
      <c r="WCD931" s="5"/>
      <c r="WCE931" s="5"/>
      <c r="WCF931" s="5"/>
      <c r="WCG931" s="5"/>
      <c r="WCH931" s="5"/>
      <c r="WCI931" s="5"/>
      <c r="WCJ931" s="5"/>
      <c r="WCK931" s="5"/>
      <c r="WCL931" s="5"/>
      <c r="WCM931" s="5"/>
      <c r="WCN931" s="5"/>
      <c r="WCO931" s="5"/>
      <c r="WCP931" s="5"/>
      <c r="WCQ931" s="5"/>
      <c r="WCR931" s="5"/>
      <c r="WCS931" s="5"/>
      <c r="WCT931" s="5"/>
      <c r="WCU931" s="5"/>
      <c r="WCV931" s="5"/>
      <c r="WCW931" s="5"/>
      <c r="WCX931" s="5"/>
      <c r="WCY931" s="5"/>
      <c r="WCZ931" s="5"/>
      <c r="WDA931" s="5"/>
      <c r="WDB931" s="5"/>
      <c r="WDC931" s="5"/>
      <c r="WDD931" s="5"/>
      <c r="WDE931" s="5"/>
      <c r="WDF931" s="5"/>
      <c r="WDG931" s="5"/>
      <c r="WDH931" s="5"/>
      <c r="WDI931" s="5"/>
      <c r="WDJ931" s="5"/>
      <c r="WDK931" s="5"/>
      <c r="WDL931" s="5"/>
      <c r="WDM931" s="5"/>
      <c r="WDN931" s="5"/>
      <c r="WDO931" s="5"/>
      <c r="WDP931" s="5"/>
      <c r="WDQ931" s="5"/>
      <c r="WDR931" s="5"/>
      <c r="WDS931" s="5"/>
      <c r="WDT931" s="5"/>
      <c r="WDU931" s="5"/>
      <c r="WDV931" s="5"/>
      <c r="WDW931" s="5"/>
      <c r="WDX931" s="5"/>
      <c r="WDY931" s="5"/>
      <c r="WDZ931" s="5"/>
      <c r="WEA931" s="5"/>
      <c r="WEB931" s="5"/>
      <c r="WEC931" s="5"/>
      <c r="WED931" s="5"/>
      <c r="WEE931" s="5"/>
      <c r="WEF931" s="5"/>
      <c r="WEG931" s="5"/>
      <c r="WEH931" s="5"/>
      <c r="WEI931" s="5"/>
      <c r="WEJ931" s="5"/>
      <c r="WEK931" s="5"/>
      <c r="WEL931" s="5"/>
      <c r="WEM931" s="5"/>
      <c r="WEN931" s="5"/>
      <c r="WEO931" s="5"/>
      <c r="WEP931" s="5"/>
      <c r="WEQ931" s="5"/>
      <c r="WER931" s="5"/>
      <c r="WES931" s="5"/>
      <c r="WET931" s="5"/>
      <c r="WEU931" s="5"/>
      <c r="WEV931" s="5"/>
      <c r="WEW931" s="5"/>
      <c r="WEX931" s="5"/>
      <c r="WEY931" s="5"/>
      <c r="WEZ931" s="5"/>
      <c r="WFA931" s="5"/>
      <c r="WFB931" s="5"/>
      <c r="WFC931" s="5"/>
      <c r="WFD931" s="5"/>
      <c r="WFE931" s="5"/>
      <c r="WFF931" s="5"/>
      <c r="WFG931" s="5"/>
      <c r="WFH931" s="5"/>
      <c r="WFI931" s="5"/>
      <c r="WFJ931" s="5"/>
      <c r="WFK931" s="5"/>
      <c r="WFL931" s="5"/>
      <c r="WFM931" s="5"/>
      <c r="WFN931" s="5"/>
      <c r="WFO931" s="5"/>
      <c r="WFP931" s="5"/>
      <c r="WFQ931" s="5"/>
      <c r="WFR931" s="5"/>
      <c r="WFS931" s="5"/>
      <c r="WFT931" s="5"/>
      <c r="WFU931" s="5"/>
      <c r="WFV931" s="5"/>
      <c r="WFW931" s="5"/>
      <c r="WFX931" s="5"/>
      <c r="WFY931" s="5"/>
      <c r="WFZ931" s="5"/>
      <c r="WGA931" s="5"/>
      <c r="WGB931" s="5"/>
      <c r="WGC931" s="5"/>
      <c r="WGD931" s="5"/>
      <c r="WGE931" s="5"/>
      <c r="WGF931" s="5"/>
      <c r="WGG931" s="5"/>
      <c r="WGH931" s="5"/>
      <c r="WGI931" s="5"/>
      <c r="WGJ931" s="5"/>
      <c r="WGK931" s="5"/>
      <c r="WGL931" s="5"/>
      <c r="WGM931" s="5"/>
      <c r="WGN931" s="5"/>
      <c r="WGO931" s="5"/>
      <c r="WGP931" s="5"/>
      <c r="WGQ931" s="5"/>
      <c r="WGR931" s="5"/>
      <c r="WGS931" s="5"/>
      <c r="WGT931" s="5"/>
      <c r="WGU931" s="5"/>
      <c r="WGV931" s="5"/>
      <c r="WGW931" s="5"/>
      <c r="WGX931" s="5"/>
      <c r="WGY931" s="5"/>
      <c r="WGZ931" s="5"/>
      <c r="WHA931" s="5"/>
      <c r="WHB931" s="5"/>
      <c r="WHC931" s="5"/>
      <c r="WHD931" s="5"/>
      <c r="WHE931" s="5"/>
      <c r="WHF931" s="5"/>
      <c r="WHG931" s="5"/>
      <c r="WHH931" s="5"/>
      <c r="WHI931" s="5"/>
      <c r="WHJ931" s="5"/>
      <c r="WHK931" s="5"/>
      <c r="WHL931" s="5"/>
      <c r="WHM931" s="5"/>
      <c r="WHN931" s="5"/>
      <c r="WHO931" s="5"/>
      <c r="WHP931" s="5"/>
      <c r="WHQ931" s="5"/>
      <c r="WHR931" s="5"/>
      <c r="WHS931" s="5"/>
      <c r="WHT931" s="5"/>
      <c r="WHU931" s="5"/>
      <c r="WHV931" s="5"/>
      <c r="WHW931" s="5"/>
      <c r="WHX931" s="5"/>
      <c r="WHY931" s="5"/>
      <c r="WHZ931" s="5"/>
      <c r="WIA931" s="5"/>
      <c r="WIB931" s="5"/>
      <c r="WIC931" s="5"/>
      <c r="WID931" s="5"/>
      <c r="WIE931" s="5"/>
      <c r="WIF931" s="5"/>
      <c r="WIG931" s="5"/>
      <c r="WIH931" s="5"/>
      <c r="WII931" s="5"/>
      <c r="WIJ931" s="5"/>
      <c r="WIK931" s="5"/>
      <c r="WIL931" s="5"/>
      <c r="WIM931" s="5"/>
      <c r="WIN931" s="5"/>
      <c r="WIO931" s="5"/>
      <c r="WIP931" s="5"/>
      <c r="WIQ931" s="5"/>
      <c r="WIR931" s="5"/>
      <c r="WIS931" s="5"/>
      <c r="WIT931" s="5"/>
      <c r="WIU931" s="5"/>
      <c r="WIV931" s="5"/>
      <c r="WIW931" s="5"/>
      <c r="WIX931" s="5"/>
      <c r="WIY931" s="5"/>
      <c r="WIZ931" s="5"/>
      <c r="WJA931" s="5"/>
      <c r="WJB931" s="5"/>
      <c r="WJC931" s="5"/>
      <c r="WJD931" s="5"/>
      <c r="WJE931" s="5"/>
      <c r="WJF931" s="5"/>
      <c r="WJG931" s="5"/>
      <c r="WJH931" s="5"/>
      <c r="WJI931" s="5"/>
      <c r="WJJ931" s="5"/>
      <c r="WJK931" s="5"/>
      <c r="WJL931" s="5"/>
      <c r="WJM931" s="5"/>
      <c r="WJN931" s="5"/>
      <c r="WJO931" s="5"/>
      <c r="WJP931" s="5"/>
      <c r="WJQ931" s="5"/>
      <c r="WJR931" s="5"/>
      <c r="WJS931" s="5"/>
      <c r="WJT931" s="5"/>
      <c r="WJU931" s="5"/>
      <c r="WJV931" s="5"/>
      <c r="WJW931" s="5"/>
      <c r="WJX931" s="5"/>
      <c r="WJY931" s="5"/>
      <c r="WJZ931" s="5"/>
      <c r="WKA931" s="5"/>
      <c r="WKB931" s="5"/>
      <c r="WKC931" s="5"/>
      <c r="WKD931" s="5"/>
      <c r="WKE931" s="5"/>
      <c r="WKF931" s="5"/>
      <c r="WKG931" s="5"/>
      <c r="WKH931" s="5"/>
      <c r="WKI931" s="5"/>
      <c r="WKJ931" s="5"/>
      <c r="WKK931" s="5"/>
      <c r="WKL931" s="5"/>
      <c r="WKM931" s="5"/>
      <c r="WKN931" s="5"/>
      <c r="WKO931" s="5"/>
      <c r="WKP931" s="5"/>
      <c r="WKQ931" s="5"/>
      <c r="WKR931" s="5"/>
      <c r="WKS931" s="5"/>
      <c r="WKT931" s="5"/>
      <c r="WKU931" s="5"/>
      <c r="WKV931" s="5"/>
      <c r="WKW931" s="5"/>
      <c r="WKX931" s="5"/>
      <c r="WKY931" s="5"/>
      <c r="WKZ931" s="5"/>
      <c r="WLA931" s="5"/>
      <c r="WLB931" s="5"/>
      <c r="WLC931" s="5"/>
      <c r="WLD931" s="5"/>
      <c r="WLE931" s="5"/>
      <c r="WLF931" s="5"/>
      <c r="WLG931" s="5"/>
      <c r="WLH931" s="5"/>
      <c r="WLI931" s="5"/>
      <c r="WLJ931" s="5"/>
      <c r="WLK931" s="5"/>
      <c r="WLL931" s="5"/>
      <c r="WLM931" s="5"/>
      <c r="WLN931" s="5"/>
      <c r="WLO931" s="5"/>
      <c r="WLP931" s="5"/>
      <c r="WLQ931" s="5"/>
      <c r="WLR931" s="5"/>
      <c r="WLS931" s="5"/>
      <c r="WLT931" s="5"/>
      <c r="WLU931" s="5"/>
      <c r="WLV931" s="5"/>
      <c r="WLW931" s="5"/>
      <c r="WLX931" s="5"/>
      <c r="WLY931" s="5"/>
      <c r="WLZ931" s="5"/>
      <c r="WMA931" s="5"/>
      <c r="WMB931" s="5"/>
      <c r="WMC931" s="5"/>
      <c r="WMD931" s="5"/>
      <c r="WME931" s="5"/>
      <c r="WMF931" s="5"/>
      <c r="WMG931" s="5"/>
      <c r="WMH931" s="5"/>
      <c r="WMI931" s="5"/>
      <c r="WMJ931" s="5"/>
      <c r="WMK931" s="5"/>
      <c r="WML931" s="5"/>
      <c r="WMM931" s="5"/>
      <c r="WMN931" s="5"/>
      <c r="WMO931" s="5"/>
      <c r="WMP931" s="5"/>
      <c r="WMQ931" s="5"/>
      <c r="WMR931" s="5"/>
      <c r="WMS931" s="5"/>
      <c r="WMT931" s="5"/>
      <c r="WMU931" s="5"/>
      <c r="WMV931" s="5"/>
      <c r="WMW931" s="5"/>
      <c r="WMX931" s="5"/>
      <c r="WMY931" s="5"/>
      <c r="WMZ931" s="5"/>
      <c r="WNA931" s="5"/>
      <c r="WNB931" s="5"/>
      <c r="WNC931" s="5"/>
      <c r="WND931" s="5"/>
      <c r="WNE931" s="5"/>
      <c r="WNF931" s="5"/>
      <c r="WNG931" s="5"/>
      <c r="WNH931" s="5"/>
      <c r="WNI931" s="5"/>
      <c r="WNJ931" s="5"/>
      <c r="WNK931" s="5"/>
      <c r="WNL931" s="5"/>
      <c r="WNM931" s="5"/>
      <c r="WNN931" s="5"/>
      <c r="WNO931" s="5"/>
      <c r="WNP931" s="5"/>
      <c r="WNQ931" s="5"/>
      <c r="WNR931" s="5"/>
      <c r="WNS931" s="5"/>
      <c r="WNT931" s="5"/>
      <c r="WNU931" s="5"/>
      <c r="WNV931" s="5"/>
      <c r="WNW931" s="5"/>
      <c r="WNX931" s="5"/>
      <c r="WNY931" s="5"/>
      <c r="WNZ931" s="5"/>
      <c r="WOA931" s="5"/>
      <c r="WOB931" s="5"/>
      <c r="WOC931" s="5"/>
      <c r="WOD931" s="5"/>
      <c r="WOE931" s="5"/>
      <c r="WOF931" s="5"/>
      <c r="WOG931" s="5"/>
      <c r="WOH931" s="5"/>
      <c r="WOI931" s="5"/>
      <c r="WOJ931" s="5"/>
      <c r="WOK931" s="5"/>
      <c r="WOL931" s="5"/>
      <c r="WOM931" s="5"/>
      <c r="WON931" s="5"/>
      <c r="WOO931" s="5"/>
      <c r="WOP931" s="5"/>
      <c r="WOQ931" s="5"/>
      <c r="WOR931" s="5"/>
      <c r="WOS931" s="5"/>
      <c r="WOT931" s="5"/>
      <c r="WOU931" s="5"/>
      <c r="WOV931" s="5"/>
      <c r="WOW931" s="5"/>
      <c r="WOX931" s="5"/>
      <c r="WOY931" s="5"/>
      <c r="WOZ931" s="5"/>
      <c r="WPA931" s="5"/>
      <c r="WPB931" s="5"/>
      <c r="WPC931" s="5"/>
      <c r="WPD931" s="5"/>
      <c r="WPE931" s="5"/>
      <c r="WPF931" s="5"/>
      <c r="WPG931" s="5"/>
      <c r="WPH931" s="5"/>
      <c r="WPI931" s="5"/>
      <c r="WPJ931" s="5"/>
      <c r="WPK931" s="5"/>
      <c r="WPL931" s="5"/>
      <c r="WPM931" s="5"/>
      <c r="WPN931" s="5"/>
      <c r="WPO931" s="5"/>
      <c r="WPP931" s="5"/>
      <c r="WPQ931" s="5"/>
      <c r="WPR931" s="5"/>
      <c r="WPS931" s="5"/>
      <c r="WPT931" s="5"/>
      <c r="WPU931" s="5"/>
      <c r="WPV931" s="5"/>
      <c r="WPW931" s="5"/>
      <c r="WPX931" s="5"/>
      <c r="WPY931" s="5"/>
      <c r="WPZ931" s="5"/>
      <c r="WQA931" s="5"/>
      <c r="WQB931" s="5"/>
      <c r="WQC931" s="5"/>
      <c r="WQD931" s="5"/>
      <c r="WQE931" s="5"/>
      <c r="WQF931" s="5"/>
      <c r="WQG931" s="5"/>
      <c r="WQH931" s="5"/>
      <c r="WQI931" s="5"/>
      <c r="WQJ931" s="5"/>
      <c r="WQK931" s="5"/>
      <c r="WQL931" s="5"/>
      <c r="WQM931" s="5"/>
      <c r="WQN931" s="5"/>
      <c r="WQO931" s="5"/>
      <c r="WQP931" s="5"/>
      <c r="WQQ931" s="5"/>
      <c r="WQR931" s="5"/>
      <c r="WQS931" s="5"/>
      <c r="WQT931" s="5"/>
      <c r="WQU931" s="5"/>
      <c r="WQV931" s="5"/>
      <c r="WQW931" s="5"/>
      <c r="WQX931" s="5"/>
      <c r="WQY931" s="5"/>
      <c r="WQZ931" s="5"/>
      <c r="WRA931" s="5"/>
      <c r="WRB931" s="5"/>
      <c r="WRC931" s="5"/>
      <c r="WRD931" s="5"/>
      <c r="WRE931" s="5"/>
      <c r="WRF931" s="5"/>
      <c r="WRG931" s="5"/>
      <c r="WRH931" s="5"/>
      <c r="WRI931" s="5"/>
      <c r="WRJ931" s="5"/>
      <c r="WRK931" s="5"/>
      <c r="WRL931" s="5"/>
      <c r="WRM931" s="5"/>
      <c r="WRN931" s="5"/>
      <c r="WRO931" s="5"/>
      <c r="WRP931" s="5"/>
      <c r="WRQ931" s="5"/>
      <c r="WRR931" s="5"/>
      <c r="WRS931" s="5"/>
      <c r="WRT931" s="5"/>
      <c r="WRU931" s="5"/>
      <c r="WRV931" s="5"/>
      <c r="WRW931" s="5"/>
      <c r="WRX931" s="5"/>
      <c r="WRY931" s="5"/>
      <c r="WRZ931" s="5"/>
      <c r="WSA931" s="5"/>
      <c r="WSB931" s="5"/>
      <c r="WSC931" s="5"/>
      <c r="WSD931" s="5"/>
      <c r="WSE931" s="5"/>
      <c r="WSF931" s="5"/>
      <c r="WSG931" s="5"/>
      <c r="WSH931" s="5"/>
      <c r="WSI931" s="5"/>
      <c r="WSJ931" s="5"/>
      <c r="WSK931" s="5"/>
      <c r="WSL931" s="5"/>
      <c r="WSM931" s="5"/>
      <c r="WSN931" s="5"/>
      <c r="WSO931" s="5"/>
      <c r="WSP931" s="5"/>
      <c r="WSQ931" s="5"/>
      <c r="WSR931" s="5"/>
      <c r="WSS931" s="5"/>
      <c r="WST931" s="5"/>
      <c r="WSU931" s="5"/>
      <c r="WSV931" s="5"/>
      <c r="WSW931" s="5"/>
      <c r="WSX931" s="5"/>
      <c r="WSY931" s="5"/>
      <c r="WSZ931" s="5"/>
      <c r="WTA931" s="5"/>
      <c r="WTB931" s="5"/>
      <c r="WTC931" s="5"/>
      <c r="WTD931" s="5"/>
      <c r="WTE931" s="5"/>
      <c r="WTF931" s="5"/>
      <c r="WTG931" s="5"/>
      <c r="WTH931" s="5"/>
      <c r="WTI931" s="5"/>
      <c r="WTJ931" s="5"/>
      <c r="WTK931" s="5"/>
      <c r="WTL931" s="5"/>
      <c r="WTM931" s="5"/>
      <c r="WTN931" s="5"/>
      <c r="WTO931" s="5"/>
      <c r="WTP931" s="5"/>
      <c r="WTQ931" s="5"/>
      <c r="WTR931" s="5"/>
      <c r="WTS931" s="5"/>
      <c r="WTT931" s="5"/>
      <c r="WTU931" s="5"/>
      <c r="WTV931" s="5"/>
      <c r="WTW931" s="5"/>
      <c r="WTX931" s="5"/>
      <c r="WTY931" s="5"/>
      <c r="WTZ931" s="5"/>
      <c r="WUA931" s="5"/>
      <c r="WUB931" s="5"/>
      <c r="WUC931" s="5"/>
      <c r="WUD931" s="5"/>
      <c r="WUE931" s="5"/>
      <c r="WUF931" s="5"/>
      <c r="WUG931" s="5"/>
      <c r="WUH931" s="5"/>
      <c r="WUI931" s="5"/>
      <c r="WUJ931" s="5"/>
      <c r="WUK931" s="5"/>
      <c r="WUL931" s="5"/>
      <c r="WUM931" s="5"/>
      <c r="WUN931" s="5"/>
      <c r="WUO931" s="5"/>
      <c r="WUP931" s="5"/>
      <c r="WUQ931" s="5"/>
      <c r="WUR931" s="5"/>
      <c r="WUS931" s="5"/>
      <c r="WUT931" s="5"/>
      <c r="WUU931" s="5"/>
      <c r="WUV931" s="5"/>
      <c r="WUW931" s="5"/>
      <c r="WUX931" s="5"/>
      <c r="WUY931" s="5"/>
      <c r="WUZ931" s="5"/>
      <c r="WVA931" s="5"/>
      <c r="WVB931" s="5"/>
      <c r="WVC931" s="5"/>
      <c r="WVD931" s="5"/>
      <c r="WVE931" s="5"/>
      <c r="WVF931" s="5"/>
      <c r="WVG931" s="5"/>
      <c r="WVH931" s="5"/>
      <c r="WVI931" s="5"/>
      <c r="WVJ931" s="5"/>
      <c r="WVK931" s="5"/>
      <c r="WVL931" s="5"/>
      <c r="WVM931" s="5"/>
      <c r="WVN931" s="5"/>
      <c r="WVO931" s="5"/>
      <c r="WVP931" s="5"/>
      <c r="WVQ931" s="5"/>
      <c r="WVR931" s="5"/>
      <c r="WVS931" s="5"/>
      <c r="WVT931" s="5"/>
      <c r="WVU931" s="5"/>
      <c r="WVV931" s="5"/>
      <c r="WVW931" s="5"/>
      <c r="WVX931" s="5"/>
      <c r="WVY931" s="5"/>
      <c r="WVZ931" s="5"/>
      <c r="WWA931" s="5"/>
      <c r="WWB931" s="5"/>
      <c r="WWC931" s="5"/>
      <c r="WWD931" s="5"/>
      <c r="WWE931" s="5"/>
      <c r="WWF931" s="5"/>
      <c r="WWG931" s="5"/>
      <c r="WWH931" s="5"/>
      <c r="WWI931" s="5"/>
      <c r="WWJ931" s="5"/>
      <c r="WWK931" s="5"/>
      <c r="WWL931" s="5"/>
      <c r="WWM931" s="5"/>
      <c r="WWN931" s="5"/>
      <c r="WWO931" s="5"/>
      <c r="WWP931" s="5"/>
      <c r="WWQ931" s="5"/>
      <c r="WWR931" s="5"/>
      <c r="WWS931" s="5"/>
      <c r="WWT931" s="5"/>
      <c r="WWU931" s="5"/>
      <c r="WWV931" s="5"/>
      <c r="WWW931" s="5"/>
      <c r="WWX931" s="5"/>
      <c r="WWY931" s="5"/>
      <c r="WWZ931" s="5"/>
      <c r="WXA931" s="5"/>
      <c r="WXB931" s="5"/>
      <c r="WXC931" s="5"/>
      <c r="WXD931" s="5"/>
      <c r="WXE931" s="5"/>
      <c r="WXF931" s="5"/>
      <c r="WXG931" s="5"/>
      <c r="WXH931" s="5"/>
      <c r="WXI931" s="5"/>
      <c r="WXJ931" s="5"/>
      <c r="WXK931" s="5"/>
      <c r="WXL931" s="5"/>
      <c r="WXM931" s="5"/>
      <c r="WXN931" s="5"/>
      <c r="WXO931" s="5"/>
      <c r="WXP931" s="5"/>
      <c r="WXQ931" s="5"/>
      <c r="WXR931" s="5"/>
      <c r="WXS931" s="5"/>
      <c r="WXT931" s="5"/>
      <c r="WXU931" s="5"/>
      <c r="WXV931" s="5"/>
      <c r="WXW931" s="5"/>
      <c r="WXX931" s="5"/>
      <c r="WXY931" s="5"/>
      <c r="WXZ931" s="5"/>
      <c r="WYA931" s="5"/>
      <c r="WYB931" s="5"/>
      <c r="WYC931" s="5"/>
      <c r="WYD931" s="5"/>
      <c r="WYE931" s="5"/>
      <c r="WYF931" s="5"/>
      <c r="WYG931" s="5"/>
      <c r="WYH931" s="5"/>
      <c r="WYI931" s="5"/>
      <c r="WYJ931" s="5"/>
      <c r="WYK931" s="5"/>
      <c r="WYL931" s="5"/>
      <c r="WYM931" s="5"/>
      <c r="WYN931" s="5"/>
      <c r="WYO931" s="5"/>
      <c r="WYP931" s="5"/>
      <c r="WYQ931" s="5"/>
      <c r="WYR931" s="5"/>
      <c r="WYS931" s="5"/>
      <c r="WYT931" s="5"/>
      <c r="WYU931" s="5"/>
      <c r="WYV931" s="5"/>
      <c r="WYW931" s="5"/>
      <c r="WYX931" s="5"/>
      <c r="WYY931" s="5"/>
      <c r="WYZ931" s="5"/>
      <c r="WZA931" s="5"/>
      <c r="WZB931" s="5"/>
      <c r="WZC931" s="5"/>
      <c r="WZD931" s="5"/>
      <c r="WZE931" s="5"/>
      <c r="WZF931" s="5"/>
      <c r="WZG931" s="5"/>
      <c r="WZH931" s="5"/>
      <c r="WZI931" s="5"/>
      <c r="WZJ931" s="5"/>
      <c r="WZK931" s="5"/>
      <c r="WZL931" s="5"/>
      <c r="WZM931" s="5"/>
      <c r="WZN931" s="5"/>
      <c r="WZO931" s="5"/>
      <c r="WZP931" s="5"/>
      <c r="WZQ931" s="5"/>
      <c r="WZR931" s="5"/>
      <c r="WZS931" s="5"/>
      <c r="WZT931" s="5"/>
      <c r="WZU931" s="5"/>
      <c r="WZV931" s="5"/>
      <c r="WZW931" s="5"/>
      <c r="WZX931" s="5"/>
      <c r="WZY931" s="5"/>
      <c r="WZZ931" s="5"/>
      <c r="XAA931" s="5"/>
      <c r="XAB931" s="5"/>
      <c r="XAC931" s="5"/>
      <c r="XAD931" s="5"/>
      <c r="XAE931" s="5"/>
      <c r="XAF931" s="5"/>
      <c r="XAG931" s="5"/>
      <c r="XAH931" s="5"/>
      <c r="XAI931" s="5"/>
      <c r="XAJ931" s="5"/>
      <c r="XAK931" s="5"/>
      <c r="XAL931" s="5"/>
      <c r="XAM931" s="5"/>
      <c r="XAN931" s="5"/>
      <c r="XAO931" s="5"/>
      <c r="XAP931" s="5"/>
      <c r="XAQ931" s="5"/>
      <c r="XAR931" s="5"/>
      <c r="XAS931" s="5"/>
      <c r="XAT931" s="5"/>
      <c r="XAU931" s="5"/>
      <c r="XAV931" s="5"/>
      <c r="XAW931" s="5"/>
      <c r="XAX931" s="5"/>
      <c r="XAY931" s="5"/>
      <c r="XAZ931" s="5"/>
      <c r="XBA931" s="5"/>
      <c r="XBB931" s="5"/>
      <c r="XBC931" s="5"/>
      <c r="XBD931" s="5"/>
      <c r="XBE931" s="5"/>
      <c r="XBF931" s="5"/>
      <c r="XBG931" s="5"/>
      <c r="XBH931" s="5"/>
      <c r="XBI931" s="5"/>
      <c r="XBJ931" s="5"/>
      <c r="XBK931" s="5"/>
      <c r="XBL931" s="5"/>
      <c r="XBM931" s="5"/>
      <c r="XBN931" s="5"/>
      <c r="XBO931" s="5"/>
      <c r="XBP931" s="5"/>
      <c r="XBQ931" s="5"/>
      <c r="XBR931" s="5"/>
      <c r="XBS931" s="5"/>
      <c r="XBT931" s="5"/>
      <c r="XBU931" s="5"/>
      <c r="XBV931" s="5"/>
      <c r="XBW931" s="5"/>
      <c r="XBX931" s="5"/>
      <c r="XBY931" s="5"/>
      <c r="XBZ931" s="5"/>
      <c r="XCA931" s="5"/>
      <c r="XCB931" s="5"/>
      <c r="XCC931" s="5"/>
      <c r="XCD931" s="5"/>
      <c r="XCE931" s="5"/>
      <c r="XCF931" s="5"/>
      <c r="XCG931" s="5"/>
      <c r="XCH931" s="5"/>
      <c r="XCI931" s="5"/>
      <c r="XCJ931" s="5"/>
      <c r="XCK931" s="5"/>
      <c r="XCL931" s="5"/>
      <c r="XCM931" s="5"/>
      <c r="XCN931" s="5"/>
      <c r="XCO931" s="5"/>
      <c r="XCP931" s="5"/>
      <c r="XCQ931" s="5"/>
      <c r="XCR931" s="5"/>
      <c r="XCS931" s="5"/>
      <c r="XCT931" s="5"/>
      <c r="XCU931" s="5"/>
      <c r="XCV931" s="5"/>
      <c r="XCW931" s="5"/>
      <c r="XCX931" s="5"/>
      <c r="XCY931" s="5"/>
      <c r="XCZ931" s="5"/>
      <c r="XDA931" s="5"/>
      <c r="XDB931" s="5"/>
      <c r="XDC931" s="5"/>
      <c r="XDD931" s="34"/>
      <c r="XDE931" s="34"/>
    </row>
    <row r="932" spans="1:16333" s="34" customFormat="1" ht="15.75" x14ac:dyDescent="0.25">
      <c r="A932" s="6" t="s">
        <v>697</v>
      </c>
      <c r="B932" s="79" t="s">
        <v>698</v>
      </c>
      <c r="C932" s="90"/>
      <c r="D932" s="168">
        <f t="shared" ref="D932:E934" si="253">D933</f>
        <v>39950</v>
      </c>
      <c r="E932" s="168">
        <f t="shared" si="253"/>
        <v>39950</v>
      </c>
    </row>
    <row r="933" spans="1:16333" s="34" customFormat="1" ht="31.5" x14ac:dyDescent="0.25">
      <c r="A933" s="6" t="s">
        <v>699</v>
      </c>
      <c r="B933" s="79" t="s">
        <v>700</v>
      </c>
      <c r="C933" s="90"/>
      <c r="D933" s="168">
        <f t="shared" si="253"/>
        <v>39950</v>
      </c>
      <c r="E933" s="168">
        <f t="shared" si="253"/>
        <v>39950</v>
      </c>
    </row>
    <row r="934" spans="1:16333" s="34" customFormat="1" ht="15.75" x14ac:dyDescent="0.25">
      <c r="A934" s="48" t="s">
        <v>702</v>
      </c>
      <c r="B934" s="118" t="s">
        <v>700</v>
      </c>
      <c r="C934" s="118">
        <v>700</v>
      </c>
      <c r="D934" s="171">
        <f t="shared" si="253"/>
        <v>39950</v>
      </c>
      <c r="E934" s="171">
        <f t="shared" si="253"/>
        <v>39950</v>
      </c>
    </row>
    <row r="935" spans="1:16333" s="34" customFormat="1" ht="15.75" x14ac:dyDescent="0.25">
      <c r="A935" s="48" t="s">
        <v>701</v>
      </c>
      <c r="B935" s="118" t="s">
        <v>700</v>
      </c>
      <c r="C935" s="118">
        <v>730</v>
      </c>
      <c r="D935" s="171">
        <v>39950</v>
      </c>
      <c r="E935" s="171">
        <v>39950</v>
      </c>
    </row>
    <row r="936" spans="1:16333" s="34" customFormat="1" ht="15.75" x14ac:dyDescent="0.25">
      <c r="A936" s="6" t="s">
        <v>86</v>
      </c>
      <c r="B936" s="79" t="s">
        <v>151</v>
      </c>
      <c r="C936" s="90"/>
      <c r="D936" s="168">
        <f t="shared" ref="D936:E936" si="254">D937</f>
        <v>5190</v>
      </c>
      <c r="E936" s="168">
        <f t="shared" si="254"/>
        <v>5195</v>
      </c>
    </row>
    <row r="937" spans="1:16333" s="34" customFormat="1" ht="47.25" x14ac:dyDescent="0.25">
      <c r="A937" s="6" t="s">
        <v>445</v>
      </c>
      <c r="B937" s="79" t="s">
        <v>397</v>
      </c>
      <c r="C937" s="90"/>
      <c r="D937" s="168">
        <f t="shared" ref="D937:E937" si="255">D938+D942</f>
        <v>5190</v>
      </c>
      <c r="E937" s="168">
        <f t="shared" si="255"/>
        <v>5195</v>
      </c>
    </row>
    <row r="938" spans="1:16333" s="34" customFormat="1" ht="15.75" x14ac:dyDescent="0.25">
      <c r="A938" s="138" t="s">
        <v>396</v>
      </c>
      <c r="B938" s="94" t="s">
        <v>398</v>
      </c>
      <c r="C938" s="90"/>
      <c r="D938" s="170">
        <f t="shared" ref="D938:E940" si="256">D939</f>
        <v>600</v>
      </c>
      <c r="E938" s="170">
        <f t="shared" si="256"/>
        <v>600</v>
      </c>
    </row>
    <row r="939" spans="1:16333" s="34" customFormat="1" ht="31.5" x14ac:dyDescent="0.2">
      <c r="A939" s="141" t="s">
        <v>516</v>
      </c>
      <c r="B939" s="93" t="s">
        <v>398</v>
      </c>
      <c r="C939" s="93" t="s">
        <v>15</v>
      </c>
      <c r="D939" s="171">
        <f t="shared" si="256"/>
        <v>600</v>
      </c>
      <c r="E939" s="171">
        <f t="shared" si="256"/>
        <v>600</v>
      </c>
    </row>
    <row r="940" spans="1:16333" s="34" customFormat="1" ht="31.5" x14ac:dyDescent="0.25">
      <c r="A940" s="157" t="s">
        <v>17</v>
      </c>
      <c r="B940" s="93" t="s">
        <v>398</v>
      </c>
      <c r="C940" s="93" t="s">
        <v>16</v>
      </c>
      <c r="D940" s="171">
        <f t="shared" si="256"/>
        <v>600</v>
      </c>
      <c r="E940" s="171">
        <f t="shared" si="256"/>
        <v>600</v>
      </c>
    </row>
    <row r="941" spans="1:16333" s="34" customFormat="1" ht="15.75" x14ac:dyDescent="0.25">
      <c r="A941" s="157" t="s">
        <v>743</v>
      </c>
      <c r="B941" s="93" t="s">
        <v>398</v>
      </c>
      <c r="C941" s="93" t="s">
        <v>77</v>
      </c>
      <c r="D941" s="171">
        <v>600</v>
      </c>
      <c r="E941" s="171">
        <v>600</v>
      </c>
    </row>
    <row r="942" spans="1:16333" s="34" customFormat="1" ht="63" x14ac:dyDescent="0.25">
      <c r="A942" s="138" t="s">
        <v>3</v>
      </c>
      <c r="B942" s="93" t="s">
        <v>399</v>
      </c>
      <c r="C942" s="90"/>
      <c r="D942" s="170">
        <f t="shared" ref="D942:E943" si="257">D943</f>
        <v>4590</v>
      </c>
      <c r="E942" s="170">
        <f t="shared" si="257"/>
        <v>4595</v>
      </c>
    </row>
    <row r="943" spans="1:16333" s="34" customFormat="1" ht="47.25" x14ac:dyDescent="0.25">
      <c r="A943" s="157" t="s">
        <v>29</v>
      </c>
      <c r="B943" s="93" t="s">
        <v>399</v>
      </c>
      <c r="C943" s="93" t="s">
        <v>30</v>
      </c>
      <c r="D943" s="171">
        <f t="shared" si="257"/>
        <v>4590</v>
      </c>
      <c r="E943" s="171">
        <f t="shared" si="257"/>
        <v>4595</v>
      </c>
    </row>
    <row r="944" spans="1:16333" s="34" customFormat="1" ht="15.75" x14ac:dyDescent="0.25">
      <c r="A944" s="157" t="s">
        <v>8</v>
      </c>
      <c r="B944" s="93" t="s">
        <v>399</v>
      </c>
      <c r="C944" s="93" t="s">
        <v>64</v>
      </c>
      <c r="D944" s="171">
        <f t="shared" ref="D944:E944" si="258">D945+D946+D947</f>
        <v>4590</v>
      </c>
      <c r="E944" s="171">
        <f t="shared" si="258"/>
        <v>4595</v>
      </c>
    </row>
    <row r="945" spans="1:5" s="34" customFormat="1" ht="31.5" x14ac:dyDescent="0.25">
      <c r="A945" s="157" t="s">
        <v>73</v>
      </c>
      <c r="B945" s="93" t="s">
        <v>399</v>
      </c>
      <c r="C945" s="93" t="s">
        <v>74</v>
      </c>
      <c r="D945" s="171">
        <v>2464</v>
      </c>
      <c r="E945" s="171">
        <v>2469</v>
      </c>
    </row>
    <row r="946" spans="1:5" s="34" customFormat="1" ht="31.5" x14ac:dyDescent="0.2">
      <c r="A946" s="31" t="s">
        <v>75</v>
      </c>
      <c r="B946" s="93" t="s">
        <v>399</v>
      </c>
      <c r="C946" s="93" t="s">
        <v>76</v>
      </c>
      <c r="D946" s="171">
        <v>1061</v>
      </c>
      <c r="E946" s="171">
        <v>1061</v>
      </c>
    </row>
    <row r="947" spans="1:5" s="34" customFormat="1" ht="47.25" x14ac:dyDescent="0.25">
      <c r="A947" s="157" t="s">
        <v>157</v>
      </c>
      <c r="B947" s="93" t="s">
        <v>399</v>
      </c>
      <c r="C947" s="93" t="s">
        <v>156</v>
      </c>
      <c r="D947" s="171">
        <v>1065</v>
      </c>
      <c r="E947" s="171">
        <v>1065</v>
      </c>
    </row>
    <row r="948" spans="1:5" s="34" customFormat="1" ht="31.5" x14ac:dyDescent="0.25">
      <c r="A948" s="6" t="s">
        <v>148</v>
      </c>
      <c r="B948" s="79" t="s">
        <v>189</v>
      </c>
      <c r="C948" s="90"/>
      <c r="D948" s="168">
        <f>D950</f>
        <v>23793</v>
      </c>
      <c r="E948" s="168">
        <f>E950</f>
        <v>23793</v>
      </c>
    </row>
    <row r="949" spans="1:5" s="34" customFormat="1" ht="31.5" x14ac:dyDescent="0.25">
      <c r="A949" s="6" t="s">
        <v>730</v>
      </c>
      <c r="B949" s="79" t="s">
        <v>400</v>
      </c>
      <c r="C949" s="90"/>
      <c r="D949" s="168">
        <f>D950</f>
        <v>23793</v>
      </c>
      <c r="E949" s="168">
        <f>E950</f>
        <v>23793</v>
      </c>
    </row>
    <row r="950" spans="1:5" s="34" customFormat="1" ht="15.75" x14ac:dyDescent="0.25">
      <c r="A950" s="138" t="s">
        <v>150</v>
      </c>
      <c r="B950" s="94" t="s">
        <v>401</v>
      </c>
      <c r="C950" s="90"/>
      <c r="D950" s="170">
        <f>D951+D956+D960</f>
        <v>23793</v>
      </c>
      <c r="E950" s="170">
        <f>E951+E956+E960</f>
        <v>23793</v>
      </c>
    </row>
    <row r="951" spans="1:5" s="34" customFormat="1" ht="47.25" x14ac:dyDescent="0.25">
      <c r="A951" s="157" t="s">
        <v>29</v>
      </c>
      <c r="B951" s="93" t="s">
        <v>401</v>
      </c>
      <c r="C951" s="93" t="s">
        <v>30</v>
      </c>
      <c r="D951" s="171">
        <f>D952</f>
        <v>20620</v>
      </c>
      <c r="E951" s="171">
        <f>E952</f>
        <v>20620</v>
      </c>
    </row>
    <row r="952" spans="1:5" s="34" customFormat="1" ht="15.75" x14ac:dyDescent="0.25">
      <c r="A952" s="157" t="s">
        <v>32</v>
      </c>
      <c r="B952" s="93" t="s">
        <v>401</v>
      </c>
      <c r="C952" s="93" t="s">
        <v>31</v>
      </c>
      <c r="D952" s="171">
        <f>D953+D954+D955</f>
        <v>20620</v>
      </c>
      <c r="E952" s="171">
        <f>E953+E954+E955</f>
        <v>20620</v>
      </c>
    </row>
    <row r="953" spans="1:5" s="34" customFormat="1" ht="15.75" x14ac:dyDescent="0.25">
      <c r="A953" s="157" t="s">
        <v>256</v>
      </c>
      <c r="B953" s="93" t="s">
        <v>401</v>
      </c>
      <c r="C953" s="93" t="s">
        <v>87</v>
      </c>
      <c r="D953" s="171">
        <f>12836</f>
        <v>12836</v>
      </c>
      <c r="E953" s="171">
        <f>12836</f>
        <v>12836</v>
      </c>
    </row>
    <row r="954" spans="1:5" s="34" customFormat="1" ht="31.5" x14ac:dyDescent="0.25">
      <c r="A954" s="157" t="s">
        <v>89</v>
      </c>
      <c r="B954" s="93" t="s">
        <v>401</v>
      </c>
      <c r="C954" s="93" t="s">
        <v>88</v>
      </c>
      <c r="D954" s="171">
        <v>3001</v>
      </c>
      <c r="E954" s="171">
        <v>3001</v>
      </c>
    </row>
    <row r="955" spans="1:5" s="34" customFormat="1" ht="31.5" x14ac:dyDescent="0.25">
      <c r="A955" s="157" t="s">
        <v>154</v>
      </c>
      <c r="B955" s="93" t="s">
        <v>401</v>
      </c>
      <c r="C955" s="93" t="s">
        <v>153</v>
      </c>
      <c r="D955" s="171">
        <f>4783</f>
        <v>4783</v>
      </c>
      <c r="E955" s="171">
        <f>4783</f>
        <v>4783</v>
      </c>
    </row>
    <row r="956" spans="1:5" s="34" customFormat="1" ht="31.5" x14ac:dyDescent="0.2">
      <c r="A956" s="141" t="s">
        <v>516</v>
      </c>
      <c r="B956" s="93" t="s">
        <v>401</v>
      </c>
      <c r="C956" s="93" t="s">
        <v>15</v>
      </c>
      <c r="D956" s="171">
        <f>D957</f>
        <v>3163</v>
      </c>
      <c r="E956" s="171">
        <f>E957</f>
        <v>3163</v>
      </c>
    </row>
    <row r="957" spans="1:5" s="34" customFormat="1" ht="31.5" x14ac:dyDescent="0.25">
      <c r="A957" s="157" t="s">
        <v>17</v>
      </c>
      <c r="B957" s="93" t="s">
        <v>401</v>
      </c>
      <c r="C957" s="93" t="s">
        <v>16</v>
      </c>
      <c r="D957" s="171">
        <f>D958+D959</f>
        <v>3163</v>
      </c>
      <c r="E957" s="171">
        <f>E958+E959</f>
        <v>3163</v>
      </c>
    </row>
    <row r="958" spans="1:5" s="34" customFormat="1" ht="31.5" x14ac:dyDescent="0.25">
      <c r="A958" s="14" t="s">
        <v>426</v>
      </c>
      <c r="B958" s="93" t="s">
        <v>401</v>
      </c>
      <c r="C958" s="93" t="s">
        <v>427</v>
      </c>
      <c r="D958" s="171">
        <v>1214</v>
      </c>
      <c r="E958" s="171">
        <v>1214</v>
      </c>
    </row>
    <row r="959" spans="1:5" s="34" customFormat="1" ht="15.75" x14ac:dyDescent="0.25">
      <c r="A959" s="157" t="s">
        <v>743</v>
      </c>
      <c r="B959" s="93" t="s">
        <v>401</v>
      </c>
      <c r="C959" s="93" t="s">
        <v>77</v>
      </c>
      <c r="D959" s="171">
        <f t="shared" ref="D959:E959" si="259">1749+200</f>
        <v>1949</v>
      </c>
      <c r="E959" s="171">
        <f t="shared" si="259"/>
        <v>1949</v>
      </c>
    </row>
    <row r="960" spans="1:5" s="34" customFormat="1" ht="15.75" x14ac:dyDescent="0.25">
      <c r="A960" s="14" t="s">
        <v>13</v>
      </c>
      <c r="B960" s="93" t="s">
        <v>401</v>
      </c>
      <c r="C960" s="93" t="s">
        <v>14</v>
      </c>
      <c r="D960" s="171">
        <f t="shared" ref="D960:E961" si="260">D961</f>
        <v>10</v>
      </c>
      <c r="E960" s="171">
        <f t="shared" si="260"/>
        <v>10</v>
      </c>
    </row>
    <row r="961" spans="1:5" s="34" customFormat="1" ht="15.75" x14ac:dyDescent="0.25">
      <c r="A961" s="157" t="s">
        <v>34</v>
      </c>
      <c r="B961" s="93" t="s">
        <v>401</v>
      </c>
      <c r="C961" s="93" t="s">
        <v>33</v>
      </c>
      <c r="D961" s="171">
        <f t="shared" si="260"/>
        <v>10</v>
      </c>
      <c r="E961" s="171">
        <f t="shared" si="260"/>
        <v>10</v>
      </c>
    </row>
    <row r="962" spans="1:5" s="34" customFormat="1" ht="15.75" x14ac:dyDescent="0.25">
      <c r="A962" s="157" t="s">
        <v>78</v>
      </c>
      <c r="B962" s="93" t="s">
        <v>401</v>
      </c>
      <c r="C962" s="93" t="s">
        <v>79</v>
      </c>
      <c r="D962" s="171">
        <v>10</v>
      </c>
      <c r="E962" s="171">
        <v>10</v>
      </c>
    </row>
    <row r="963" spans="1:5" s="34" customFormat="1" ht="15.75" x14ac:dyDescent="0.25">
      <c r="A963" s="6" t="s">
        <v>402</v>
      </c>
      <c r="B963" s="79" t="s">
        <v>403</v>
      </c>
      <c r="C963" s="90"/>
      <c r="D963" s="168">
        <f>D964+D976+D981+D1053</f>
        <v>606490.47</v>
      </c>
      <c r="E963" s="168">
        <f>E964+E976+E981+E1053</f>
        <v>550127</v>
      </c>
    </row>
    <row r="964" spans="1:5" s="34" customFormat="1" ht="31.5" x14ac:dyDescent="0.25">
      <c r="A964" s="6" t="s">
        <v>404</v>
      </c>
      <c r="B964" s="79" t="s">
        <v>407</v>
      </c>
      <c r="C964" s="90"/>
      <c r="D964" s="168">
        <f t="shared" ref="D964:E964" si="261">D965+D969</f>
        <v>16292</v>
      </c>
      <c r="E964" s="168">
        <f t="shared" si="261"/>
        <v>18065</v>
      </c>
    </row>
    <row r="965" spans="1:5" s="34" customFormat="1" ht="63" x14ac:dyDescent="0.25">
      <c r="A965" s="138" t="s">
        <v>405</v>
      </c>
      <c r="B965" s="83" t="s">
        <v>408</v>
      </c>
      <c r="C965" s="90"/>
      <c r="D965" s="170">
        <f t="shared" ref="D965:E967" si="262">D966</f>
        <v>1091</v>
      </c>
      <c r="E965" s="170">
        <f t="shared" si="262"/>
        <v>1660</v>
      </c>
    </row>
    <row r="966" spans="1:5" s="34" customFormat="1" ht="31.5" x14ac:dyDescent="0.2">
      <c r="A966" s="141" t="s">
        <v>516</v>
      </c>
      <c r="B966" s="85" t="s">
        <v>408</v>
      </c>
      <c r="C966" s="93" t="s">
        <v>15</v>
      </c>
      <c r="D966" s="171">
        <f t="shared" si="262"/>
        <v>1091</v>
      </c>
      <c r="E966" s="171">
        <f t="shared" si="262"/>
        <v>1660</v>
      </c>
    </row>
    <row r="967" spans="1:5" s="34" customFormat="1" ht="31.5" x14ac:dyDescent="0.25">
      <c r="A967" s="157" t="s">
        <v>17</v>
      </c>
      <c r="B967" s="85" t="s">
        <v>408</v>
      </c>
      <c r="C967" s="93" t="s">
        <v>16</v>
      </c>
      <c r="D967" s="171">
        <f t="shared" si="262"/>
        <v>1091</v>
      </c>
      <c r="E967" s="171">
        <f t="shared" si="262"/>
        <v>1660</v>
      </c>
    </row>
    <row r="968" spans="1:5" s="34" customFormat="1" ht="15.75" x14ac:dyDescent="0.25">
      <c r="A968" s="157" t="s">
        <v>743</v>
      </c>
      <c r="B968" s="85" t="s">
        <v>408</v>
      </c>
      <c r="C968" s="93" t="s">
        <v>77</v>
      </c>
      <c r="D968" s="171">
        <v>1091</v>
      </c>
      <c r="E968" s="171">
        <v>1660</v>
      </c>
    </row>
    <row r="969" spans="1:5" s="34" customFormat="1" ht="15.75" x14ac:dyDescent="0.25">
      <c r="A969" s="138" t="s">
        <v>523</v>
      </c>
      <c r="B969" s="83" t="s">
        <v>410</v>
      </c>
      <c r="C969" s="90"/>
      <c r="D969" s="171">
        <f t="shared" ref="D969:E969" si="263">D970+D973</f>
        <v>15201</v>
      </c>
      <c r="E969" s="171">
        <f t="shared" si="263"/>
        <v>16405</v>
      </c>
    </row>
    <row r="970" spans="1:5" s="34" customFormat="1" ht="31.5" x14ac:dyDescent="0.2">
      <c r="A970" s="141" t="s">
        <v>516</v>
      </c>
      <c r="B970" s="85" t="s">
        <v>410</v>
      </c>
      <c r="C970" s="93" t="s">
        <v>15</v>
      </c>
      <c r="D970" s="171">
        <f t="shared" ref="D970:E971" si="264">D971</f>
        <v>72</v>
      </c>
      <c r="E970" s="171">
        <f t="shared" si="264"/>
        <v>77</v>
      </c>
    </row>
    <row r="971" spans="1:5" s="34" customFormat="1" ht="31.5" x14ac:dyDescent="0.25">
      <c r="A971" s="157" t="s">
        <v>17</v>
      </c>
      <c r="B971" s="85" t="s">
        <v>410</v>
      </c>
      <c r="C971" s="93" t="s">
        <v>16</v>
      </c>
      <c r="D971" s="171">
        <f t="shared" si="264"/>
        <v>72</v>
      </c>
      <c r="E971" s="171">
        <f t="shared" si="264"/>
        <v>77</v>
      </c>
    </row>
    <row r="972" spans="1:5" s="34" customFormat="1" ht="15.75" x14ac:dyDescent="0.25">
      <c r="A972" s="157" t="s">
        <v>743</v>
      </c>
      <c r="B972" s="85" t="s">
        <v>410</v>
      </c>
      <c r="C972" s="93" t="s">
        <v>77</v>
      </c>
      <c r="D972" s="171">
        <v>72</v>
      </c>
      <c r="E972" s="171">
        <v>77</v>
      </c>
    </row>
    <row r="973" spans="1:5" s="34" customFormat="1" ht="15.75" x14ac:dyDescent="0.25">
      <c r="A973" s="157" t="s">
        <v>22</v>
      </c>
      <c r="B973" s="85" t="s">
        <v>410</v>
      </c>
      <c r="C973" s="93" t="s">
        <v>23</v>
      </c>
      <c r="D973" s="171">
        <f t="shared" ref="D973:E974" si="265">D974</f>
        <v>15129</v>
      </c>
      <c r="E973" s="171">
        <f t="shared" si="265"/>
        <v>16328</v>
      </c>
    </row>
    <row r="974" spans="1:5" s="34" customFormat="1" ht="31.5" x14ac:dyDescent="0.2">
      <c r="A974" s="31" t="s">
        <v>123</v>
      </c>
      <c r="B974" s="85" t="s">
        <v>410</v>
      </c>
      <c r="C974" s="93" t="s">
        <v>143</v>
      </c>
      <c r="D974" s="171">
        <f t="shared" si="265"/>
        <v>15129</v>
      </c>
      <c r="E974" s="171">
        <f t="shared" si="265"/>
        <v>16328</v>
      </c>
    </row>
    <row r="975" spans="1:5" s="34" customFormat="1" ht="31.5" x14ac:dyDescent="0.2">
      <c r="A975" s="31" t="s">
        <v>132</v>
      </c>
      <c r="B975" s="85" t="s">
        <v>410</v>
      </c>
      <c r="C975" s="93" t="s">
        <v>144</v>
      </c>
      <c r="D975" s="171">
        <v>15129</v>
      </c>
      <c r="E975" s="171">
        <v>16328</v>
      </c>
    </row>
    <row r="976" spans="1:5" s="34" customFormat="1" ht="31.5" x14ac:dyDescent="0.25">
      <c r="A976" s="6" t="s">
        <v>155</v>
      </c>
      <c r="B976" s="79" t="s">
        <v>406</v>
      </c>
      <c r="C976" s="90"/>
      <c r="D976" s="168">
        <f t="shared" ref="D976:E979" si="266">D977</f>
        <v>1396</v>
      </c>
      <c r="E976" s="168">
        <f t="shared" si="266"/>
        <v>1737</v>
      </c>
    </row>
    <row r="977" spans="1:5" s="34" customFormat="1" ht="15.75" x14ac:dyDescent="0.25">
      <c r="A977" s="138" t="s">
        <v>409</v>
      </c>
      <c r="B977" s="83" t="s">
        <v>411</v>
      </c>
      <c r="C977" s="90"/>
      <c r="D977" s="170">
        <f t="shared" si="266"/>
        <v>1396</v>
      </c>
      <c r="E977" s="170">
        <f t="shared" si="266"/>
        <v>1737</v>
      </c>
    </row>
    <row r="978" spans="1:5" s="34" customFormat="1" ht="31.5" x14ac:dyDescent="0.2">
      <c r="A978" s="141" t="s">
        <v>516</v>
      </c>
      <c r="B978" s="85" t="s">
        <v>411</v>
      </c>
      <c r="C978" s="93" t="s">
        <v>15</v>
      </c>
      <c r="D978" s="171">
        <f t="shared" si="266"/>
        <v>1396</v>
      </c>
      <c r="E978" s="171">
        <f t="shared" si="266"/>
        <v>1737</v>
      </c>
    </row>
    <row r="979" spans="1:5" s="34" customFormat="1" ht="31.5" x14ac:dyDescent="0.25">
      <c r="A979" s="157" t="s">
        <v>17</v>
      </c>
      <c r="B979" s="85" t="s">
        <v>411</v>
      </c>
      <c r="C979" s="93" t="s">
        <v>16</v>
      </c>
      <c r="D979" s="171">
        <f t="shared" si="266"/>
        <v>1396</v>
      </c>
      <c r="E979" s="171">
        <f t="shared" si="266"/>
        <v>1737</v>
      </c>
    </row>
    <row r="980" spans="1:5" s="34" customFormat="1" ht="15.75" x14ac:dyDescent="0.25">
      <c r="A980" s="157" t="s">
        <v>743</v>
      </c>
      <c r="B980" s="85" t="s">
        <v>411</v>
      </c>
      <c r="C980" s="93" t="s">
        <v>77</v>
      </c>
      <c r="D980" s="171">
        <v>1396</v>
      </c>
      <c r="E980" s="171">
        <v>1737</v>
      </c>
    </row>
    <row r="981" spans="1:5" s="34" customFormat="1" ht="31.5" x14ac:dyDescent="0.2">
      <c r="A981" s="50" t="s">
        <v>418</v>
      </c>
      <c r="B981" s="79" t="s">
        <v>412</v>
      </c>
      <c r="C981" s="90"/>
      <c r="D981" s="168">
        <f>D982+D996+D1014+D1028+D1032+D1036+D1040+D1046+D1001</f>
        <v>530325</v>
      </c>
      <c r="E981" s="168">
        <f>E982+E996+E1014+E1028+E1032+E1036+E1040+E1046+E1001</f>
        <v>530325</v>
      </c>
    </row>
    <row r="982" spans="1:5" s="53" customFormat="1" ht="31.5" customHeight="1" x14ac:dyDescent="0.2">
      <c r="A982" s="71" t="s">
        <v>706</v>
      </c>
      <c r="B982" s="72" t="s">
        <v>707</v>
      </c>
      <c r="C982" s="73"/>
      <c r="D982" s="169">
        <f t="shared" ref="D982:E982" si="267">D983+D988+D992</f>
        <v>89707</v>
      </c>
      <c r="E982" s="169">
        <f t="shared" si="267"/>
        <v>89707</v>
      </c>
    </row>
    <row r="983" spans="1:5" s="51" customFormat="1" ht="47.25" x14ac:dyDescent="0.2">
      <c r="A983" s="145" t="s">
        <v>29</v>
      </c>
      <c r="B983" s="85" t="s">
        <v>707</v>
      </c>
      <c r="C983" s="93" t="s">
        <v>30</v>
      </c>
      <c r="D983" s="171">
        <f t="shared" ref="D983:E983" si="268">D984</f>
        <v>83039</v>
      </c>
      <c r="E983" s="171">
        <f t="shared" si="268"/>
        <v>83039</v>
      </c>
    </row>
    <row r="984" spans="1:5" s="51" customFormat="1" ht="15.75" customHeight="1" x14ac:dyDescent="0.2">
      <c r="A984" s="145" t="s">
        <v>32</v>
      </c>
      <c r="B984" s="85" t="s">
        <v>707</v>
      </c>
      <c r="C984" s="93" t="s">
        <v>31</v>
      </c>
      <c r="D984" s="171">
        <f t="shared" ref="D984:E984" si="269">D985+D986+D987</f>
        <v>83039</v>
      </c>
      <c r="E984" s="171">
        <f t="shared" si="269"/>
        <v>83039</v>
      </c>
    </row>
    <row r="985" spans="1:5" s="51" customFormat="1" ht="15.75" customHeight="1" x14ac:dyDescent="0.2">
      <c r="A985" s="145" t="s">
        <v>256</v>
      </c>
      <c r="B985" s="85" t="s">
        <v>707</v>
      </c>
      <c r="C985" s="93" t="s">
        <v>87</v>
      </c>
      <c r="D985" s="171">
        <f t="shared" ref="D985:E985" si="270">54311-2565</f>
        <v>51746</v>
      </c>
      <c r="E985" s="171">
        <f t="shared" si="270"/>
        <v>51746</v>
      </c>
    </row>
    <row r="986" spans="1:5" s="51" customFormat="1" ht="31.5" customHeight="1" x14ac:dyDescent="0.2">
      <c r="A986" s="141" t="s">
        <v>89</v>
      </c>
      <c r="B986" s="85" t="s">
        <v>707</v>
      </c>
      <c r="C986" s="93" t="s">
        <v>88</v>
      </c>
      <c r="D986" s="171">
        <v>12040</v>
      </c>
      <c r="E986" s="171">
        <v>12040</v>
      </c>
    </row>
    <row r="987" spans="1:5" s="51" customFormat="1" ht="31.5" customHeight="1" x14ac:dyDescent="0.2">
      <c r="A987" s="141" t="s">
        <v>154</v>
      </c>
      <c r="B987" s="85" t="s">
        <v>707</v>
      </c>
      <c r="C987" s="93" t="s">
        <v>153</v>
      </c>
      <c r="D987" s="171">
        <f t="shared" ref="D987:E987" si="271">20027-774</f>
        <v>19253</v>
      </c>
      <c r="E987" s="171">
        <f t="shared" si="271"/>
        <v>19253</v>
      </c>
    </row>
    <row r="988" spans="1:5" s="51" customFormat="1" ht="31.5" x14ac:dyDescent="0.2">
      <c r="A988" s="141" t="s">
        <v>516</v>
      </c>
      <c r="B988" s="85" t="s">
        <v>707</v>
      </c>
      <c r="C988" s="93">
        <v>200</v>
      </c>
      <c r="D988" s="171">
        <f t="shared" ref="D988:E988" si="272">D989</f>
        <v>6548</v>
      </c>
      <c r="E988" s="171">
        <f t="shared" si="272"/>
        <v>6548</v>
      </c>
    </row>
    <row r="989" spans="1:5" s="34" customFormat="1" ht="31.5" x14ac:dyDescent="0.2">
      <c r="A989" s="141" t="s">
        <v>17</v>
      </c>
      <c r="B989" s="85" t="s">
        <v>707</v>
      </c>
      <c r="C989" s="93">
        <v>240</v>
      </c>
      <c r="D989" s="171">
        <f t="shared" ref="D989:E989" si="273">D990+D991</f>
        <v>6548</v>
      </c>
      <c r="E989" s="171">
        <f t="shared" si="273"/>
        <v>6548</v>
      </c>
    </row>
    <row r="990" spans="1:5" s="34" customFormat="1" ht="31.5" x14ac:dyDescent="0.2">
      <c r="A990" s="152" t="s">
        <v>426</v>
      </c>
      <c r="B990" s="85" t="s">
        <v>707</v>
      </c>
      <c r="C990" s="93" t="s">
        <v>427</v>
      </c>
      <c r="D990" s="171">
        <v>1992</v>
      </c>
      <c r="E990" s="171">
        <v>1992</v>
      </c>
    </row>
    <row r="991" spans="1:5" s="34" customFormat="1" ht="15.75" x14ac:dyDescent="0.2">
      <c r="A991" s="141" t="s">
        <v>743</v>
      </c>
      <c r="B991" s="85" t="s">
        <v>707</v>
      </c>
      <c r="C991" s="93" t="s">
        <v>77</v>
      </c>
      <c r="D991" s="171">
        <v>4556</v>
      </c>
      <c r="E991" s="171">
        <v>4556</v>
      </c>
    </row>
    <row r="992" spans="1:5" s="34" customFormat="1" ht="15.75" x14ac:dyDescent="0.2">
      <c r="A992" s="141" t="s">
        <v>13</v>
      </c>
      <c r="B992" s="85" t="s">
        <v>707</v>
      </c>
      <c r="C992" s="93">
        <v>800</v>
      </c>
      <c r="D992" s="171">
        <f t="shared" ref="D992:E992" si="274">D993</f>
        <v>120</v>
      </c>
      <c r="E992" s="171">
        <f t="shared" si="274"/>
        <v>120</v>
      </c>
    </row>
    <row r="993" spans="1:5" s="34" customFormat="1" ht="15.75" x14ac:dyDescent="0.2">
      <c r="A993" s="141" t="s">
        <v>34</v>
      </c>
      <c r="B993" s="85" t="s">
        <v>707</v>
      </c>
      <c r="C993" s="93">
        <v>850</v>
      </c>
      <c r="D993" s="171">
        <f t="shared" ref="D993:E993" si="275">D994+D995</f>
        <v>120</v>
      </c>
      <c r="E993" s="171">
        <f t="shared" si="275"/>
        <v>120</v>
      </c>
    </row>
    <row r="994" spans="1:5" s="34" customFormat="1" ht="15.75" x14ac:dyDescent="0.2">
      <c r="A994" s="141" t="s">
        <v>78</v>
      </c>
      <c r="B994" s="85" t="s">
        <v>707</v>
      </c>
      <c r="C994" s="93" t="s">
        <v>79</v>
      </c>
      <c r="D994" s="171">
        <v>112</v>
      </c>
      <c r="E994" s="171">
        <v>112</v>
      </c>
    </row>
    <row r="995" spans="1:5" ht="15.75" x14ac:dyDescent="0.2">
      <c r="A995" s="141" t="s">
        <v>80</v>
      </c>
      <c r="B995" s="85" t="s">
        <v>707</v>
      </c>
      <c r="C995" s="93" t="s">
        <v>81</v>
      </c>
      <c r="D995" s="171">
        <v>8</v>
      </c>
      <c r="E995" s="171">
        <v>8</v>
      </c>
    </row>
    <row r="996" spans="1:5" s="53" customFormat="1" ht="15.75" x14ac:dyDescent="0.25">
      <c r="A996" s="7" t="s">
        <v>47</v>
      </c>
      <c r="B996" s="72" t="s">
        <v>413</v>
      </c>
      <c r="C996" s="73"/>
      <c r="D996" s="169">
        <f t="shared" ref="D996:E997" si="276">D997</f>
        <v>1936</v>
      </c>
      <c r="E996" s="169">
        <f t="shared" si="276"/>
        <v>1936</v>
      </c>
    </row>
    <row r="997" spans="1:5" s="34" customFormat="1" ht="47.25" x14ac:dyDescent="0.2">
      <c r="A997" s="31" t="s">
        <v>38</v>
      </c>
      <c r="B997" s="85" t="s">
        <v>413</v>
      </c>
      <c r="C997" s="93">
        <v>100</v>
      </c>
      <c r="D997" s="171">
        <f t="shared" si="276"/>
        <v>1936</v>
      </c>
      <c r="E997" s="171">
        <f t="shared" si="276"/>
        <v>1936</v>
      </c>
    </row>
    <row r="998" spans="1:5" s="34" customFormat="1" ht="15.75" x14ac:dyDescent="0.2">
      <c r="A998" s="31" t="s">
        <v>8</v>
      </c>
      <c r="B998" s="85" t="s">
        <v>413</v>
      </c>
      <c r="C998" s="93">
        <v>120</v>
      </c>
      <c r="D998" s="171">
        <f>D999+D1000</f>
        <v>1936</v>
      </c>
      <c r="E998" s="171">
        <f>E999+E1000</f>
        <v>1936</v>
      </c>
    </row>
    <row r="999" spans="1:5" s="34" customFormat="1" ht="15.75" x14ac:dyDescent="0.2">
      <c r="A999" s="31" t="s">
        <v>257</v>
      </c>
      <c r="B999" s="85" t="s">
        <v>413</v>
      </c>
      <c r="C999" s="93" t="s">
        <v>74</v>
      </c>
      <c r="D999" s="171">
        <v>1487</v>
      </c>
      <c r="E999" s="171">
        <v>1487</v>
      </c>
    </row>
    <row r="1000" spans="1:5" s="34" customFormat="1" ht="47.25" x14ac:dyDescent="0.25">
      <c r="A1000" s="157" t="s">
        <v>157</v>
      </c>
      <c r="B1000" s="85" t="s">
        <v>413</v>
      </c>
      <c r="C1000" s="93" t="s">
        <v>156</v>
      </c>
      <c r="D1000" s="171">
        <v>449</v>
      </c>
      <c r="E1000" s="171">
        <v>449</v>
      </c>
    </row>
    <row r="1001" spans="1:5" s="53" customFormat="1" ht="47.25" x14ac:dyDescent="0.25">
      <c r="A1001" s="7" t="s">
        <v>750</v>
      </c>
      <c r="B1001" s="72" t="s">
        <v>749</v>
      </c>
      <c r="C1001" s="73"/>
      <c r="D1001" s="169">
        <f>D1002+D1007+D1010</f>
        <v>27783</v>
      </c>
      <c r="E1001" s="169">
        <f>E1002+E1007+E1010</f>
        <v>27783</v>
      </c>
    </row>
    <row r="1002" spans="1:5" s="51" customFormat="1" ht="47.25" x14ac:dyDescent="0.25">
      <c r="A1002" s="9" t="s">
        <v>29</v>
      </c>
      <c r="B1002" s="85" t="s">
        <v>749</v>
      </c>
      <c r="C1002" s="93" t="s">
        <v>30</v>
      </c>
      <c r="D1002" s="171">
        <f t="shared" ref="D1002:E1002" si="277">D1003</f>
        <v>20963</v>
      </c>
      <c r="E1002" s="171">
        <f t="shared" si="277"/>
        <v>20963</v>
      </c>
    </row>
    <row r="1003" spans="1:5" s="51" customFormat="1" ht="15.75" x14ac:dyDescent="0.25">
      <c r="A1003" s="9" t="s">
        <v>32</v>
      </c>
      <c r="B1003" s="85" t="s">
        <v>749</v>
      </c>
      <c r="C1003" s="93" t="s">
        <v>31</v>
      </c>
      <c r="D1003" s="171">
        <f t="shared" ref="D1003:E1003" si="278">D1004+D1005+D1006</f>
        <v>20963</v>
      </c>
      <c r="E1003" s="171">
        <f t="shared" si="278"/>
        <v>20963</v>
      </c>
    </row>
    <row r="1004" spans="1:5" s="51" customFormat="1" ht="15.75" x14ac:dyDescent="0.25">
      <c r="A1004" s="9" t="s">
        <v>256</v>
      </c>
      <c r="B1004" s="85" t="s">
        <v>749</v>
      </c>
      <c r="C1004" s="93" t="s">
        <v>87</v>
      </c>
      <c r="D1004" s="192">
        <v>13701</v>
      </c>
      <c r="E1004" s="192">
        <v>13701</v>
      </c>
    </row>
    <row r="1005" spans="1:5" s="51" customFormat="1" ht="31.5" x14ac:dyDescent="0.25">
      <c r="A1005" s="157" t="s">
        <v>89</v>
      </c>
      <c r="B1005" s="85" t="s">
        <v>749</v>
      </c>
      <c r="C1005" s="93" t="s">
        <v>88</v>
      </c>
      <c r="D1005" s="192">
        <v>2400</v>
      </c>
      <c r="E1005" s="192">
        <v>2400</v>
      </c>
    </row>
    <row r="1006" spans="1:5" s="51" customFormat="1" ht="31.5" x14ac:dyDescent="0.25">
      <c r="A1006" s="157" t="s">
        <v>154</v>
      </c>
      <c r="B1006" s="85" t="s">
        <v>749</v>
      </c>
      <c r="C1006" s="93" t="s">
        <v>153</v>
      </c>
      <c r="D1006" s="192">
        <v>4862</v>
      </c>
      <c r="E1006" s="192">
        <v>4862</v>
      </c>
    </row>
    <row r="1007" spans="1:5" s="51" customFormat="1" ht="31.5" x14ac:dyDescent="0.2">
      <c r="A1007" s="141" t="s">
        <v>516</v>
      </c>
      <c r="B1007" s="85" t="s">
        <v>749</v>
      </c>
      <c r="C1007" s="93">
        <v>200</v>
      </c>
      <c r="D1007" s="171">
        <f t="shared" ref="D1007:E1007" si="279">D1008</f>
        <v>6326</v>
      </c>
      <c r="E1007" s="171">
        <f t="shared" si="279"/>
        <v>6326</v>
      </c>
    </row>
    <row r="1008" spans="1:5" s="34" customFormat="1" ht="31.5" x14ac:dyDescent="0.2">
      <c r="A1008" s="31" t="s">
        <v>17</v>
      </c>
      <c r="B1008" s="85" t="s">
        <v>749</v>
      </c>
      <c r="C1008" s="93">
        <v>240</v>
      </c>
      <c r="D1008" s="171">
        <f>D1009</f>
        <v>6326</v>
      </c>
      <c r="E1008" s="171">
        <f>E1009</f>
        <v>6326</v>
      </c>
    </row>
    <row r="1009" spans="1:5" s="34" customFormat="1" ht="15.75" x14ac:dyDescent="0.2">
      <c r="A1009" s="31" t="s">
        <v>743</v>
      </c>
      <c r="B1009" s="85" t="s">
        <v>749</v>
      </c>
      <c r="C1009" s="93" t="s">
        <v>77</v>
      </c>
      <c r="D1009" s="171">
        <f>6326</f>
        <v>6326</v>
      </c>
      <c r="E1009" s="171">
        <f>6326</f>
        <v>6326</v>
      </c>
    </row>
    <row r="1010" spans="1:5" s="34" customFormat="1" ht="15.75" x14ac:dyDescent="0.2">
      <c r="A1010" s="31" t="s">
        <v>13</v>
      </c>
      <c r="B1010" s="85" t="s">
        <v>749</v>
      </c>
      <c r="C1010" s="93">
        <v>800</v>
      </c>
      <c r="D1010" s="171">
        <f t="shared" ref="D1010:E1010" si="280">D1011</f>
        <v>494</v>
      </c>
      <c r="E1010" s="171">
        <f t="shared" si="280"/>
        <v>494</v>
      </c>
    </row>
    <row r="1011" spans="1:5" s="34" customFormat="1" ht="15.75" x14ac:dyDescent="0.25">
      <c r="A1011" s="157" t="s">
        <v>34</v>
      </c>
      <c r="B1011" s="85" t="s">
        <v>749</v>
      </c>
      <c r="C1011" s="93">
        <v>850</v>
      </c>
      <c r="D1011" s="171">
        <f t="shared" ref="D1011:E1011" si="281">D1012+D1013</f>
        <v>494</v>
      </c>
      <c r="E1011" s="171">
        <f t="shared" si="281"/>
        <v>494</v>
      </c>
    </row>
    <row r="1012" spans="1:5" s="34" customFormat="1" ht="15.75" x14ac:dyDescent="0.25">
      <c r="A1012" s="157" t="s">
        <v>78</v>
      </c>
      <c r="B1012" s="85" t="s">
        <v>749</v>
      </c>
      <c r="C1012" s="93" t="s">
        <v>79</v>
      </c>
      <c r="D1012" s="171">
        <v>304</v>
      </c>
      <c r="E1012" s="171">
        <v>304</v>
      </c>
    </row>
    <row r="1013" spans="1:5" ht="15.75" x14ac:dyDescent="0.25">
      <c r="A1013" s="157" t="s">
        <v>80</v>
      </c>
      <c r="B1013" s="85" t="s">
        <v>749</v>
      </c>
      <c r="C1013" s="93" t="s">
        <v>81</v>
      </c>
      <c r="D1013" s="171">
        <f>190</f>
        <v>190</v>
      </c>
      <c r="E1013" s="171">
        <f>190</f>
        <v>190</v>
      </c>
    </row>
    <row r="1014" spans="1:5" s="53" customFormat="1" ht="15.75" x14ac:dyDescent="0.25">
      <c r="A1014" s="7" t="s">
        <v>419</v>
      </c>
      <c r="B1014" s="72" t="s">
        <v>414</v>
      </c>
      <c r="C1014" s="73"/>
      <c r="D1014" s="169">
        <f t="shared" ref="D1014:E1014" si="282">D1015+D1020+D1024</f>
        <v>380996.7</v>
      </c>
      <c r="E1014" s="169">
        <f t="shared" si="282"/>
        <v>380996.7</v>
      </c>
    </row>
    <row r="1015" spans="1:5" s="34" customFormat="1" ht="47.25" x14ac:dyDescent="0.2">
      <c r="A1015" s="31" t="s">
        <v>38</v>
      </c>
      <c r="B1015" s="85" t="s">
        <v>414</v>
      </c>
      <c r="C1015" s="93">
        <v>100</v>
      </c>
      <c r="D1015" s="171">
        <f>D1016</f>
        <v>352865.7</v>
      </c>
      <c r="E1015" s="171">
        <f>E1016</f>
        <v>352865.7</v>
      </c>
    </row>
    <row r="1016" spans="1:5" s="34" customFormat="1" ht="15.75" x14ac:dyDescent="0.2">
      <c r="A1016" s="31" t="s">
        <v>8</v>
      </c>
      <c r="B1016" s="85" t="s">
        <v>414</v>
      </c>
      <c r="C1016" s="93">
        <v>120</v>
      </c>
      <c r="D1016" s="171">
        <f>D1017+D1018+D1019</f>
        <v>352865.7</v>
      </c>
      <c r="E1016" s="171">
        <f>E1017+E1018+E1019</f>
        <v>352865.7</v>
      </c>
    </row>
    <row r="1017" spans="1:5" s="34" customFormat="1" ht="15.75" x14ac:dyDescent="0.2">
      <c r="A1017" s="31" t="s">
        <v>257</v>
      </c>
      <c r="B1017" s="85" t="s">
        <v>414</v>
      </c>
      <c r="C1017" s="93" t="s">
        <v>74</v>
      </c>
      <c r="D1017" s="171">
        <f>158763+10029+8516+7363+16679</f>
        <v>201350</v>
      </c>
      <c r="E1017" s="171">
        <f>158763+10029+8516+7363+16679</f>
        <v>201350</v>
      </c>
    </row>
    <row r="1018" spans="1:5" s="34" customFormat="1" ht="31.5" x14ac:dyDescent="0.2">
      <c r="A1018" s="31" t="s">
        <v>75</v>
      </c>
      <c r="B1018" s="85" t="s">
        <v>414</v>
      </c>
      <c r="C1018" s="93" t="s">
        <v>76</v>
      </c>
      <c r="D1018" s="171">
        <f>57370+2876+2582+2109+5793+420.7</f>
        <v>71150.7</v>
      </c>
      <c r="E1018" s="171">
        <f>57370+2876+2582+2109+5793+420.7</f>
        <v>71150.7</v>
      </c>
    </row>
    <row r="1019" spans="1:5" s="34" customFormat="1" ht="47.25" x14ac:dyDescent="0.25">
      <c r="A1019" s="157" t="s">
        <v>157</v>
      </c>
      <c r="B1019" s="85" t="s">
        <v>414</v>
      </c>
      <c r="C1019" s="93" t="s">
        <v>156</v>
      </c>
      <c r="D1019" s="171">
        <f>63504+3861+3352+2861+6787</f>
        <v>80365</v>
      </c>
      <c r="E1019" s="171">
        <f>63504+3861+3352+2861+6787</f>
        <v>80365</v>
      </c>
    </row>
    <row r="1020" spans="1:5" ht="31.5" x14ac:dyDescent="0.2">
      <c r="A1020" s="141" t="s">
        <v>516</v>
      </c>
      <c r="B1020" s="85" t="s">
        <v>414</v>
      </c>
      <c r="C1020" s="84">
        <v>200</v>
      </c>
      <c r="D1020" s="179">
        <f t="shared" ref="D1020:E1020" si="283">D1021</f>
        <v>26600</v>
      </c>
      <c r="E1020" s="179">
        <f t="shared" si="283"/>
        <v>26600</v>
      </c>
    </row>
    <row r="1021" spans="1:5" ht="31.5" x14ac:dyDescent="0.2">
      <c r="A1021" s="31" t="s">
        <v>17</v>
      </c>
      <c r="B1021" s="85" t="s">
        <v>414</v>
      </c>
      <c r="C1021" s="84">
        <v>240</v>
      </c>
      <c r="D1021" s="179">
        <f t="shared" ref="D1021:E1021" si="284">D1022+D1023</f>
        <v>26600</v>
      </c>
      <c r="E1021" s="179">
        <f t="shared" si="284"/>
        <v>26600</v>
      </c>
    </row>
    <row r="1022" spans="1:5" ht="31.5" x14ac:dyDescent="0.25">
      <c r="A1022" s="14" t="s">
        <v>426</v>
      </c>
      <c r="B1022" s="85" t="s">
        <v>414</v>
      </c>
      <c r="C1022" s="84" t="s">
        <v>427</v>
      </c>
      <c r="D1022" s="179">
        <v>4655</v>
      </c>
      <c r="E1022" s="179">
        <v>4655</v>
      </c>
    </row>
    <row r="1023" spans="1:5" ht="15.75" x14ac:dyDescent="0.2">
      <c r="A1023" s="31" t="s">
        <v>743</v>
      </c>
      <c r="B1023" s="85" t="s">
        <v>414</v>
      </c>
      <c r="C1023" s="84" t="s">
        <v>77</v>
      </c>
      <c r="D1023" s="179">
        <f t="shared" ref="D1023:E1023" si="285">23445-1500</f>
        <v>21945</v>
      </c>
      <c r="E1023" s="179">
        <f t="shared" si="285"/>
        <v>21945</v>
      </c>
    </row>
    <row r="1024" spans="1:5" s="34" customFormat="1" ht="15.75" x14ac:dyDescent="0.2">
      <c r="A1024" s="31" t="s">
        <v>13</v>
      </c>
      <c r="B1024" s="85" t="s">
        <v>414</v>
      </c>
      <c r="C1024" s="84">
        <v>800</v>
      </c>
      <c r="D1024" s="179">
        <f t="shared" ref="D1024:E1024" si="286">D1025</f>
        <v>1531</v>
      </c>
      <c r="E1024" s="179">
        <f t="shared" si="286"/>
        <v>1531</v>
      </c>
    </row>
    <row r="1025" spans="1:5" ht="15.75" x14ac:dyDescent="0.25">
      <c r="A1025" s="157" t="s">
        <v>34</v>
      </c>
      <c r="B1025" s="85" t="s">
        <v>414</v>
      </c>
      <c r="C1025" s="84">
        <v>850</v>
      </c>
      <c r="D1025" s="179">
        <f>D1026+D1027</f>
        <v>1531</v>
      </c>
      <c r="E1025" s="179">
        <f>E1026+E1027</f>
        <v>1531</v>
      </c>
    </row>
    <row r="1026" spans="1:5" ht="15.75" x14ac:dyDescent="0.25">
      <c r="A1026" s="157" t="s">
        <v>78</v>
      </c>
      <c r="B1026" s="85" t="s">
        <v>414</v>
      </c>
      <c r="C1026" s="84" t="s">
        <v>79</v>
      </c>
      <c r="D1026" s="179">
        <f>335+1450-304</f>
        <v>1481</v>
      </c>
      <c r="E1026" s="179">
        <f>335+1450-304</f>
        <v>1481</v>
      </c>
    </row>
    <row r="1027" spans="1:5" ht="15.75" x14ac:dyDescent="0.25">
      <c r="A1027" s="157" t="s">
        <v>80</v>
      </c>
      <c r="B1027" s="133" t="s">
        <v>414</v>
      </c>
      <c r="C1027" s="140" t="s">
        <v>81</v>
      </c>
      <c r="D1027" s="182">
        <v>50</v>
      </c>
      <c r="E1027" s="182">
        <v>50</v>
      </c>
    </row>
    <row r="1028" spans="1:5" s="53" customFormat="1" ht="15.75" x14ac:dyDescent="0.25">
      <c r="A1028" s="7" t="s">
        <v>734</v>
      </c>
      <c r="B1028" s="72" t="s">
        <v>710</v>
      </c>
      <c r="C1028" s="73"/>
      <c r="D1028" s="169">
        <f>D1029</f>
        <v>14851</v>
      </c>
      <c r="E1028" s="169">
        <f>E1029</f>
        <v>14851</v>
      </c>
    </row>
    <row r="1029" spans="1:5" s="52" customFormat="1" ht="31.5" x14ac:dyDescent="0.2">
      <c r="A1029" s="141" t="s">
        <v>516</v>
      </c>
      <c r="B1029" s="85" t="s">
        <v>710</v>
      </c>
      <c r="C1029" s="84" t="s">
        <v>15</v>
      </c>
      <c r="D1029" s="171">
        <f t="shared" ref="D1029:E1030" si="287">D1030</f>
        <v>14851</v>
      </c>
      <c r="E1029" s="171">
        <f t="shared" si="287"/>
        <v>14851</v>
      </c>
    </row>
    <row r="1030" spans="1:5" s="52" customFormat="1" ht="31.5" x14ac:dyDescent="0.2">
      <c r="A1030" s="31" t="s">
        <v>17</v>
      </c>
      <c r="B1030" s="85" t="s">
        <v>710</v>
      </c>
      <c r="C1030" s="84" t="s">
        <v>16</v>
      </c>
      <c r="D1030" s="171">
        <f t="shared" si="287"/>
        <v>14851</v>
      </c>
      <c r="E1030" s="171">
        <f t="shared" si="287"/>
        <v>14851</v>
      </c>
    </row>
    <row r="1031" spans="1:5" s="52" customFormat="1" ht="15.75" x14ac:dyDescent="0.2">
      <c r="A1031" s="31" t="s">
        <v>743</v>
      </c>
      <c r="B1031" s="85" t="s">
        <v>710</v>
      </c>
      <c r="C1031" s="84" t="s">
        <v>77</v>
      </c>
      <c r="D1031" s="179">
        <f t="shared" ref="D1031:E1031" si="288">17051-2200</f>
        <v>14851</v>
      </c>
      <c r="E1031" s="179">
        <f t="shared" si="288"/>
        <v>14851</v>
      </c>
    </row>
    <row r="1032" spans="1:5" s="53" customFormat="1" ht="31.5" x14ac:dyDescent="0.25">
      <c r="A1032" s="7" t="s">
        <v>711</v>
      </c>
      <c r="B1032" s="72" t="s">
        <v>712</v>
      </c>
      <c r="C1032" s="73"/>
      <c r="D1032" s="169">
        <f t="shared" ref="D1032:E1032" si="289">D1033</f>
        <v>2200</v>
      </c>
      <c r="E1032" s="169">
        <f t="shared" si="289"/>
        <v>2200</v>
      </c>
    </row>
    <row r="1033" spans="1:5" s="52" customFormat="1" ht="38.25" customHeight="1" x14ac:dyDescent="0.2">
      <c r="A1033" s="141" t="s">
        <v>516</v>
      </c>
      <c r="B1033" s="85" t="s">
        <v>712</v>
      </c>
      <c r="C1033" s="84" t="s">
        <v>15</v>
      </c>
      <c r="D1033" s="171">
        <f t="shared" ref="D1033:E1034" si="290">D1034</f>
        <v>2200</v>
      </c>
      <c r="E1033" s="171">
        <f t="shared" si="290"/>
        <v>2200</v>
      </c>
    </row>
    <row r="1034" spans="1:5" s="52" customFormat="1" ht="31.5" x14ac:dyDescent="0.2">
      <c r="A1034" s="31" t="s">
        <v>17</v>
      </c>
      <c r="B1034" s="85" t="s">
        <v>712</v>
      </c>
      <c r="C1034" s="84" t="s">
        <v>16</v>
      </c>
      <c r="D1034" s="171">
        <f t="shared" si="290"/>
        <v>2200</v>
      </c>
      <c r="E1034" s="171">
        <f t="shared" si="290"/>
        <v>2200</v>
      </c>
    </row>
    <row r="1035" spans="1:5" s="52" customFormat="1" ht="15.75" x14ac:dyDescent="0.2">
      <c r="A1035" s="31" t="s">
        <v>743</v>
      </c>
      <c r="B1035" s="85" t="s">
        <v>712</v>
      </c>
      <c r="C1035" s="84" t="s">
        <v>77</v>
      </c>
      <c r="D1035" s="179">
        <v>2200</v>
      </c>
      <c r="E1035" s="179">
        <v>2200</v>
      </c>
    </row>
    <row r="1036" spans="1:5" s="53" customFormat="1" ht="31.5" x14ac:dyDescent="0.25">
      <c r="A1036" s="7" t="s">
        <v>713</v>
      </c>
      <c r="B1036" s="72" t="s">
        <v>714</v>
      </c>
      <c r="C1036" s="73"/>
      <c r="D1036" s="169">
        <f t="shared" ref="D1036:E1036" si="291">D1037</f>
        <v>3000</v>
      </c>
      <c r="E1036" s="169">
        <f t="shared" si="291"/>
        <v>3000</v>
      </c>
    </row>
    <row r="1037" spans="1:5" s="52" customFormat="1" ht="31.5" x14ac:dyDescent="0.2">
      <c r="A1037" s="141" t="s">
        <v>516</v>
      </c>
      <c r="B1037" s="85" t="s">
        <v>714</v>
      </c>
      <c r="C1037" s="84" t="s">
        <v>15</v>
      </c>
      <c r="D1037" s="171">
        <f t="shared" ref="D1037:E1038" si="292">D1038</f>
        <v>3000</v>
      </c>
      <c r="E1037" s="171">
        <f t="shared" si="292"/>
        <v>3000</v>
      </c>
    </row>
    <row r="1038" spans="1:5" s="52" customFormat="1" ht="31.5" x14ac:dyDescent="0.2">
      <c r="A1038" s="31" t="s">
        <v>17</v>
      </c>
      <c r="B1038" s="85" t="s">
        <v>714</v>
      </c>
      <c r="C1038" s="84" t="s">
        <v>16</v>
      </c>
      <c r="D1038" s="171">
        <f t="shared" si="292"/>
        <v>3000</v>
      </c>
      <c r="E1038" s="171">
        <f t="shared" si="292"/>
        <v>3000</v>
      </c>
    </row>
    <row r="1039" spans="1:5" s="52" customFormat="1" ht="15.75" x14ac:dyDescent="0.2">
      <c r="A1039" s="31" t="s">
        <v>743</v>
      </c>
      <c r="B1039" s="85" t="s">
        <v>714</v>
      </c>
      <c r="C1039" s="84" t="s">
        <v>77</v>
      </c>
      <c r="D1039" s="179">
        <v>3000</v>
      </c>
      <c r="E1039" s="179">
        <v>3000</v>
      </c>
    </row>
    <row r="1040" spans="1:5" s="53" customFormat="1" ht="31.5" x14ac:dyDescent="0.25">
      <c r="A1040" s="7" t="s">
        <v>145</v>
      </c>
      <c r="B1040" s="72" t="s">
        <v>415</v>
      </c>
      <c r="C1040" s="73"/>
      <c r="D1040" s="169">
        <f t="shared" ref="D1040:E1041" si="293">D1041</f>
        <v>5243</v>
      </c>
      <c r="E1040" s="169">
        <f t="shared" si="293"/>
        <v>5243</v>
      </c>
    </row>
    <row r="1041" spans="1:5" s="34" customFormat="1" ht="47.25" x14ac:dyDescent="0.25">
      <c r="A1041" s="38" t="s">
        <v>38</v>
      </c>
      <c r="B1041" s="93" t="s">
        <v>415</v>
      </c>
      <c r="C1041" s="93">
        <v>100</v>
      </c>
      <c r="D1041" s="171">
        <f t="shared" si="293"/>
        <v>5243</v>
      </c>
      <c r="E1041" s="171">
        <f t="shared" si="293"/>
        <v>5243</v>
      </c>
    </row>
    <row r="1042" spans="1:5" s="34" customFormat="1" ht="15.75" x14ac:dyDescent="0.25">
      <c r="A1042" s="38" t="s">
        <v>8</v>
      </c>
      <c r="B1042" s="93" t="s">
        <v>415</v>
      </c>
      <c r="C1042" s="93">
        <v>120</v>
      </c>
      <c r="D1042" s="171">
        <f t="shared" ref="D1042:E1042" si="294">D1043+D1044+D1045</f>
        <v>5243</v>
      </c>
      <c r="E1042" s="171">
        <f t="shared" si="294"/>
        <v>5243</v>
      </c>
    </row>
    <row r="1043" spans="1:5" s="34" customFormat="1" ht="15.75" x14ac:dyDescent="0.25">
      <c r="A1043" s="157" t="s">
        <v>257</v>
      </c>
      <c r="B1043" s="93" t="s">
        <v>415</v>
      </c>
      <c r="C1043" s="93" t="s">
        <v>74</v>
      </c>
      <c r="D1043" s="171">
        <f t="shared" ref="D1043:E1043" si="295">2050+1329</f>
        <v>3379</v>
      </c>
      <c r="E1043" s="171">
        <f t="shared" si="295"/>
        <v>3379</v>
      </c>
    </row>
    <row r="1044" spans="1:5" s="34" customFormat="1" ht="31.5" x14ac:dyDescent="0.2">
      <c r="A1044" s="31" t="s">
        <v>75</v>
      </c>
      <c r="B1044" s="93" t="s">
        <v>415</v>
      </c>
      <c r="C1044" s="93" t="s">
        <v>76</v>
      </c>
      <c r="D1044" s="171">
        <v>661</v>
      </c>
      <c r="E1044" s="171">
        <v>661</v>
      </c>
    </row>
    <row r="1045" spans="1:5" s="34" customFormat="1" ht="47.25" x14ac:dyDescent="0.25">
      <c r="A1045" s="157" t="s">
        <v>157</v>
      </c>
      <c r="B1045" s="93" t="s">
        <v>415</v>
      </c>
      <c r="C1045" s="93" t="s">
        <v>156</v>
      </c>
      <c r="D1045" s="171">
        <f t="shared" ref="D1045:E1045" si="296">802+401</f>
        <v>1203</v>
      </c>
      <c r="E1045" s="171">
        <f t="shared" si="296"/>
        <v>1203</v>
      </c>
    </row>
    <row r="1046" spans="1:5" s="53" customFormat="1" ht="15.75" x14ac:dyDescent="0.25">
      <c r="A1046" s="7" t="s">
        <v>417</v>
      </c>
      <c r="B1046" s="72" t="s">
        <v>416</v>
      </c>
      <c r="C1046" s="80"/>
      <c r="D1046" s="169">
        <f>D1047+D1050</f>
        <v>4608.3</v>
      </c>
      <c r="E1046" s="169">
        <f>E1047+E1050</f>
        <v>4608.3</v>
      </c>
    </row>
    <row r="1047" spans="1:5" ht="31.5" x14ac:dyDescent="0.2">
      <c r="A1047" s="141" t="s">
        <v>516</v>
      </c>
      <c r="B1047" s="93" t="s">
        <v>416</v>
      </c>
      <c r="C1047" s="84">
        <v>200</v>
      </c>
      <c r="D1047" s="171">
        <f t="shared" ref="D1047:E1048" si="297">D1048</f>
        <v>4154.3</v>
      </c>
      <c r="E1047" s="171">
        <f t="shared" si="297"/>
        <v>4154.3</v>
      </c>
    </row>
    <row r="1048" spans="1:5" ht="31.5" x14ac:dyDescent="0.2">
      <c r="A1048" s="31" t="s">
        <v>17</v>
      </c>
      <c r="B1048" s="93" t="s">
        <v>416</v>
      </c>
      <c r="C1048" s="84">
        <v>240</v>
      </c>
      <c r="D1048" s="171">
        <f t="shared" si="297"/>
        <v>4154.3</v>
      </c>
      <c r="E1048" s="171">
        <f t="shared" si="297"/>
        <v>4154.3</v>
      </c>
    </row>
    <row r="1049" spans="1:5" ht="15.75" x14ac:dyDescent="0.2">
      <c r="A1049" s="31" t="s">
        <v>743</v>
      </c>
      <c r="B1049" s="93" t="s">
        <v>416</v>
      </c>
      <c r="C1049" s="84" t="s">
        <v>77</v>
      </c>
      <c r="D1049" s="179">
        <f>4575-420.7</f>
        <v>4154.3</v>
      </c>
      <c r="E1049" s="179">
        <f>4575-420.7</f>
        <v>4154.3</v>
      </c>
    </row>
    <row r="1050" spans="1:5" ht="15.75" x14ac:dyDescent="0.25">
      <c r="A1050" s="157" t="s">
        <v>13</v>
      </c>
      <c r="B1050" s="93" t="s">
        <v>416</v>
      </c>
      <c r="C1050" s="84">
        <v>800</v>
      </c>
      <c r="D1050" s="179">
        <f t="shared" ref="D1050:E1051" si="298">D1051</f>
        <v>454</v>
      </c>
      <c r="E1050" s="179">
        <f t="shared" si="298"/>
        <v>454</v>
      </c>
    </row>
    <row r="1051" spans="1:5" ht="15.75" x14ac:dyDescent="0.25">
      <c r="A1051" s="157" t="s">
        <v>34</v>
      </c>
      <c r="B1051" s="93" t="s">
        <v>416</v>
      </c>
      <c r="C1051" s="84">
        <v>850</v>
      </c>
      <c r="D1051" s="171">
        <f t="shared" si="298"/>
        <v>454</v>
      </c>
      <c r="E1051" s="171">
        <f t="shared" si="298"/>
        <v>454</v>
      </c>
    </row>
    <row r="1052" spans="1:5" ht="15.75" x14ac:dyDescent="0.25">
      <c r="A1052" s="157" t="s">
        <v>360</v>
      </c>
      <c r="B1052" s="93" t="s">
        <v>416</v>
      </c>
      <c r="C1052" s="84" t="s">
        <v>359</v>
      </c>
      <c r="D1052" s="171">
        <v>454</v>
      </c>
      <c r="E1052" s="171">
        <v>454</v>
      </c>
    </row>
    <row r="1053" spans="1:5" s="34" customFormat="1" ht="15.75" x14ac:dyDescent="0.25">
      <c r="A1053" s="6" t="s">
        <v>709</v>
      </c>
      <c r="B1053" s="79" t="s">
        <v>708</v>
      </c>
      <c r="C1053" s="90"/>
      <c r="D1053" s="168">
        <f>D1054</f>
        <v>58477.47</v>
      </c>
      <c r="E1053" s="168">
        <f>E1054</f>
        <v>0</v>
      </c>
    </row>
    <row r="1054" spans="1:5" s="34" customFormat="1" ht="31.5" x14ac:dyDescent="0.25">
      <c r="A1054" s="6" t="s">
        <v>848</v>
      </c>
      <c r="B1054" s="79" t="s">
        <v>847</v>
      </c>
      <c r="C1054" s="90"/>
      <c r="D1054" s="168">
        <f t="shared" ref="D1054:E1056" si="299">D1055</f>
        <v>58477.47</v>
      </c>
      <c r="E1054" s="168">
        <f t="shared" si="299"/>
        <v>0</v>
      </c>
    </row>
    <row r="1055" spans="1:5" s="34" customFormat="1" ht="31.5" x14ac:dyDescent="0.2">
      <c r="A1055" s="141" t="s">
        <v>516</v>
      </c>
      <c r="B1055" s="85" t="s">
        <v>847</v>
      </c>
      <c r="C1055" s="90" t="s">
        <v>15</v>
      </c>
      <c r="D1055" s="168">
        <f t="shared" si="299"/>
        <v>58477.47</v>
      </c>
      <c r="E1055" s="168">
        <f t="shared" si="299"/>
        <v>0</v>
      </c>
    </row>
    <row r="1056" spans="1:5" s="34" customFormat="1" ht="31.5" x14ac:dyDescent="0.25">
      <c r="A1056" s="9" t="s">
        <v>17</v>
      </c>
      <c r="B1056" s="85" t="s">
        <v>847</v>
      </c>
      <c r="C1056" s="90" t="s">
        <v>16</v>
      </c>
      <c r="D1056" s="171">
        <f t="shared" si="299"/>
        <v>58477.47</v>
      </c>
      <c r="E1056" s="171">
        <f t="shared" si="299"/>
        <v>0</v>
      </c>
    </row>
    <row r="1057" spans="1:16332" s="34" customFormat="1" ht="15.75" x14ac:dyDescent="0.25">
      <c r="A1057" s="157" t="s">
        <v>743</v>
      </c>
      <c r="B1057" s="85" t="s">
        <v>847</v>
      </c>
      <c r="C1057" s="90" t="s">
        <v>77</v>
      </c>
      <c r="D1057" s="171">
        <v>58477.47</v>
      </c>
      <c r="E1057" s="171">
        <v>0</v>
      </c>
    </row>
    <row r="1058" spans="1:16332" ht="38.25" customHeight="1" x14ac:dyDescent="0.2">
      <c r="A1058" s="4" t="s">
        <v>671</v>
      </c>
      <c r="B1058" s="77" t="s">
        <v>158</v>
      </c>
      <c r="C1058" s="78"/>
      <c r="D1058" s="167">
        <f>D1059+D1068+D1101</f>
        <v>585261</v>
      </c>
      <c r="E1058" s="167">
        <f>E1059+E1068+E1101</f>
        <v>585294</v>
      </c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5"/>
      <c r="AA1058" s="5"/>
      <c r="AB1058" s="5"/>
      <c r="AC1058" s="5"/>
      <c r="AD1058" s="5"/>
      <c r="AE1058" s="5"/>
      <c r="AF1058" s="5"/>
      <c r="AG1058" s="5"/>
      <c r="AH1058" s="5"/>
      <c r="AI1058" s="5"/>
      <c r="AJ1058" s="5"/>
      <c r="AK1058" s="5"/>
      <c r="AL1058" s="5"/>
      <c r="AM1058" s="5"/>
      <c r="AN1058" s="5"/>
      <c r="AO1058" s="5"/>
      <c r="AP1058" s="5"/>
      <c r="AQ1058" s="5"/>
      <c r="AR1058" s="5"/>
      <c r="AS1058" s="5"/>
      <c r="AT1058" s="5"/>
      <c r="AU1058" s="5"/>
      <c r="AV1058" s="5"/>
      <c r="AW1058" s="5"/>
      <c r="AX1058" s="5"/>
      <c r="AY1058" s="5"/>
      <c r="AZ1058" s="5"/>
      <c r="BA1058" s="5"/>
      <c r="BB1058" s="5"/>
      <c r="BC1058" s="5"/>
      <c r="BD1058" s="5"/>
      <c r="BE1058" s="5"/>
      <c r="BF1058" s="5"/>
      <c r="BG1058" s="5"/>
      <c r="BH1058" s="5"/>
      <c r="BI1058" s="5"/>
      <c r="BJ1058" s="5"/>
      <c r="BK1058" s="5"/>
      <c r="BL1058" s="5"/>
      <c r="BM1058" s="5"/>
      <c r="BN1058" s="5"/>
      <c r="BO1058" s="5"/>
      <c r="BP1058" s="5"/>
      <c r="BQ1058" s="5"/>
      <c r="BR1058" s="5"/>
      <c r="BS1058" s="5"/>
      <c r="BT1058" s="5"/>
      <c r="BU1058" s="5"/>
      <c r="BV1058" s="5"/>
      <c r="BW1058" s="5"/>
      <c r="BX1058" s="5"/>
      <c r="BY1058" s="5"/>
      <c r="BZ1058" s="5"/>
      <c r="CA1058" s="5"/>
      <c r="CB1058" s="5"/>
      <c r="CC1058" s="5"/>
      <c r="CD1058" s="5"/>
      <c r="CE1058" s="5"/>
      <c r="CF1058" s="5"/>
      <c r="CG1058" s="5"/>
      <c r="CH1058" s="5"/>
      <c r="CI1058" s="5"/>
      <c r="CJ1058" s="5"/>
      <c r="CK1058" s="5"/>
      <c r="CL1058" s="5"/>
      <c r="CM1058" s="5"/>
      <c r="CN1058" s="5"/>
      <c r="CO1058" s="5"/>
      <c r="CP1058" s="5"/>
      <c r="CQ1058" s="5"/>
      <c r="CR1058" s="5"/>
      <c r="CS1058" s="5"/>
      <c r="CT1058" s="5"/>
      <c r="CU1058" s="5"/>
      <c r="CV1058" s="5"/>
      <c r="CW1058" s="5"/>
      <c r="CX1058" s="5"/>
      <c r="CY1058" s="5"/>
      <c r="CZ1058" s="5"/>
      <c r="DA1058" s="5"/>
      <c r="DB1058" s="5"/>
      <c r="DC1058" s="5"/>
      <c r="DD1058" s="5"/>
      <c r="DE1058" s="5"/>
      <c r="DF1058" s="5"/>
      <c r="DG1058" s="5"/>
      <c r="DH1058" s="5"/>
      <c r="DI1058" s="5"/>
      <c r="DJ1058" s="5"/>
      <c r="DK1058" s="5"/>
      <c r="DL1058" s="5"/>
      <c r="DM1058" s="5"/>
      <c r="DN1058" s="5"/>
      <c r="DO1058" s="5"/>
      <c r="DP1058" s="5"/>
      <c r="DQ1058" s="5"/>
      <c r="DR1058" s="5"/>
      <c r="DS1058" s="5"/>
      <c r="DT1058" s="5"/>
      <c r="DU1058" s="5"/>
      <c r="DV1058" s="5"/>
      <c r="DW1058" s="5"/>
      <c r="DX1058" s="5"/>
      <c r="DY1058" s="5"/>
      <c r="DZ1058" s="5"/>
      <c r="EA1058" s="5"/>
      <c r="EB1058" s="5"/>
      <c r="EC1058" s="5"/>
      <c r="ED1058" s="5"/>
      <c r="EE1058" s="5"/>
      <c r="EF1058" s="5"/>
      <c r="EG1058" s="5"/>
      <c r="EH1058" s="5"/>
      <c r="EI1058" s="5"/>
      <c r="EJ1058" s="5"/>
      <c r="EK1058" s="5"/>
      <c r="EL1058" s="5"/>
      <c r="EM1058" s="5"/>
      <c r="EN1058" s="5"/>
      <c r="EO1058" s="5"/>
      <c r="EP1058" s="5"/>
      <c r="EQ1058" s="5"/>
      <c r="ER1058" s="5"/>
      <c r="ES1058" s="5"/>
      <c r="ET1058" s="5"/>
      <c r="EU1058" s="5"/>
      <c r="EV1058" s="5"/>
      <c r="EW1058" s="5"/>
      <c r="EX1058" s="5"/>
      <c r="EY1058" s="5"/>
      <c r="EZ1058" s="5"/>
      <c r="FA1058" s="5"/>
      <c r="FB1058" s="5"/>
      <c r="FC1058" s="5"/>
      <c r="FD1058" s="5"/>
      <c r="FE1058" s="5"/>
      <c r="FF1058" s="5"/>
      <c r="FG1058" s="5"/>
      <c r="FH1058" s="5"/>
      <c r="FI1058" s="5"/>
      <c r="FJ1058" s="5"/>
      <c r="FK1058" s="5"/>
      <c r="FL1058" s="5"/>
      <c r="FM1058" s="5"/>
      <c r="FN1058" s="5"/>
      <c r="FO1058" s="5"/>
      <c r="FP1058" s="5"/>
      <c r="FQ1058" s="5"/>
      <c r="FR1058" s="5"/>
      <c r="FS1058" s="5"/>
      <c r="FT1058" s="5"/>
      <c r="FU1058" s="5"/>
      <c r="FV1058" s="5"/>
      <c r="FW1058" s="5"/>
      <c r="FX1058" s="5"/>
      <c r="FY1058" s="5"/>
      <c r="FZ1058" s="5"/>
      <c r="GA1058" s="5"/>
      <c r="GB1058" s="5"/>
      <c r="GC1058" s="5"/>
      <c r="GD1058" s="5"/>
      <c r="GE1058" s="5"/>
      <c r="GF1058" s="5"/>
      <c r="GG1058" s="5"/>
      <c r="GH1058" s="5"/>
      <c r="GI1058" s="5"/>
      <c r="GJ1058" s="5"/>
      <c r="GK1058" s="5"/>
      <c r="GL1058" s="5"/>
      <c r="GM1058" s="5"/>
      <c r="GN1058" s="5"/>
      <c r="GO1058" s="5"/>
      <c r="GP1058" s="5"/>
      <c r="GQ1058" s="5"/>
      <c r="GR1058" s="5"/>
      <c r="GS1058" s="5"/>
      <c r="GT1058" s="5"/>
      <c r="GU1058" s="5"/>
      <c r="GV1058" s="5"/>
      <c r="GW1058" s="5"/>
      <c r="GX1058" s="5"/>
      <c r="GY1058" s="5"/>
      <c r="GZ1058" s="5"/>
      <c r="HA1058" s="5"/>
      <c r="HB1058" s="5"/>
      <c r="HC1058" s="5"/>
      <c r="HD1058" s="5"/>
      <c r="HE1058" s="5"/>
      <c r="HF1058" s="5"/>
      <c r="HG1058" s="5"/>
      <c r="HH1058" s="5"/>
      <c r="HI1058" s="5"/>
      <c r="HJ1058" s="5"/>
      <c r="HK1058" s="5"/>
      <c r="HL1058" s="5"/>
      <c r="HM1058" s="5"/>
      <c r="HN1058" s="5"/>
      <c r="HO1058" s="5"/>
      <c r="HP1058" s="5"/>
      <c r="HQ1058" s="5"/>
      <c r="HR1058" s="5"/>
      <c r="HS1058" s="5"/>
      <c r="HT1058" s="5"/>
      <c r="HU1058" s="5"/>
      <c r="HV1058" s="5"/>
      <c r="HW1058" s="5"/>
      <c r="HX1058" s="5"/>
      <c r="HY1058" s="5"/>
      <c r="HZ1058" s="5"/>
      <c r="IA1058" s="5"/>
      <c r="IB1058" s="5"/>
      <c r="IC1058" s="5"/>
      <c r="ID1058" s="5"/>
      <c r="IE1058" s="5"/>
      <c r="IF1058" s="5"/>
      <c r="IG1058" s="5"/>
      <c r="IH1058" s="5"/>
      <c r="II1058" s="5"/>
      <c r="IJ1058" s="5"/>
      <c r="IK1058" s="5"/>
      <c r="IL1058" s="5"/>
      <c r="IM1058" s="5"/>
      <c r="IN1058" s="5"/>
      <c r="IO1058" s="5"/>
      <c r="IP1058" s="5"/>
      <c r="IQ1058" s="5"/>
      <c r="IR1058" s="5"/>
      <c r="IS1058" s="5"/>
      <c r="IT1058" s="5"/>
      <c r="IU1058" s="5"/>
      <c r="IV1058" s="5"/>
      <c r="IW1058" s="5"/>
      <c r="IX1058" s="5"/>
      <c r="IY1058" s="5"/>
      <c r="IZ1058" s="5"/>
      <c r="JA1058" s="5"/>
      <c r="JB1058" s="5"/>
      <c r="JC1058" s="5"/>
      <c r="JD1058" s="5"/>
      <c r="JE1058" s="5"/>
      <c r="JF1058" s="5"/>
      <c r="JG1058" s="5"/>
      <c r="JH1058" s="5"/>
      <c r="JI1058" s="5"/>
      <c r="JJ1058" s="5"/>
      <c r="JK1058" s="5"/>
      <c r="JL1058" s="5"/>
      <c r="JM1058" s="5"/>
      <c r="JN1058" s="5"/>
      <c r="JO1058" s="5"/>
      <c r="JP1058" s="5"/>
      <c r="JQ1058" s="5"/>
      <c r="JR1058" s="5"/>
      <c r="JS1058" s="5"/>
      <c r="JT1058" s="5"/>
      <c r="JU1058" s="5"/>
      <c r="JV1058" s="5"/>
      <c r="JW1058" s="5"/>
      <c r="JX1058" s="5"/>
      <c r="JY1058" s="5"/>
      <c r="JZ1058" s="5"/>
      <c r="KA1058" s="5"/>
      <c r="KB1058" s="5"/>
      <c r="KC1058" s="5"/>
      <c r="KD1058" s="5"/>
      <c r="KE1058" s="5"/>
      <c r="KF1058" s="5"/>
      <c r="KG1058" s="5"/>
      <c r="KH1058" s="5"/>
      <c r="KI1058" s="5"/>
      <c r="KJ1058" s="5"/>
      <c r="KK1058" s="5"/>
      <c r="KL1058" s="5"/>
      <c r="KM1058" s="5"/>
      <c r="KN1058" s="5"/>
      <c r="KO1058" s="5"/>
      <c r="KP1058" s="5"/>
      <c r="KQ1058" s="5"/>
      <c r="KR1058" s="5"/>
      <c r="KS1058" s="5"/>
      <c r="KT1058" s="5"/>
      <c r="KU1058" s="5"/>
      <c r="KV1058" s="5"/>
      <c r="KW1058" s="5"/>
      <c r="KX1058" s="5"/>
      <c r="KY1058" s="5"/>
      <c r="KZ1058" s="5"/>
      <c r="LA1058" s="5"/>
      <c r="LB1058" s="5"/>
      <c r="LC1058" s="5"/>
      <c r="LD1058" s="5"/>
      <c r="LE1058" s="5"/>
      <c r="LF1058" s="5"/>
      <c r="LG1058" s="5"/>
      <c r="LH1058" s="5"/>
      <c r="LI1058" s="5"/>
      <c r="LJ1058" s="5"/>
      <c r="LK1058" s="5"/>
      <c r="LL1058" s="5"/>
      <c r="LM1058" s="5"/>
      <c r="LN1058" s="5"/>
      <c r="LO1058" s="5"/>
      <c r="LP1058" s="5"/>
      <c r="LQ1058" s="5"/>
      <c r="LR1058" s="5"/>
      <c r="LS1058" s="5"/>
      <c r="LT1058" s="5"/>
      <c r="LU1058" s="5"/>
      <c r="LV1058" s="5"/>
      <c r="LW1058" s="5"/>
      <c r="LX1058" s="5"/>
      <c r="LY1058" s="5"/>
      <c r="LZ1058" s="5"/>
      <c r="MA1058" s="5"/>
      <c r="MB1058" s="5"/>
      <c r="MC1058" s="5"/>
      <c r="MD1058" s="5"/>
      <c r="ME1058" s="5"/>
      <c r="MF1058" s="5"/>
      <c r="MG1058" s="5"/>
      <c r="MH1058" s="5"/>
      <c r="MI1058" s="5"/>
      <c r="MJ1058" s="5"/>
      <c r="MK1058" s="5"/>
      <c r="ML1058" s="5"/>
      <c r="MM1058" s="5"/>
      <c r="MN1058" s="5"/>
      <c r="MO1058" s="5"/>
      <c r="MP1058" s="5"/>
      <c r="MQ1058" s="5"/>
      <c r="MR1058" s="5"/>
      <c r="MS1058" s="5"/>
      <c r="MT1058" s="5"/>
      <c r="MU1058" s="5"/>
      <c r="MV1058" s="5"/>
      <c r="MW1058" s="5"/>
      <c r="MX1058" s="5"/>
      <c r="MY1058" s="5"/>
      <c r="MZ1058" s="5"/>
      <c r="NA1058" s="5"/>
      <c r="NB1058" s="5"/>
      <c r="NC1058" s="5"/>
      <c r="ND1058" s="5"/>
      <c r="NE1058" s="5"/>
      <c r="NF1058" s="5"/>
      <c r="NG1058" s="5"/>
      <c r="NH1058" s="5"/>
      <c r="NI1058" s="5"/>
      <c r="NJ1058" s="5"/>
      <c r="NK1058" s="5"/>
      <c r="NL1058" s="5"/>
      <c r="NM1058" s="5"/>
      <c r="NN1058" s="5"/>
      <c r="NO1058" s="5"/>
      <c r="NP1058" s="5"/>
      <c r="NQ1058" s="5"/>
      <c r="NR1058" s="5"/>
      <c r="NS1058" s="5"/>
      <c r="NT1058" s="5"/>
      <c r="NU1058" s="5"/>
      <c r="NV1058" s="5"/>
      <c r="NW1058" s="5"/>
      <c r="NX1058" s="5"/>
      <c r="NY1058" s="5"/>
      <c r="NZ1058" s="5"/>
      <c r="OA1058" s="5"/>
      <c r="OB1058" s="5"/>
      <c r="OC1058" s="5"/>
      <c r="OD1058" s="5"/>
      <c r="OE1058" s="5"/>
      <c r="OF1058" s="5"/>
      <c r="OG1058" s="5"/>
      <c r="OH1058" s="5"/>
      <c r="OI1058" s="5"/>
      <c r="OJ1058" s="5"/>
      <c r="OK1058" s="5"/>
      <c r="OL1058" s="5"/>
      <c r="OM1058" s="5"/>
      <c r="ON1058" s="5"/>
      <c r="OO1058" s="5"/>
      <c r="OP1058" s="5"/>
      <c r="OQ1058" s="5"/>
      <c r="OR1058" s="5"/>
      <c r="OS1058" s="5"/>
      <c r="OT1058" s="5"/>
      <c r="OU1058" s="5"/>
      <c r="OV1058" s="5"/>
      <c r="OW1058" s="5"/>
      <c r="OX1058" s="5"/>
      <c r="OY1058" s="5"/>
      <c r="OZ1058" s="5"/>
      <c r="PA1058" s="5"/>
      <c r="PB1058" s="5"/>
      <c r="PC1058" s="5"/>
      <c r="PD1058" s="5"/>
      <c r="PE1058" s="5"/>
      <c r="PF1058" s="5"/>
      <c r="PG1058" s="5"/>
      <c r="PH1058" s="5"/>
      <c r="PI1058" s="5"/>
      <c r="PJ1058" s="5"/>
      <c r="PK1058" s="5"/>
      <c r="PL1058" s="5"/>
      <c r="PM1058" s="5"/>
      <c r="PN1058" s="5"/>
      <c r="PO1058" s="5"/>
      <c r="PP1058" s="5"/>
      <c r="PQ1058" s="5"/>
      <c r="PR1058" s="5"/>
      <c r="PS1058" s="5"/>
      <c r="PT1058" s="5"/>
      <c r="PU1058" s="5"/>
      <c r="PV1058" s="5"/>
      <c r="PW1058" s="5"/>
      <c r="PX1058" s="5"/>
      <c r="PY1058" s="5"/>
      <c r="PZ1058" s="5"/>
      <c r="QA1058" s="5"/>
      <c r="QB1058" s="5"/>
      <c r="QC1058" s="5"/>
      <c r="QD1058" s="5"/>
      <c r="QE1058" s="5"/>
      <c r="QF1058" s="5"/>
      <c r="QG1058" s="5"/>
      <c r="QH1058" s="5"/>
      <c r="QI1058" s="5"/>
      <c r="QJ1058" s="5"/>
      <c r="QK1058" s="5"/>
      <c r="QL1058" s="5"/>
      <c r="QM1058" s="5"/>
      <c r="QN1058" s="5"/>
      <c r="QO1058" s="5"/>
      <c r="QP1058" s="5"/>
      <c r="QQ1058" s="5"/>
      <c r="QR1058" s="5"/>
      <c r="QS1058" s="5"/>
      <c r="QT1058" s="5"/>
      <c r="QU1058" s="5"/>
      <c r="QV1058" s="5"/>
      <c r="QW1058" s="5"/>
      <c r="QX1058" s="5"/>
      <c r="QY1058" s="5"/>
      <c r="QZ1058" s="5"/>
      <c r="RA1058" s="5"/>
      <c r="RB1058" s="5"/>
      <c r="RC1058" s="5"/>
      <c r="RD1058" s="5"/>
      <c r="RE1058" s="5"/>
      <c r="RF1058" s="5"/>
      <c r="RG1058" s="5"/>
      <c r="RH1058" s="5"/>
      <c r="RI1058" s="5"/>
      <c r="RJ1058" s="5"/>
      <c r="RK1058" s="5"/>
      <c r="RL1058" s="5"/>
      <c r="RM1058" s="5"/>
      <c r="RN1058" s="5"/>
      <c r="RO1058" s="5"/>
      <c r="RP1058" s="5"/>
      <c r="RQ1058" s="5"/>
      <c r="RR1058" s="5"/>
      <c r="RS1058" s="5"/>
      <c r="RT1058" s="5"/>
      <c r="RU1058" s="5"/>
      <c r="RV1058" s="5"/>
      <c r="RW1058" s="5"/>
      <c r="RX1058" s="5"/>
      <c r="RY1058" s="5"/>
      <c r="RZ1058" s="5"/>
      <c r="SA1058" s="5"/>
      <c r="SB1058" s="5"/>
      <c r="SC1058" s="5"/>
      <c r="SD1058" s="5"/>
      <c r="SE1058" s="5"/>
      <c r="SF1058" s="5"/>
      <c r="SG1058" s="5"/>
      <c r="SH1058" s="5"/>
      <c r="SI1058" s="5"/>
      <c r="SJ1058" s="5"/>
      <c r="SK1058" s="5"/>
      <c r="SL1058" s="5"/>
      <c r="SM1058" s="5"/>
      <c r="SN1058" s="5"/>
      <c r="SO1058" s="5"/>
      <c r="SP1058" s="5"/>
      <c r="SQ1058" s="5"/>
      <c r="SR1058" s="5"/>
      <c r="SS1058" s="5"/>
      <c r="ST1058" s="5"/>
      <c r="SU1058" s="5"/>
      <c r="SV1058" s="5"/>
      <c r="SW1058" s="5"/>
      <c r="SX1058" s="5"/>
      <c r="SY1058" s="5"/>
      <c r="SZ1058" s="5"/>
      <c r="TA1058" s="5"/>
      <c r="TB1058" s="5"/>
      <c r="TC1058" s="5"/>
      <c r="TD1058" s="5"/>
      <c r="TE1058" s="5"/>
      <c r="TF1058" s="5"/>
      <c r="TG1058" s="5"/>
      <c r="TH1058" s="5"/>
      <c r="TI1058" s="5"/>
      <c r="TJ1058" s="5"/>
      <c r="TK1058" s="5"/>
      <c r="TL1058" s="5"/>
      <c r="TM1058" s="5"/>
      <c r="TN1058" s="5"/>
      <c r="TO1058" s="5"/>
      <c r="TP1058" s="5"/>
      <c r="TQ1058" s="5"/>
      <c r="TR1058" s="5"/>
      <c r="TS1058" s="5"/>
      <c r="TT1058" s="5"/>
      <c r="TU1058" s="5"/>
      <c r="TV1058" s="5"/>
      <c r="TW1058" s="5"/>
      <c r="TX1058" s="5"/>
      <c r="TY1058" s="5"/>
      <c r="TZ1058" s="5"/>
      <c r="UA1058" s="5"/>
      <c r="UB1058" s="5"/>
      <c r="UC1058" s="5"/>
      <c r="UD1058" s="5"/>
      <c r="UE1058" s="5"/>
      <c r="UF1058" s="5"/>
      <c r="UG1058" s="5"/>
      <c r="UH1058" s="5"/>
      <c r="UI1058" s="5"/>
      <c r="UJ1058" s="5"/>
      <c r="UK1058" s="5"/>
      <c r="UL1058" s="5"/>
      <c r="UM1058" s="5"/>
      <c r="UN1058" s="5"/>
      <c r="UO1058" s="5"/>
      <c r="UP1058" s="5"/>
      <c r="UQ1058" s="5"/>
      <c r="UR1058" s="5"/>
      <c r="US1058" s="5"/>
      <c r="UT1058" s="5"/>
      <c r="UU1058" s="5"/>
      <c r="UV1058" s="5"/>
      <c r="UW1058" s="5"/>
      <c r="UX1058" s="5"/>
      <c r="UY1058" s="5"/>
      <c r="UZ1058" s="5"/>
      <c r="VA1058" s="5"/>
      <c r="VB1058" s="5"/>
      <c r="VC1058" s="5"/>
      <c r="VD1058" s="5"/>
      <c r="VE1058" s="5"/>
      <c r="VF1058" s="5"/>
      <c r="VG1058" s="5"/>
      <c r="VH1058" s="5"/>
      <c r="VI1058" s="5"/>
      <c r="VJ1058" s="5"/>
      <c r="VK1058" s="5"/>
      <c r="VL1058" s="5"/>
      <c r="VM1058" s="5"/>
      <c r="VN1058" s="5"/>
      <c r="VO1058" s="5"/>
      <c r="VP1058" s="5"/>
      <c r="VQ1058" s="5"/>
      <c r="VR1058" s="5"/>
      <c r="VS1058" s="5"/>
      <c r="VT1058" s="5"/>
      <c r="VU1058" s="5"/>
      <c r="VV1058" s="5"/>
      <c r="VW1058" s="5"/>
      <c r="VX1058" s="5"/>
      <c r="VY1058" s="5"/>
      <c r="VZ1058" s="5"/>
      <c r="WA1058" s="5"/>
      <c r="WB1058" s="5"/>
      <c r="WC1058" s="5"/>
      <c r="WD1058" s="5"/>
      <c r="WE1058" s="5"/>
      <c r="WF1058" s="5"/>
      <c r="WG1058" s="5"/>
      <c r="WH1058" s="5"/>
      <c r="WI1058" s="5"/>
      <c r="WJ1058" s="5"/>
      <c r="WK1058" s="5"/>
      <c r="WL1058" s="5"/>
      <c r="WM1058" s="5"/>
      <c r="WN1058" s="5"/>
      <c r="WO1058" s="5"/>
      <c r="WP1058" s="5"/>
      <c r="WQ1058" s="5"/>
      <c r="WR1058" s="5"/>
      <c r="WS1058" s="5"/>
      <c r="WT1058" s="5"/>
      <c r="WU1058" s="5"/>
      <c r="WV1058" s="5"/>
      <c r="WW1058" s="5"/>
      <c r="WX1058" s="5"/>
      <c r="WY1058" s="5"/>
      <c r="WZ1058" s="5"/>
      <c r="XA1058" s="5"/>
      <c r="XB1058" s="5"/>
      <c r="XC1058" s="5"/>
      <c r="XD1058" s="5"/>
      <c r="XE1058" s="5"/>
      <c r="XF1058" s="5"/>
      <c r="XG1058" s="5"/>
      <c r="XH1058" s="5"/>
      <c r="XI1058" s="5"/>
      <c r="XJ1058" s="5"/>
      <c r="XK1058" s="5"/>
      <c r="XL1058" s="5"/>
      <c r="XM1058" s="5"/>
      <c r="XN1058" s="5"/>
      <c r="XO1058" s="5"/>
      <c r="XP1058" s="5"/>
      <c r="XQ1058" s="5"/>
      <c r="XR1058" s="5"/>
      <c r="XS1058" s="5"/>
      <c r="XT1058" s="5"/>
      <c r="XU1058" s="5"/>
      <c r="XV1058" s="5"/>
      <c r="XW1058" s="5"/>
      <c r="XX1058" s="5"/>
      <c r="XY1058" s="5"/>
      <c r="XZ1058" s="5"/>
      <c r="YA1058" s="5"/>
      <c r="YB1058" s="5"/>
      <c r="YC1058" s="5"/>
      <c r="YD1058" s="5"/>
      <c r="YE1058" s="5"/>
      <c r="YF1058" s="5"/>
      <c r="YG1058" s="5"/>
      <c r="YH1058" s="5"/>
      <c r="YI1058" s="5"/>
      <c r="YJ1058" s="5"/>
      <c r="YK1058" s="5"/>
      <c r="YL1058" s="5"/>
      <c r="YM1058" s="5"/>
      <c r="YN1058" s="5"/>
      <c r="YO1058" s="5"/>
      <c r="YP1058" s="5"/>
      <c r="YQ1058" s="5"/>
      <c r="YR1058" s="5"/>
      <c r="YS1058" s="5"/>
      <c r="YT1058" s="5"/>
      <c r="YU1058" s="5"/>
      <c r="YV1058" s="5"/>
      <c r="YW1058" s="5"/>
      <c r="YX1058" s="5"/>
      <c r="YY1058" s="5"/>
      <c r="YZ1058" s="5"/>
      <c r="ZA1058" s="5"/>
      <c r="ZB1058" s="5"/>
      <c r="ZC1058" s="5"/>
      <c r="ZD1058" s="5"/>
      <c r="ZE1058" s="5"/>
      <c r="ZF1058" s="5"/>
      <c r="ZG1058" s="5"/>
      <c r="ZH1058" s="5"/>
      <c r="ZI1058" s="5"/>
      <c r="ZJ1058" s="5"/>
      <c r="ZK1058" s="5"/>
      <c r="ZL1058" s="5"/>
      <c r="ZM1058" s="5"/>
      <c r="ZN1058" s="5"/>
      <c r="ZO1058" s="5"/>
      <c r="ZP1058" s="5"/>
      <c r="ZQ1058" s="5"/>
      <c r="ZR1058" s="5"/>
      <c r="ZS1058" s="5"/>
      <c r="ZT1058" s="5"/>
      <c r="ZU1058" s="5"/>
      <c r="ZV1058" s="5"/>
      <c r="ZW1058" s="5"/>
      <c r="ZX1058" s="5"/>
      <c r="ZY1058" s="5"/>
      <c r="ZZ1058" s="5"/>
      <c r="AAA1058" s="5"/>
      <c r="AAB1058" s="5"/>
      <c r="AAC1058" s="5"/>
      <c r="AAD1058" s="5"/>
      <c r="AAE1058" s="5"/>
      <c r="AAF1058" s="5"/>
      <c r="AAG1058" s="5"/>
      <c r="AAH1058" s="5"/>
      <c r="AAI1058" s="5"/>
      <c r="AAJ1058" s="5"/>
      <c r="AAK1058" s="5"/>
      <c r="AAL1058" s="5"/>
      <c r="AAM1058" s="5"/>
      <c r="AAN1058" s="5"/>
      <c r="AAO1058" s="5"/>
      <c r="AAP1058" s="5"/>
      <c r="AAQ1058" s="5"/>
      <c r="AAR1058" s="5"/>
      <c r="AAS1058" s="5"/>
      <c r="AAT1058" s="5"/>
      <c r="AAU1058" s="5"/>
      <c r="AAV1058" s="5"/>
      <c r="AAW1058" s="5"/>
      <c r="AAX1058" s="5"/>
      <c r="AAY1058" s="5"/>
      <c r="AAZ1058" s="5"/>
      <c r="ABA1058" s="5"/>
      <c r="ABB1058" s="5"/>
      <c r="ABC1058" s="5"/>
      <c r="ABD1058" s="5"/>
      <c r="ABE1058" s="5"/>
      <c r="ABF1058" s="5"/>
      <c r="ABG1058" s="5"/>
      <c r="ABH1058" s="5"/>
      <c r="ABI1058" s="5"/>
      <c r="ABJ1058" s="5"/>
      <c r="ABK1058" s="5"/>
      <c r="ABL1058" s="5"/>
      <c r="ABM1058" s="5"/>
      <c r="ABN1058" s="5"/>
      <c r="ABO1058" s="5"/>
      <c r="ABP1058" s="5"/>
      <c r="ABQ1058" s="5"/>
      <c r="ABR1058" s="5"/>
      <c r="ABS1058" s="5"/>
      <c r="ABT1058" s="5"/>
      <c r="ABU1058" s="5"/>
      <c r="ABV1058" s="5"/>
      <c r="ABW1058" s="5"/>
      <c r="ABX1058" s="5"/>
      <c r="ABY1058" s="5"/>
      <c r="ABZ1058" s="5"/>
      <c r="ACA1058" s="5"/>
      <c r="ACB1058" s="5"/>
      <c r="ACC1058" s="5"/>
      <c r="ACD1058" s="5"/>
      <c r="ACE1058" s="5"/>
      <c r="ACF1058" s="5"/>
      <c r="ACG1058" s="5"/>
      <c r="ACH1058" s="5"/>
      <c r="ACI1058" s="5"/>
      <c r="ACJ1058" s="5"/>
      <c r="ACK1058" s="5"/>
      <c r="ACL1058" s="5"/>
      <c r="ACM1058" s="5"/>
      <c r="ACN1058" s="5"/>
      <c r="ACO1058" s="5"/>
      <c r="ACP1058" s="5"/>
      <c r="ACQ1058" s="5"/>
      <c r="ACR1058" s="5"/>
      <c r="ACS1058" s="5"/>
      <c r="ACT1058" s="5"/>
      <c r="ACU1058" s="5"/>
      <c r="ACV1058" s="5"/>
      <c r="ACW1058" s="5"/>
      <c r="ACX1058" s="5"/>
      <c r="ACY1058" s="5"/>
      <c r="ACZ1058" s="5"/>
      <c r="ADA1058" s="5"/>
      <c r="ADB1058" s="5"/>
      <c r="ADC1058" s="5"/>
      <c r="ADD1058" s="5"/>
      <c r="ADE1058" s="5"/>
      <c r="ADF1058" s="5"/>
      <c r="ADG1058" s="5"/>
      <c r="ADH1058" s="5"/>
      <c r="ADI1058" s="5"/>
      <c r="ADJ1058" s="5"/>
      <c r="ADK1058" s="5"/>
      <c r="ADL1058" s="5"/>
      <c r="ADM1058" s="5"/>
      <c r="ADN1058" s="5"/>
      <c r="ADO1058" s="5"/>
      <c r="ADP1058" s="5"/>
      <c r="ADQ1058" s="5"/>
      <c r="ADR1058" s="5"/>
      <c r="ADS1058" s="5"/>
      <c r="ADT1058" s="5"/>
      <c r="ADU1058" s="5"/>
      <c r="ADV1058" s="5"/>
      <c r="ADW1058" s="5"/>
      <c r="ADX1058" s="5"/>
      <c r="ADY1058" s="5"/>
      <c r="ADZ1058" s="5"/>
      <c r="AEA1058" s="5"/>
      <c r="AEB1058" s="5"/>
      <c r="AEC1058" s="5"/>
      <c r="AED1058" s="5"/>
      <c r="AEE1058" s="5"/>
      <c r="AEF1058" s="5"/>
      <c r="AEG1058" s="5"/>
      <c r="AEH1058" s="5"/>
      <c r="AEI1058" s="5"/>
      <c r="AEJ1058" s="5"/>
      <c r="AEK1058" s="5"/>
      <c r="AEL1058" s="5"/>
      <c r="AEM1058" s="5"/>
      <c r="AEN1058" s="5"/>
      <c r="AEO1058" s="5"/>
      <c r="AEP1058" s="5"/>
      <c r="AEQ1058" s="5"/>
      <c r="AER1058" s="5"/>
      <c r="AES1058" s="5"/>
      <c r="AET1058" s="5"/>
      <c r="AEU1058" s="5"/>
      <c r="AEV1058" s="5"/>
      <c r="AEW1058" s="5"/>
      <c r="AEX1058" s="5"/>
      <c r="AEY1058" s="5"/>
      <c r="AEZ1058" s="5"/>
      <c r="AFA1058" s="5"/>
      <c r="AFB1058" s="5"/>
      <c r="AFC1058" s="5"/>
      <c r="AFD1058" s="5"/>
      <c r="AFE1058" s="5"/>
      <c r="AFF1058" s="5"/>
      <c r="AFG1058" s="5"/>
      <c r="AFH1058" s="5"/>
      <c r="AFI1058" s="5"/>
      <c r="AFJ1058" s="5"/>
      <c r="AFK1058" s="5"/>
      <c r="AFL1058" s="5"/>
      <c r="AFM1058" s="5"/>
      <c r="AFN1058" s="5"/>
      <c r="AFO1058" s="5"/>
      <c r="AFP1058" s="5"/>
      <c r="AFQ1058" s="5"/>
      <c r="AFR1058" s="5"/>
      <c r="AFS1058" s="5"/>
      <c r="AFT1058" s="5"/>
      <c r="AFU1058" s="5"/>
      <c r="AFV1058" s="5"/>
      <c r="AFW1058" s="5"/>
      <c r="AFX1058" s="5"/>
      <c r="AFY1058" s="5"/>
      <c r="AFZ1058" s="5"/>
      <c r="AGA1058" s="5"/>
      <c r="AGB1058" s="5"/>
      <c r="AGC1058" s="5"/>
      <c r="AGD1058" s="5"/>
      <c r="AGE1058" s="5"/>
      <c r="AGF1058" s="5"/>
      <c r="AGG1058" s="5"/>
      <c r="AGH1058" s="5"/>
      <c r="AGI1058" s="5"/>
      <c r="AGJ1058" s="5"/>
      <c r="AGK1058" s="5"/>
      <c r="AGL1058" s="5"/>
      <c r="AGM1058" s="5"/>
      <c r="AGN1058" s="5"/>
      <c r="AGO1058" s="5"/>
      <c r="AGP1058" s="5"/>
      <c r="AGQ1058" s="5"/>
      <c r="AGR1058" s="5"/>
      <c r="AGS1058" s="5"/>
      <c r="AGT1058" s="5"/>
      <c r="AGU1058" s="5"/>
      <c r="AGV1058" s="5"/>
      <c r="AGW1058" s="5"/>
      <c r="AGX1058" s="5"/>
      <c r="AGY1058" s="5"/>
      <c r="AGZ1058" s="5"/>
      <c r="AHA1058" s="5"/>
      <c r="AHB1058" s="5"/>
      <c r="AHC1058" s="5"/>
      <c r="AHD1058" s="5"/>
      <c r="AHE1058" s="5"/>
      <c r="AHF1058" s="5"/>
      <c r="AHG1058" s="5"/>
      <c r="AHH1058" s="5"/>
      <c r="AHI1058" s="5"/>
      <c r="AHJ1058" s="5"/>
      <c r="AHK1058" s="5"/>
      <c r="AHL1058" s="5"/>
      <c r="AHM1058" s="5"/>
      <c r="AHN1058" s="5"/>
      <c r="AHO1058" s="5"/>
      <c r="AHP1058" s="5"/>
      <c r="AHQ1058" s="5"/>
      <c r="AHR1058" s="5"/>
      <c r="AHS1058" s="5"/>
      <c r="AHT1058" s="5"/>
      <c r="AHU1058" s="5"/>
      <c r="AHV1058" s="5"/>
      <c r="AHW1058" s="5"/>
      <c r="AHX1058" s="5"/>
      <c r="AHY1058" s="5"/>
      <c r="AHZ1058" s="5"/>
      <c r="AIA1058" s="5"/>
      <c r="AIB1058" s="5"/>
      <c r="AIC1058" s="5"/>
      <c r="AID1058" s="5"/>
      <c r="AIE1058" s="5"/>
      <c r="AIF1058" s="5"/>
      <c r="AIG1058" s="5"/>
      <c r="AIH1058" s="5"/>
      <c r="AII1058" s="5"/>
      <c r="AIJ1058" s="5"/>
      <c r="AIK1058" s="5"/>
      <c r="AIL1058" s="5"/>
      <c r="AIM1058" s="5"/>
      <c r="AIN1058" s="5"/>
      <c r="AIO1058" s="5"/>
      <c r="AIP1058" s="5"/>
      <c r="AIQ1058" s="5"/>
      <c r="AIR1058" s="5"/>
      <c r="AIS1058" s="5"/>
      <c r="AIT1058" s="5"/>
      <c r="AIU1058" s="5"/>
      <c r="AIV1058" s="5"/>
      <c r="AIW1058" s="5"/>
      <c r="AIX1058" s="5"/>
      <c r="AIY1058" s="5"/>
      <c r="AIZ1058" s="5"/>
      <c r="AJA1058" s="5"/>
      <c r="AJB1058" s="5"/>
      <c r="AJC1058" s="5"/>
      <c r="AJD1058" s="5"/>
      <c r="AJE1058" s="5"/>
      <c r="AJF1058" s="5"/>
      <c r="AJG1058" s="5"/>
      <c r="AJH1058" s="5"/>
      <c r="AJI1058" s="5"/>
      <c r="AJJ1058" s="5"/>
      <c r="AJK1058" s="5"/>
      <c r="AJL1058" s="5"/>
      <c r="AJM1058" s="5"/>
      <c r="AJN1058" s="5"/>
      <c r="AJO1058" s="5"/>
      <c r="AJP1058" s="5"/>
      <c r="AJQ1058" s="5"/>
      <c r="AJR1058" s="5"/>
      <c r="AJS1058" s="5"/>
      <c r="AJT1058" s="5"/>
      <c r="AJU1058" s="5"/>
      <c r="AJV1058" s="5"/>
      <c r="AJW1058" s="5"/>
      <c r="AJX1058" s="5"/>
      <c r="AJY1058" s="5"/>
      <c r="AJZ1058" s="5"/>
      <c r="AKA1058" s="5"/>
      <c r="AKB1058" s="5"/>
      <c r="AKC1058" s="5"/>
      <c r="AKD1058" s="5"/>
      <c r="AKE1058" s="5"/>
      <c r="AKF1058" s="5"/>
      <c r="AKG1058" s="5"/>
      <c r="AKH1058" s="5"/>
      <c r="AKI1058" s="5"/>
      <c r="AKJ1058" s="5"/>
      <c r="AKK1058" s="5"/>
      <c r="AKL1058" s="5"/>
      <c r="AKM1058" s="5"/>
      <c r="AKN1058" s="5"/>
      <c r="AKO1058" s="5"/>
      <c r="AKP1058" s="5"/>
      <c r="AKQ1058" s="5"/>
      <c r="AKR1058" s="5"/>
      <c r="AKS1058" s="5"/>
      <c r="AKT1058" s="5"/>
      <c r="AKU1058" s="5"/>
      <c r="AKV1058" s="5"/>
      <c r="AKW1058" s="5"/>
      <c r="AKX1058" s="5"/>
      <c r="AKY1058" s="5"/>
      <c r="AKZ1058" s="5"/>
      <c r="ALA1058" s="5"/>
      <c r="ALB1058" s="5"/>
      <c r="ALC1058" s="5"/>
      <c r="ALD1058" s="5"/>
      <c r="ALE1058" s="5"/>
      <c r="ALF1058" s="5"/>
      <c r="ALG1058" s="5"/>
      <c r="ALH1058" s="5"/>
      <c r="ALI1058" s="5"/>
      <c r="ALJ1058" s="5"/>
      <c r="ALK1058" s="5"/>
      <c r="ALL1058" s="5"/>
      <c r="ALM1058" s="5"/>
      <c r="ALN1058" s="5"/>
      <c r="ALO1058" s="5"/>
      <c r="ALP1058" s="5"/>
      <c r="ALQ1058" s="5"/>
      <c r="ALR1058" s="5"/>
      <c r="ALS1058" s="5"/>
      <c r="ALT1058" s="5"/>
      <c r="ALU1058" s="5"/>
      <c r="ALV1058" s="5"/>
      <c r="ALW1058" s="5"/>
      <c r="ALX1058" s="5"/>
      <c r="ALY1058" s="5"/>
      <c r="ALZ1058" s="5"/>
      <c r="AMA1058" s="5"/>
      <c r="AMB1058" s="5"/>
      <c r="AMC1058" s="5"/>
      <c r="AMD1058" s="5"/>
      <c r="AME1058" s="5"/>
      <c r="AMF1058" s="5"/>
      <c r="AMG1058" s="5"/>
      <c r="AMH1058" s="5"/>
      <c r="AMI1058" s="5"/>
      <c r="AMJ1058" s="5"/>
      <c r="AMK1058" s="5"/>
      <c r="AML1058" s="5"/>
      <c r="AMM1058" s="5"/>
      <c r="AMN1058" s="5"/>
      <c r="AMO1058" s="5"/>
      <c r="AMP1058" s="5"/>
      <c r="AMQ1058" s="5"/>
      <c r="AMR1058" s="5"/>
      <c r="AMS1058" s="5"/>
      <c r="AMT1058" s="5"/>
      <c r="AMU1058" s="5"/>
      <c r="AMV1058" s="5"/>
      <c r="AMW1058" s="5"/>
      <c r="AMX1058" s="5"/>
      <c r="AMY1058" s="5"/>
      <c r="AMZ1058" s="5"/>
      <c r="ANA1058" s="5"/>
      <c r="ANB1058" s="5"/>
      <c r="ANC1058" s="5"/>
      <c r="AND1058" s="5"/>
      <c r="ANE1058" s="5"/>
      <c r="ANF1058" s="5"/>
      <c r="ANG1058" s="5"/>
      <c r="ANH1058" s="5"/>
      <c r="ANI1058" s="5"/>
      <c r="ANJ1058" s="5"/>
      <c r="ANK1058" s="5"/>
      <c r="ANL1058" s="5"/>
      <c r="ANM1058" s="5"/>
      <c r="ANN1058" s="5"/>
      <c r="ANO1058" s="5"/>
      <c r="ANP1058" s="5"/>
      <c r="ANQ1058" s="5"/>
      <c r="ANR1058" s="5"/>
      <c r="ANS1058" s="5"/>
      <c r="ANT1058" s="5"/>
      <c r="ANU1058" s="5"/>
      <c r="ANV1058" s="5"/>
      <c r="ANW1058" s="5"/>
      <c r="ANX1058" s="5"/>
      <c r="ANY1058" s="5"/>
      <c r="ANZ1058" s="5"/>
      <c r="AOA1058" s="5"/>
      <c r="AOB1058" s="5"/>
      <c r="AOC1058" s="5"/>
      <c r="AOD1058" s="5"/>
      <c r="AOE1058" s="5"/>
      <c r="AOF1058" s="5"/>
      <c r="AOG1058" s="5"/>
      <c r="AOH1058" s="5"/>
      <c r="AOI1058" s="5"/>
      <c r="AOJ1058" s="5"/>
      <c r="AOK1058" s="5"/>
      <c r="AOL1058" s="5"/>
      <c r="AOM1058" s="5"/>
      <c r="AON1058" s="5"/>
      <c r="AOO1058" s="5"/>
      <c r="AOP1058" s="5"/>
      <c r="AOQ1058" s="5"/>
      <c r="AOR1058" s="5"/>
      <c r="AOS1058" s="5"/>
      <c r="AOT1058" s="5"/>
      <c r="AOU1058" s="5"/>
      <c r="AOV1058" s="5"/>
      <c r="AOW1058" s="5"/>
      <c r="AOX1058" s="5"/>
      <c r="AOY1058" s="5"/>
      <c r="AOZ1058" s="5"/>
      <c r="APA1058" s="5"/>
      <c r="APB1058" s="5"/>
      <c r="APC1058" s="5"/>
      <c r="APD1058" s="5"/>
      <c r="APE1058" s="5"/>
      <c r="APF1058" s="5"/>
      <c r="APG1058" s="5"/>
      <c r="APH1058" s="5"/>
      <c r="API1058" s="5"/>
      <c r="APJ1058" s="5"/>
      <c r="APK1058" s="5"/>
      <c r="APL1058" s="5"/>
      <c r="APM1058" s="5"/>
      <c r="APN1058" s="5"/>
      <c r="APO1058" s="5"/>
      <c r="APP1058" s="5"/>
      <c r="APQ1058" s="5"/>
      <c r="APR1058" s="5"/>
      <c r="APS1058" s="5"/>
      <c r="APT1058" s="5"/>
      <c r="APU1058" s="5"/>
      <c r="APV1058" s="5"/>
      <c r="APW1058" s="5"/>
      <c r="APX1058" s="5"/>
      <c r="APY1058" s="5"/>
      <c r="APZ1058" s="5"/>
      <c r="AQA1058" s="5"/>
      <c r="AQB1058" s="5"/>
      <c r="AQC1058" s="5"/>
      <c r="AQD1058" s="5"/>
      <c r="AQE1058" s="5"/>
      <c r="AQF1058" s="5"/>
      <c r="AQG1058" s="5"/>
      <c r="AQH1058" s="5"/>
      <c r="AQI1058" s="5"/>
      <c r="AQJ1058" s="5"/>
      <c r="AQK1058" s="5"/>
      <c r="AQL1058" s="5"/>
      <c r="AQM1058" s="5"/>
      <c r="AQN1058" s="5"/>
      <c r="AQO1058" s="5"/>
      <c r="AQP1058" s="5"/>
      <c r="AQQ1058" s="5"/>
      <c r="AQR1058" s="5"/>
      <c r="AQS1058" s="5"/>
      <c r="AQT1058" s="5"/>
      <c r="AQU1058" s="5"/>
      <c r="AQV1058" s="5"/>
      <c r="AQW1058" s="5"/>
      <c r="AQX1058" s="5"/>
      <c r="AQY1058" s="5"/>
      <c r="AQZ1058" s="5"/>
      <c r="ARA1058" s="5"/>
      <c r="ARB1058" s="5"/>
      <c r="ARC1058" s="5"/>
      <c r="ARD1058" s="5"/>
      <c r="ARE1058" s="5"/>
      <c r="ARF1058" s="5"/>
      <c r="ARG1058" s="5"/>
      <c r="ARH1058" s="5"/>
      <c r="ARI1058" s="5"/>
      <c r="ARJ1058" s="5"/>
      <c r="ARK1058" s="5"/>
      <c r="ARL1058" s="5"/>
      <c r="ARM1058" s="5"/>
      <c r="ARN1058" s="5"/>
      <c r="ARO1058" s="5"/>
      <c r="ARP1058" s="5"/>
      <c r="ARQ1058" s="5"/>
      <c r="ARR1058" s="5"/>
      <c r="ARS1058" s="5"/>
      <c r="ART1058" s="5"/>
      <c r="ARU1058" s="5"/>
      <c r="ARV1058" s="5"/>
      <c r="ARW1058" s="5"/>
      <c r="ARX1058" s="5"/>
      <c r="ARY1058" s="5"/>
      <c r="ARZ1058" s="5"/>
      <c r="ASA1058" s="5"/>
      <c r="ASB1058" s="5"/>
      <c r="ASC1058" s="5"/>
      <c r="ASD1058" s="5"/>
      <c r="ASE1058" s="5"/>
      <c r="ASF1058" s="5"/>
      <c r="ASG1058" s="5"/>
      <c r="ASH1058" s="5"/>
      <c r="ASI1058" s="5"/>
      <c r="ASJ1058" s="5"/>
      <c r="ASK1058" s="5"/>
      <c r="ASL1058" s="5"/>
      <c r="ASM1058" s="5"/>
      <c r="ASN1058" s="5"/>
      <c r="ASO1058" s="5"/>
      <c r="ASP1058" s="5"/>
      <c r="ASQ1058" s="5"/>
      <c r="ASR1058" s="5"/>
      <c r="ASS1058" s="5"/>
      <c r="AST1058" s="5"/>
      <c r="ASU1058" s="5"/>
      <c r="ASV1058" s="5"/>
      <c r="ASW1058" s="5"/>
      <c r="ASX1058" s="5"/>
      <c r="ASY1058" s="5"/>
      <c r="ASZ1058" s="5"/>
      <c r="ATA1058" s="5"/>
      <c r="ATB1058" s="5"/>
      <c r="ATC1058" s="5"/>
      <c r="ATD1058" s="5"/>
      <c r="ATE1058" s="5"/>
      <c r="ATF1058" s="5"/>
      <c r="ATG1058" s="5"/>
      <c r="ATH1058" s="5"/>
      <c r="ATI1058" s="5"/>
      <c r="ATJ1058" s="5"/>
      <c r="ATK1058" s="5"/>
      <c r="ATL1058" s="5"/>
      <c r="ATM1058" s="5"/>
      <c r="ATN1058" s="5"/>
      <c r="ATO1058" s="5"/>
      <c r="ATP1058" s="5"/>
      <c r="ATQ1058" s="5"/>
      <c r="ATR1058" s="5"/>
      <c r="ATS1058" s="5"/>
      <c r="ATT1058" s="5"/>
      <c r="ATU1058" s="5"/>
      <c r="ATV1058" s="5"/>
      <c r="ATW1058" s="5"/>
      <c r="ATX1058" s="5"/>
      <c r="ATY1058" s="5"/>
      <c r="ATZ1058" s="5"/>
      <c r="AUA1058" s="5"/>
      <c r="AUB1058" s="5"/>
      <c r="AUC1058" s="5"/>
      <c r="AUD1058" s="5"/>
      <c r="AUE1058" s="5"/>
      <c r="AUF1058" s="5"/>
      <c r="AUG1058" s="5"/>
      <c r="AUH1058" s="5"/>
      <c r="AUI1058" s="5"/>
      <c r="AUJ1058" s="5"/>
      <c r="AUK1058" s="5"/>
      <c r="AUL1058" s="5"/>
      <c r="AUM1058" s="5"/>
      <c r="AUN1058" s="5"/>
      <c r="AUO1058" s="5"/>
      <c r="AUP1058" s="5"/>
      <c r="AUQ1058" s="5"/>
      <c r="AUR1058" s="5"/>
      <c r="AUS1058" s="5"/>
      <c r="AUT1058" s="5"/>
      <c r="AUU1058" s="5"/>
      <c r="AUV1058" s="5"/>
      <c r="AUW1058" s="5"/>
      <c r="AUX1058" s="5"/>
      <c r="AUY1058" s="5"/>
      <c r="AUZ1058" s="5"/>
      <c r="AVA1058" s="5"/>
      <c r="AVB1058" s="5"/>
      <c r="AVC1058" s="5"/>
      <c r="AVD1058" s="5"/>
      <c r="AVE1058" s="5"/>
      <c r="AVF1058" s="5"/>
      <c r="AVG1058" s="5"/>
      <c r="AVH1058" s="5"/>
      <c r="AVI1058" s="5"/>
      <c r="AVJ1058" s="5"/>
      <c r="AVK1058" s="5"/>
      <c r="AVL1058" s="5"/>
      <c r="AVM1058" s="5"/>
      <c r="AVN1058" s="5"/>
      <c r="AVO1058" s="5"/>
      <c r="AVP1058" s="5"/>
      <c r="AVQ1058" s="5"/>
      <c r="AVR1058" s="5"/>
      <c r="AVS1058" s="5"/>
      <c r="AVT1058" s="5"/>
      <c r="AVU1058" s="5"/>
      <c r="AVV1058" s="5"/>
      <c r="AVW1058" s="5"/>
      <c r="AVX1058" s="5"/>
      <c r="AVY1058" s="5"/>
      <c r="AVZ1058" s="5"/>
      <c r="AWA1058" s="5"/>
      <c r="AWB1058" s="5"/>
      <c r="AWC1058" s="5"/>
      <c r="AWD1058" s="5"/>
      <c r="AWE1058" s="5"/>
      <c r="AWF1058" s="5"/>
      <c r="AWG1058" s="5"/>
      <c r="AWH1058" s="5"/>
      <c r="AWI1058" s="5"/>
      <c r="AWJ1058" s="5"/>
      <c r="AWK1058" s="5"/>
      <c r="AWL1058" s="5"/>
      <c r="AWM1058" s="5"/>
      <c r="AWN1058" s="5"/>
      <c r="AWO1058" s="5"/>
      <c r="AWP1058" s="5"/>
      <c r="AWQ1058" s="5"/>
      <c r="AWR1058" s="5"/>
      <c r="AWS1058" s="5"/>
      <c r="AWT1058" s="5"/>
      <c r="AWU1058" s="5"/>
      <c r="AWV1058" s="5"/>
      <c r="AWW1058" s="5"/>
      <c r="AWX1058" s="5"/>
      <c r="AWY1058" s="5"/>
      <c r="AWZ1058" s="5"/>
      <c r="AXA1058" s="5"/>
      <c r="AXB1058" s="5"/>
      <c r="AXC1058" s="5"/>
      <c r="AXD1058" s="5"/>
      <c r="AXE1058" s="5"/>
      <c r="AXF1058" s="5"/>
      <c r="AXG1058" s="5"/>
      <c r="AXH1058" s="5"/>
      <c r="AXI1058" s="5"/>
      <c r="AXJ1058" s="5"/>
      <c r="AXK1058" s="5"/>
      <c r="AXL1058" s="5"/>
      <c r="AXM1058" s="5"/>
      <c r="AXN1058" s="5"/>
      <c r="AXO1058" s="5"/>
      <c r="AXP1058" s="5"/>
      <c r="AXQ1058" s="5"/>
      <c r="AXR1058" s="5"/>
      <c r="AXS1058" s="5"/>
      <c r="AXT1058" s="5"/>
      <c r="AXU1058" s="5"/>
      <c r="AXV1058" s="5"/>
      <c r="AXW1058" s="5"/>
      <c r="AXX1058" s="5"/>
      <c r="AXY1058" s="5"/>
      <c r="AXZ1058" s="5"/>
      <c r="AYA1058" s="5"/>
      <c r="AYB1058" s="5"/>
      <c r="AYC1058" s="5"/>
      <c r="AYD1058" s="5"/>
      <c r="AYE1058" s="5"/>
      <c r="AYF1058" s="5"/>
      <c r="AYG1058" s="5"/>
      <c r="AYH1058" s="5"/>
      <c r="AYI1058" s="5"/>
      <c r="AYJ1058" s="5"/>
      <c r="AYK1058" s="5"/>
      <c r="AYL1058" s="5"/>
      <c r="AYM1058" s="5"/>
      <c r="AYN1058" s="5"/>
      <c r="AYO1058" s="5"/>
      <c r="AYP1058" s="5"/>
      <c r="AYQ1058" s="5"/>
      <c r="AYR1058" s="5"/>
      <c r="AYS1058" s="5"/>
      <c r="AYT1058" s="5"/>
      <c r="AYU1058" s="5"/>
      <c r="AYV1058" s="5"/>
      <c r="AYW1058" s="5"/>
      <c r="AYX1058" s="5"/>
      <c r="AYY1058" s="5"/>
      <c r="AYZ1058" s="5"/>
      <c r="AZA1058" s="5"/>
      <c r="AZB1058" s="5"/>
      <c r="AZC1058" s="5"/>
      <c r="AZD1058" s="5"/>
      <c r="AZE1058" s="5"/>
      <c r="AZF1058" s="5"/>
      <c r="AZG1058" s="5"/>
      <c r="AZH1058" s="5"/>
      <c r="AZI1058" s="5"/>
      <c r="AZJ1058" s="5"/>
      <c r="AZK1058" s="5"/>
      <c r="AZL1058" s="5"/>
      <c r="AZM1058" s="5"/>
      <c r="AZN1058" s="5"/>
      <c r="AZO1058" s="5"/>
      <c r="AZP1058" s="5"/>
      <c r="AZQ1058" s="5"/>
      <c r="AZR1058" s="5"/>
      <c r="AZS1058" s="5"/>
      <c r="AZT1058" s="5"/>
      <c r="AZU1058" s="5"/>
      <c r="AZV1058" s="5"/>
      <c r="AZW1058" s="5"/>
      <c r="AZX1058" s="5"/>
      <c r="AZY1058" s="5"/>
      <c r="AZZ1058" s="5"/>
      <c r="BAA1058" s="5"/>
      <c r="BAB1058" s="5"/>
      <c r="BAC1058" s="5"/>
      <c r="BAD1058" s="5"/>
      <c r="BAE1058" s="5"/>
      <c r="BAF1058" s="5"/>
      <c r="BAG1058" s="5"/>
      <c r="BAH1058" s="5"/>
      <c r="BAI1058" s="5"/>
      <c r="BAJ1058" s="5"/>
      <c r="BAK1058" s="5"/>
      <c r="BAL1058" s="5"/>
      <c r="BAM1058" s="5"/>
      <c r="BAN1058" s="5"/>
      <c r="BAO1058" s="5"/>
      <c r="BAP1058" s="5"/>
      <c r="BAQ1058" s="5"/>
      <c r="BAR1058" s="5"/>
      <c r="BAS1058" s="5"/>
      <c r="BAT1058" s="5"/>
      <c r="BAU1058" s="5"/>
      <c r="BAV1058" s="5"/>
      <c r="BAW1058" s="5"/>
      <c r="BAX1058" s="5"/>
      <c r="BAY1058" s="5"/>
      <c r="BAZ1058" s="5"/>
      <c r="BBA1058" s="5"/>
      <c r="BBB1058" s="5"/>
      <c r="BBC1058" s="5"/>
      <c r="BBD1058" s="5"/>
      <c r="BBE1058" s="5"/>
      <c r="BBF1058" s="5"/>
      <c r="BBG1058" s="5"/>
      <c r="BBH1058" s="5"/>
      <c r="BBI1058" s="5"/>
      <c r="BBJ1058" s="5"/>
      <c r="BBK1058" s="5"/>
      <c r="BBL1058" s="5"/>
      <c r="BBM1058" s="5"/>
      <c r="BBN1058" s="5"/>
      <c r="BBO1058" s="5"/>
      <c r="BBP1058" s="5"/>
      <c r="BBQ1058" s="5"/>
      <c r="BBR1058" s="5"/>
      <c r="BBS1058" s="5"/>
      <c r="BBT1058" s="5"/>
      <c r="BBU1058" s="5"/>
      <c r="BBV1058" s="5"/>
      <c r="BBW1058" s="5"/>
      <c r="BBX1058" s="5"/>
      <c r="BBY1058" s="5"/>
      <c r="BBZ1058" s="5"/>
      <c r="BCA1058" s="5"/>
      <c r="BCB1058" s="5"/>
      <c r="BCC1058" s="5"/>
      <c r="BCD1058" s="5"/>
      <c r="BCE1058" s="5"/>
      <c r="BCF1058" s="5"/>
      <c r="BCG1058" s="5"/>
      <c r="BCH1058" s="5"/>
      <c r="BCI1058" s="5"/>
      <c r="BCJ1058" s="5"/>
      <c r="BCK1058" s="5"/>
      <c r="BCL1058" s="5"/>
      <c r="BCM1058" s="5"/>
      <c r="BCN1058" s="5"/>
      <c r="BCO1058" s="5"/>
      <c r="BCP1058" s="5"/>
      <c r="BCQ1058" s="5"/>
      <c r="BCR1058" s="5"/>
      <c r="BCS1058" s="5"/>
      <c r="BCT1058" s="5"/>
      <c r="BCU1058" s="5"/>
      <c r="BCV1058" s="5"/>
      <c r="BCW1058" s="5"/>
      <c r="BCX1058" s="5"/>
      <c r="BCY1058" s="5"/>
      <c r="BCZ1058" s="5"/>
      <c r="BDA1058" s="5"/>
      <c r="BDB1058" s="5"/>
      <c r="BDC1058" s="5"/>
      <c r="BDD1058" s="5"/>
      <c r="BDE1058" s="5"/>
      <c r="BDF1058" s="5"/>
      <c r="BDG1058" s="5"/>
      <c r="BDH1058" s="5"/>
      <c r="BDI1058" s="5"/>
      <c r="BDJ1058" s="5"/>
      <c r="BDK1058" s="5"/>
      <c r="BDL1058" s="5"/>
      <c r="BDM1058" s="5"/>
      <c r="BDN1058" s="5"/>
      <c r="BDO1058" s="5"/>
      <c r="BDP1058" s="5"/>
      <c r="BDQ1058" s="5"/>
      <c r="BDR1058" s="5"/>
      <c r="BDS1058" s="5"/>
      <c r="BDT1058" s="5"/>
      <c r="BDU1058" s="5"/>
      <c r="BDV1058" s="5"/>
      <c r="BDW1058" s="5"/>
      <c r="BDX1058" s="5"/>
      <c r="BDY1058" s="5"/>
      <c r="BDZ1058" s="5"/>
      <c r="BEA1058" s="5"/>
      <c r="BEB1058" s="5"/>
      <c r="BEC1058" s="5"/>
      <c r="BED1058" s="5"/>
      <c r="BEE1058" s="5"/>
      <c r="BEF1058" s="5"/>
      <c r="BEG1058" s="5"/>
      <c r="BEH1058" s="5"/>
      <c r="BEI1058" s="5"/>
      <c r="BEJ1058" s="5"/>
      <c r="BEK1058" s="5"/>
      <c r="BEL1058" s="5"/>
      <c r="BEM1058" s="5"/>
      <c r="BEN1058" s="5"/>
      <c r="BEO1058" s="5"/>
      <c r="BEP1058" s="5"/>
      <c r="BEQ1058" s="5"/>
      <c r="BER1058" s="5"/>
      <c r="BES1058" s="5"/>
      <c r="BET1058" s="5"/>
      <c r="BEU1058" s="5"/>
      <c r="BEV1058" s="5"/>
      <c r="BEW1058" s="5"/>
      <c r="BEX1058" s="5"/>
      <c r="BEY1058" s="5"/>
      <c r="BEZ1058" s="5"/>
      <c r="BFA1058" s="5"/>
      <c r="BFB1058" s="5"/>
      <c r="BFC1058" s="5"/>
      <c r="BFD1058" s="5"/>
      <c r="BFE1058" s="5"/>
      <c r="BFF1058" s="5"/>
      <c r="BFG1058" s="5"/>
      <c r="BFH1058" s="5"/>
      <c r="BFI1058" s="5"/>
      <c r="BFJ1058" s="5"/>
      <c r="BFK1058" s="5"/>
      <c r="BFL1058" s="5"/>
      <c r="BFM1058" s="5"/>
      <c r="BFN1058" s="5"/>
      <c r="BFO1058" s="5"/>
      <c r="BFP1058" s="5"/>
      <c r="BFQ1058" s="5"/>
      <c r="BFR1058" s="5"/>
      <c r="BFS1058" s="5"/>
      <c r="BFT1058" s="5"/>
      <c r="BFU1058" s="5"/>
      <c r="BFV1058" s="5"/>
      <c r="BFW1058" s="5"/>
      <c r="BFX1058" s="5"/>
      <c r="BFY1058" s="5"/>
      <c r="BFZ1058" s="5"/>
      <c r="BGA1058" s="5"/>
      <c r="BGB1058" s="5"/>
      <c r="BGC1058" s="5"/>
      <c r="BGD1058" s="5"/>
      <c r="BGE1058" s="5"/>
      <c r="BGF1058" s="5"/>
      <c r="BGG1058" s="5"/>
      <c r="BGH1058" s="5"/>
      <c r="BGI1058" s="5"/>
      <c r="BGJ1058" s="5"/>
      <c r="BGK1058" s="5"/>
      <c r="BGL1058" s="5"/>
      <c r="BGM1058" s="5"/>
      <c r="BGN1058" s="5"/>
      <c r="BGO1058" s="5"/>
      <c r="BGP1058" s="5"/>
      <c r="BGQ1058" s="5"/>
      <c r="BGR1058" s="5"/>
      <c r="BGS1058" s="5"/>
      <c r="BGT1058" s="5"/>
      <c r="BGU1058" s="5"/>
      <c r="BGV1058" s="5"/>
      <c r="BGW1058" s="5"/>
      <c r="BGX1058" s="5"/>
      <c r="BGY1058" s="5"/>
      <c r="BGZ1058" s="5"/>
      <c r="BHA1058" s="5"/>
      <c r="BHB1058" s="5"/>
      <c r="BHC1058" s="5"/>
      <c r="BHD1058" s="5"/>
      <c r="BHE1058" s="5"/>
      <c r="BHF1058" s="5"/>
      <c r="BHG1058" s="5"/>
      <c r="BHH1058" s="5"/>
      <c r="BHI1058" s="5"/>
      <c r="BHJ1058" s="5"/>
      <c r="BHK1058" s="5"/>
      <c r="BHL1058" s="5"/>
      <c r="BHM1058" s="5"/>
      <c r="BHN1058" s="5"/>
      <c r="BHO1058" s="5"/>
      <c r="BHP1058" s="5"/>
      <c r="BHQ1058" s="5"/>
      <c r="BHR1058" s="5"/>
      <c r="BHS1058" s="5"/>
      <c r="BHT1058" s="5"/>
      <c r="BHU1058" s="5"/>
      <c r="BHV1058" s="5"/>
      <c r="BHW1058" s="5"/>
      <c r="BHX1058" s="5"/>
      <c r="BHY1058" s="5"/>
      <c r="BHZ1058" s="5"/>
      <c r="BIA1058" s="5"/>
      <c r="BIB1058" s="5"/>
      <c r="BIC1058" s="5"/>
      <c r="BID1058" s="5"/>
      <c r="BIE1058" s="5"/>
      <c r="BIF1058" s="5"/>
      <c r="BIG1058" s="5"/>
      <c r="BIH1058" s="5"/>
      <c r="BII1058" s="5"/>
      <c r="BIJ1058" s="5"/>
      <c r="BIK1058" s="5"/>
      <c r="BIL1058" s="5"/>
      <c r="BIM1058" s="5"/>
      <c r="BIN1058" s="5"/>
      <c r="BIO1058" s="5"/>
      <c r="BIP1058" s="5"/>
      <c r="BIQ1058" s="5"/>
      <c r="BIR1058" s="5"/>
      <c r="BIS1058" s="5"/>
      <c r="BIT1058" s="5"/>
      <c r="BIU1058" s="5"/>
      <c r="BIV1058" s="5"/>
      <c r="BIW1058" s="5"/>
      <c r="BIX1058" s="5"/>
      <c r="BIY1058" s="5"/>
      <c r="BIZ1058" s="5"/>
      <c r="BJA1058" s="5"/>
      <c r="BJB1058" s="5"/>
      <c r="BJC1058" s="5"/>
      <c r="BJD1058" s="5"/>
      <c r="BJE1058" s="5"/>
      <c r="BJF1058" s="5"/>
      <c r="BJG1058" s="5"/>
      <c r="BJH1058" s="5"/>
      <c r="BJI1058" s="5"/>
      <c r="BJJ1058" s="5"/>
      <c r="BJK1058" s="5"/>
      <c r="BJL1058" s="5"/>
      <c r="BJM1058" s="5"/>
      <c r="BJN1058" s="5"/>
      <c r="BJO1058" s="5"/>
      <c r="BJP1058" s="5"/>
      <c r="BJQ1058" s="5"/>
      <c r="BJR1058" s="5"/>
      <c r="BJS1058" s="5"/>
      <c r="BJT1058" s="5"/>
      <c r="BJU1058" s="5"/>
      <c r="BJV1058" s="5"/>
      <c r="BJW1058" s="5"/>
      <c r="BJX1058" s="5"/>
      <c r="BJY1058" s="5"/>
      <c r="BJZ1058" s="5"/>
      <c r="BKA1058" s="5"/>
      <c r="BKB1058" s="5"/>
      <c r="BKC1058" s="5"/>
      <c r="BKD1058" s="5"/>
      <c r="BKE1058" s="5"/>
      <c r="BKF1058" s="5"/>
      <c r="BKG1058" s="5"/>
      <c r="BKH1058" s="5"/>
      <c r="BKI1058" s="5"/>
      <c r="BKJ1058" s="5"/>
      <c r="BKK1058" s="5"/>
      <c r="BKL1058" s="5"/>
      <c r="BKM1058" s="5"/>
      <c r="BKN1058" s="5"/>
      <c r="BKO1058" s="5"/>
      <c r="BKP1058" s="5"/>
      <c r="BKQ1058" s="5"/>
      <c r="BKR1058" s="5"/>
      <c r="BKS1058" s="5"/>
      <c r="BKT1058" s="5"/>
      <c r="BKU1058" s="5"/>
      <c r="BKV1058" s="5"/>
      <c r="BKW1058" s="5"/>
      <c r="BKX1058" s="5"/>
      <c r="BKY1058" s="5"/>
      <c r="BKZ1058" s="5"/>
      <c r="BLA1058" s="5"/>
      <c r="BLB1058" s="5"/>
      <c r="BLC1058" s="5"/>
      <c r="BLD1058" s="5"/>
      <c r="BLE1058" s="5"/>
      <c r="BLF1058" s="5"/>
      <c r="BLG1058" s="5"/>
      <c r="BLH1058" s="5"/>
      <c r="BLI1058" s="5"/>
      <c r="BLJ1058" s="5"/>
      <c r="BLK1058" s="5"/>
      <c r="BLL1058" s="5"/>
      <c r="BLM1058" s="5"/>
      <c r="BLN1058" s="5"/>
      <c r="BLO1058" s="5"/>
      <c r="BLP1058" s="5"/>
      <c r="BLQ1058" s="5"/>
      <c r="BLR1058" s="5"/>
      <c r="BLS1058" s="5"/>
      <c r="BLT1058" s="5"/>
      <c r="BLU1058" s="5"/>
      <c r="BLV1058" s="5"/>
      <c r="BLW1058" s="5"/>
      <c r="BLX1058" s="5"/>
      <c r="BLY1058" s="5"/>
      <c r="BLZ1058" s="5"/>
      <c r="BMA1058" s="5"/>
      <c r="BMB1058" s="5"/>
      <c r="BMC1058" s="5"/>
      <c r="BMD1058" s="5"/>
      <c r="BME1058" s="5"/>
      <c r="BMF1058" s="5"/>
      <c r="BMG1058" s="5"/>
      <c r="BMH1058" s="5"/>
      <c r="BMI1058" s="5"/>
      <c r="BMJ1058" s="5"/>
      <c r="BMK1058" s="5"/>
      <c r="BML1058" s="5"/>
      <c r="BMM1058" s="5"/>
      <c r="BMN1058" s="5"/>
      <c r="BMO1058" s="5"/>
      <c r="BMP1058" s="5"/>
      <c r="BMQ1058" s="5"/>
      <c r="BMR1058" s="5"/>
      <c r="BMS1058" s="5"/>
      <c r="BMT1058" s="5"/>
      <c r="BMU1058" s="5"/>
      <c r="BMV1058" s="5"/>
      <c r="BMW1058" s="5"/>
      <c r="BMX1058" s="5"/>
      <c r="BMY1058" s="5"/>
      <c r="BMZ1058" s="5"/>
      <c r="BNA1058" s="5"/>
      <c r="BNB1058" s="5"/>
      <c r="BNC1058" s="5"/>
      <c r="BND1058" s="5"/>
      <c r="BNE1058" s="5"/>
      <c r="BNF1058" s="5"/>
      <c r="BNG1058" s="5"/>
      <c r="BNH1058" s="5"/>
      <c r="BNI1058" s="5"/>
      <c r="BNJ1058" s="5"/>
      <c r="BNK1058" s="5"/>
      <c r="BNL1058" s="5"/>
      <c r="BNM1058" s="5"/>
      <c r="BNN1058" s="5"/>
      <c r="BNO1058" s="5"/>
      <c r="BNP1058" s="5"/>
      <c r="BNQ1058" s="5"/>
      <c r="BNR1058" s="5"/>
      <c r="BNS1058" s="5"/>
      <c r="BNT1058" s="5"/>
      <c r="BNU1058" s="5"/>
      <c r="BNV1058" s="5"/>
      <c r="BNW1058" s="5"/>
      <c r="BNX1058" s="5"/>
      <c r="BNY1058" s="5"/>
      <c r="BNZ1058" s="5"/>
      <c r="BOA1058" s="5"/>
      <c r="BOB1058" s="5"/>
      <c r="BOC1058" s="5"/>
      <c r="BOD1058" s="5"/>
      <c r="BOE1058" s="5"/>
      <c r="BOF1058" s="5"/>
      <c r="BOG1058" s="5"/>
      <c r="BOH1058" s="5"/>
      <c r="BOI1058" s="5"/>
      <c r="BOJ1058" s="5"/>
      <c r="BOK1058" s="5"/>
      <c r="BOL1058" s="5"/>
      <c r="BOM1058" s="5"/>
      <c r="BON1058" s="5"/>
      <c r="BOO1058" s="5"/>
      <c r="BOP1058" s="5"/>
      <c r="BOQ1058" s="5"/>
      <c r="BOR1058" s="5"/>
      <c r="BOS1058" s="5"/>
      <c r="BOT1058" s="5"/>
      <c r="BOU1058" s="5"/>
      <c r="BOV1058" s="5"/>
      <c r="BOW1058" s="5"/>
      <c r="BOX1058" s="5"/>
      <c r="BOY1058" s="5"/>
      <c r="BOZ1058" s="5"/>
      <c r="BPA1058" s="5"/>
      <c r="BPB1058" s="5"/>
      <c r="BPC1058" s="5"/>
      <c r="BPD1058" s="5"/>
      <c r="BPE1058" s="5"/>
      <c r="BPF1058" s="5"/>
      <c r="BPG1058" s="5"/>
      <c r="BPH1058" s="5"/>
      <c r="BPI1058" s="5"/>
      <c r="BPJ1058" s="5"/>
      <c r="BPK1058" s="5"/>
      <c r="BPL1058" s="5"/>
      <c r="BPM1058" s="5"/>
      <c r="BPN1058" s="5"/>
      <c r="BPO1058" s="5"/>
      <c r="BPP1058" s="5"/>
      <c r="BPQ1058" s="5"/>
      <c r="BPR1058" s="5"/>
      <c r="BPS1058" s="5"/>
      <c r="BPT1058" s="5"/>
      <c r="BPU1058" s="5"/>
      <c r="BPV1058" s="5"/>
      <c r="BPW1058" s="5"/>
      <c r="BPX1058" s="5"/>
      <c r="BPY1058" s="5"/>
      <c r="BPZ1058" s="5"/>
      <c r="BQA1058" s="5"/>
      <c r="BQB1058" s="5"/>
      <c r="BQC1058" s="5"/>
      <c r="BQD1058" s="5"/>
      <c r="BQE1058" s="5"/>
      <c r="BQF1058" s="5"/>
      <c r="BQG1058" s="5"/>
      <c r="BQH1058" s="5"/>
      <c r="BQI1058" s="5"/>
      <c r="BQJ1058" s="5"/>
      <c r="BQK1058" s="5"/>
      <c r="BQL1058" s="5"/>
      <c r="BQM1058" s="5"/>
      <c r="BQN1058" s="5"/>
      <c r="BQO1058" s="5"/>
      <c r="BQP1058" s="5"/>
      <c r="BQQ1058" s="5"/>
      <c r="BQR1058" s="5"/>
      <c r="BQS1058" s="5"/>
      <c r="BQT1058" s="5"/>
      <c r="BQU1058" s="5"/>
      <c r="BQV1058" s="5"/>
      <c r="BQW1058" s="5"/>
      <c r="BQX1058" s="5"/>
      <c r="BQY1058" s="5"/>
      <c r="BQZ1058" s="5"/>
      <c r="BRA1058" s="5"/>
      <c r="BRB1058" s="5"/>
      <c r="BRC1058" s="5"/>
      <c r="BRD1058" s="5"/>
      <c r="BRE1058" s="5"/>
      <c r="BRF1058" s="5"/>
      <c r="BRG1058" s="5"/>
      <c r="BRH1058" s="5"/>
      <c r="BRI1058" s="5"/>
      <c r="BRJ1058" s="5"/>
      <c r="BRK1058" s="5"/>
      <c r="BRL1058" s="5"/>
      <c r="BRM1058" s="5"/>
      <c r="BRN1058" s="5"/>
      <c r="BRO1058" s="5"/>
      <c r="BRP1058" s="5"/>
      <c r="BRQ1058" s="5"/>
      <c r="BRR1058" s="5"/>
      <c r="BRS1058" s="5"/>
      <c r="BRT1058" s="5"/>
      <c r="BRU1058" s="5"/>
      <c r="BRV1058" s="5"/>
      <c r="BRW1058" s="5"/>
      <c r="BRX1058" s="5"/>
      <c r="BRY1058" s="5"/>
      <c r="BRZ1058" s="5"/>
      <c r="BSA1058" s="5"/>
      <c r="BSB1058" s="5"/>
      <c r="BSC1058" s="5"/>
      <c r="BSD1058" s="5"/>
      <c r="BSE1058" s="5"/>
      <c r="BSF1058" s="5"/>
      <c r="BSG1058" s="5"/>
      <c r="BSH1058" s="5"/>
      <c r="BSI1058" s="5"/>
      <c r="BSJ1058" s="5"/>
      <c r="BSK1058" s="5"/>
      <c r="BSL1058" s="5"/>
      <c r="BSM1058" s="5"/>
      <c r="BSN1058" s="5"/>
      <c r="BSO1058" s="5"/>
      <c r="BSP1058" s="5"/>
      <c r="BSQ1058" s="5"/>
      <c r="BSR1058" s="5"/>
      <c r="BSS1058" s="5"/>
      <c r="BST1058" s="5"/>
      <c r="BSU1058" s="5"/>
      <c r="BSV1058" s="5"/>
      <c r="BSW1058" s="5"/>
      <c r="BSX1058" s="5"/>
      <c r="BSY1058" s="5"/>
      <c r="BSZ1058" s="5"/>
      <c r="BTA1058" s="5"/>
      <c r="BTB1058" s="5"/>
      <c r="BTC1058" s="5"/>
      <c r="BTD1058" s="5"/>
      <c r="BTE1058" s="5"/>
      <c r="BTF1058" s="5"/>
      <c r="BTG1058" s="5"/>
      <c r="BTH1058" s="5"/>
      <c r="BTI1058" s="5"/>
      <c r="BTJ1058" s="5"/>
      <c r="BTK1058" s="5"/>
      <c r="BTL1058" s="5"/>
      <c r="BTM1058" s="5"/>
      <c r="BTN1058" s="5"/>
      <c r="BTO1058" s="5"/>
      <c r="BTP1058" s="5"/>
      <c r="BTQ1058" s="5"/>
      <c r="BTR1058" s="5"/>
      <c r="BTS1058" s="5"/>
      <c r="BTT1058" s="5"/>
      <c r="BTU1058" s="5"/>
      <c r="BTV1058" s="5"/>
      <c r="BTW1058" s="5"/>
      <c r="BTX1058" s="5"/>
      <c r="BTY1058" s="5"/>
      <c r="BTZ1058" s="5"/>
      <c r="BUA1058" s="5"/>
      <c r="BUB1058" s="5"/>
      <c r="BUC1058" s="5"/>
      <c r="BUD1058" s="5"/>
      <c r="BUE1058" s="5"/>
      <c r="BUF1058" s="5"/>
      <c r="BUG1058" s="5"/>
      <c r="BUH1058" s="5"/>
      <c r="BUI1058" s="5"/>
      <c r="BUJ1058" s="5"/>
      <c r="BUK1058" s="5"/>
      <c r="BUL1058" s="5"/>
      <c r="BUM1058" s="5"/>
      <c r="BUN1058" s="5"/>
      <c r="BUO1058" s="5"/>
      <c r="BUP1058" s="5"/>
      <c r="BUQ1058" s="5"/>
      <c r="BUR1058" s="5"/>
      <c r="BUS1058" s="5"/>
      <c r="BUT1058" s="5"/>
      <c r="BUU1058" s="5"/>
      <c r="BUV1058" s="5"/>
      <c r="BUW1058" s="5"/>
      <c r="BUX1058" s="5"/>
      <c r="BUY1058" s="5"/>
      <c r="BUZ1058" s="5"/>
      <c r="BVA1058" s="5"/>
      <c r="BVB1058" s="5"/>
      <c r="BVC1058" s="5"/>
      <c r="BVD1058" s="5"/>
      <c r="BVE1058" s="5"/>
      <c r="BVF1058" s="5"/>
      <c r="BVG1058" s="5"/>
      <c r="BVH1058" s="5"/>
      <c r="BVI1058" s="5"/>
      <c r="BVJ1058" s="5"/>
      <c r="BVK1058" s="5"/>
      <c r="BVL1058" s="5"/>
      <c r="BVM1058" s="5"/>
      <c r="BVN1058" s="5"/>
      <c r="BVO1058" s="5"/>
      <c r="BVP1058" s="5"/>
      <c r="BVQ1058" s="5"/>
      <c r="BVR1058" s="5"/>
      <c r="BVS1058" s="5"/>
      <c r="BVT1058" s="5"/>
      <c r="BVU1058" s="5"/>
      <c r="BVV1058" s="5"/>
      <c r="BVW1058" s="5"/>
      <c r="BVX1058" s="5"/>
      <c r="BVY1058" s="5"/>
      <c r="BVZ1058" s="5"/>
      <c r="BWA1058" s="5"/>
      <c r="BWB1058" s="5"/>
      <c r="BWC1058" s="5"/>
      <c r="BWD1058" s="5"/>
      <c r="BWE1058" s="5"/>
      <c r="BWF1058" s="5"/>
      <c r="BWG1058" s="5"/>
      <c r="BWH1058" s="5"/>
      <c r="BWI1058" s="5"/>
      <c r="BWJ1058" s="5"/>
      <c r="BWK1058" s="5"/>
      <c r="BWL1058" s="5"/>
      <c r="BWM1058" s="5"/>
      <c r="BWN1058" s="5"/>
      <c r="BWO1058" s="5"/>
      <c r="BWP1058" s="5"/>
      <c r="BWQ1058" s="5"/>
      <c r="BWR1058" s="5"/>
      <c r="BWS1058" s="5"/>
      <c r="BWT1058" s="5"/>
      <c r="BWU1058" s="5"/>
      <c r="BWV1058" s="5"/>
      <c r="BWW1058" s="5"/>
      <c r="BWX1058" s="5"/>
      <c r="BWY1058" s="5"/>
      <c r="BWZ1058" s="5"/>
      <c r="BXA1058" s="5"/>
      <c r="BXB1058" s="5"/>
      <c r="BXC1058" s="5"/>
      <c r="BXD1058" s="5"/>
      <c r="BXE1058" s="5"/>
      <c r="BXF1058" s="5"/>
      <c r="BXG1058" s="5"/>
      <c r="BXH1058" s="5"/>
      <c r="BXI1058" s="5"/>
      <c r="BXJ1058" s="5"/>
      <c r="BXK1058" s="5"/>
      <c r="BXL1058" s="5"/>
      <c r="BXM1058" s="5"/>
      <c r="BXN1058" s="5"/>
      <c r="BXO1058" s="5"/>
      <c r="BXP1058" s="5"/>
      <c r="BXQ1058" s="5"/>
      <c r="BXR1058" s="5"/>
      <c r="BXS1058" s="5"/>
      <c r="BXT1058" s="5"/>
      <c r="BXU1058" s="5"/>
      <c r="BXV1058" s="5"/>
      <c r="BXW1058" s="5"/>
      <c r="BXX1058" s="5"/>
      <c r="BXY1058" s="5"/>
      <c r="BXZ1058" s="5"/>
      <c r="BYA1058" s="5"/>
      <c r="BYB1058" s="5"/>
      <c r="BYC1058" s="5"/>
      <c r="BYD1058" s="5"/>
      <c r="BYE1058" s="5"/>
      <c r="BYF1058" s="5"/>
      <c r="BYG1058" s="5"/>
      <c r="BYH1058" s="5"/>
      <c r="BYI1058" s="5"/>
      <c r="BYJ1058" s="5"/>
      <c r="BYK1058" s="5"/>
      <c r="BYL1058" s="5"/>
      <c r="BYM1058" s="5"/>
      <c r="BYN1058" s="5"/>
      <c r="BYO1058" s="5"/>
      <c r="BYP1058" s="5"/>
      <c r="BYQ1058" s="5"/>
      <c r="BYR1058" s="5"/>
      <c r="BYS1058" s="5"/>
      <c r="BYT1058" s="5"/>
      <c r="BYU1058" s="5"/>
      <c r="BYV1058" s="5"/>
      <c r="BYW1058" s="5"/>
      <c r="BYX1058" s="5"/>
      <c r="BYY1058" s="5"/>
      <c r="BYZ1058" s="5"/>
      <c r="BZA1058" s="5"/>
      <c r="BZB1058" s="5"/>
      <c r="BZC1058" s="5"/>
      <c r="BZD1058" s="5"/>
      <c r="BZE1058" s="5"/>
      <c r="BZF1058" s="5"/>
      <c r="BZG1058" s="5"/>
      <c r="BZH1058" s="5"/>
      <c r="BZI1058" s="5"/>
      <c r="BZJ1058" s="5"/>
      <c r="BZK1058" s="5"/>
      <c r="BZL1058" s="5"/>
      <c r="BZM1058" s="5"/>
      <c r="BZN1058" s="5"/>
      <c r="BZO1058" s="5"/>
      <c r="BZP1058" s="5"/>
      <c r="BZQ1058" s="5"/>
      <c r="BZR1058" s="5"/>
      <c r="BZS1058" s="5"/>
      <c r="BZT1058" s="5"/>
      <c r="BZU1058" s="5"/>
      <c r="BZV1058" s="5"/>
      <c r="BZW1058" s="5"/>
      <c r="BZX1058" s="5"/>
      <c r="BZY1058" s="5"/>
      <c r="BZZ1058" s="5"/>
      <c r="CAA1058" s="5"/>
      <c r="CAB1058" s="5"/>
      <c r="CAC1058" s="5"/>
      <c r="CAD1058" s="5"/>
      <c r="CAE1058" s="5"/>
      <c r="CAF1058" s="5"/>
      <c r="CAG1058" s="5"/>
      <c r="CAH1058" s="5"/>
      <c r="CAI1058" s="5"/>
      <c r="CAJ1058" s="5"/>
      <c r="CAK1058" s="5"/>
      <c r="CAL1058" s="5"/>
      <c r="CAM1058" s="5"/>
      <c r="CAN1058" s="5"/>
      <c r="CAO1058" s="5"/>
      <c r="CAP1058" s="5"/>
      <c r="CAQ1058" s="5"/>
      <c r="CAR1058" s="5"/>
      <c r="CAS1058" s="5"/>
      <c r="CAT1058" s="5"/>
      <c r="CAU1058" s="5"/>
      <c r="CAV1058" s="5"/>
      <c r="CAW1058" s="5"/>
      <c r="CAX1058" s="5"/>
      <c r="CAY1058" s="5"/>
      <c r="CAZ1058" s="5"/>
      <c r="CBA1058" s="5"/>
      <c r="CBB1058" s="5"/>
      <c r="CBC1058" s="5"/>
      <c r="CBD1058" s="5"/>
      <c r="CBE1058" s="5"/>
      <c r="CBF1058" s="5"/>
      <c r="CBG1058" s="5"/>
      <c r="CBH1058" s="5"/>
      <c r="CBI1058" s="5"/>
      <c r="CBJ1058" s="5"/>
      <c r="CBK1058" s="5"/>
      <c r="CBL1058" s="5"/>
      <c r="CBM1058" s="5"/>
      <c r="CBN1058" s="5"/>
      <c r="CBO1058" s="5"/>
      <c r="CBP1058" s="5"/>
      <c r="CBQ1058" s="5"/>
      <c r="CBR1058" s="5"/>
      <c r="CBS1058" s="5"/>
      <c r="CBT1058" s="5"/>
      <c r="CBU1058" s="5"/>
      <c r="CBV1058" s="5"/>
      <c r="CBW1058" s="5"/>
      <c r="CBX1058" s="5"/>
      <c r="CBY1058" s="5"/>
      <c r="CBZ1058" s="5"/>
      <c r="CCA1058" s="5"/>
      <c r="CCB1058" s="5"/>
      <c r="CCC1058" s="5"/>
      <c r="CCD1058" s="5"/>
      <c r="CCE1058" s="5"/>
      <c r="CCF1058" s="5"/>
      <c r="CCG1058" s="5"/>
      <c r="CCH1058" s="5"/>
      <c r="CCI1058" s="5"/>
      <c r="CCJ1058" s="5"/>
      <c r="CCK1058" s="5"/>
      <c r="CCL1058" s="5"/>
      <c r="CCM1058" s="5"/>
      <c r="CCN1058" s="5"/>
      <c r="CCO1058" s="5"/>
      <c r="CCP1058" s="5"/>
      <c r="CCQ1058" s="5"/>
      <c r="CCR1058" s="5"/>
      <c r="CCS1058" s="5"/>
      <c r="CCT1058" s="5"/>
      <c r="CCU1058" s="5"/>
      <c r="CCV1058" s="5"/>
      <c r="CCW1058" s="5"/>
      <c r="CCX1058" s="5"/>
      <c r="CCY1058" s="5"/>
      <c r="CCZ1058" s="5"/>
      <c r="CDA1058" s="5"/>
      <c r="CDB1058" s="5"/>
      <c r="CDC1058" s="5"/>
      <c r="CDD1058" s="5"/>
      <c r="CDE1058" s="5"/>
      <c r="CDF1058" s="5"/>
      <c r="CDG1058" s="5"/>
      <c r="CDH1058" s="5"/>
      <c r="CDI1058" s="5"/>
      <c r="CDJ1058" s="5"/>
      <c r="CDK1058" s="5"/>
      <c r="CDL1058" s="5"/>
      <c r="CDM1058" s="5"/>
      <c r="CDN1058" s="5"/>
      <c r="CDO1058" s="5"/>
      <c r="CDP1058" s="5"/>
      <c r="CDQ1058" s="5"/>
      <c r="CDR1058" s="5"/>
      <c r="CDS1058" s="5"/>
      <c r="CDT1058" s="5"/>
      <c r="CDU1058" s="5"/>
      <c r="CDV1058" s="5"/>
      <c r="CDW1058" s="5"/>
      <c r="CDX1058" s="5"/>
      <c r="CDY1058" s="5"/>
      <c r="CDZ1058" s="5"/>
      <c r="CEA1058" s="5"/>
      <c r="CEB1058" s="5"/>
      <c r="CEC1058" s="5"/>
      <c r="CED1058" s="5"/>
      <c r="CEE1058" s="5"/>
      <c r="CEF1058" s="5"/>
      <c r="CEG1058" s="5"/>
      <c r="CEH1058" s="5"/>
      <c r="CEI1058" s="5"/>
      <c r="CEJ1058" s="5"/>
      <c r="CEK1058" s="5"/>
      <c r="CEL1058" s="5"/>
      <c r="CEM1058" s="5"/>
      <c r="CEN1058" s="5"/>
      <c r="CEO1058" s="5"/>
      <c r="CEP1058" s="5"/>
      <c r="CEQ1058" s="5"/>
      <c r="CER1058" s="5"/>
      <c r="CES1058" s="5"/>
      <c r="CET1058" s="5"/>
      <c r="CEU1058" s="5"/>
      <c r="CEV1058" s="5"/>
      <c r="CEW1058" s="5"/>
      <c r="CEX1058" s="5"/>
      <c r="CEY1058" s="5"/>
      <c r="CEZ1058" s="5"/>
      <c r="CFA1058" s="5"/>
      <c r="CFB1058" s="5"/>
      <c r="CFC1058" s="5"/>
      <c r="CFD1058" s="5"/>
      <c r="CFE1058" s="5"/>
      <c r="CFF1058" s="5"/>
      <c r="CFG1058" s="5"/>
      <c r="CFH1058" s="5"/>
      <c r="CFI1058" s="5"/>
      <c r="CFJ1058" s="5"/>
      <c r="CFK1058" s="5"/>
      <c r="CFL1058" s="5"/>
      <c r="CFM1058" s="5"/>
      <c r="CFN1058" s="5"/>
      <c r="CFO1058" s="5"/>
      <c r="CFP1058" s="5"/>
      <c r="CFQ1058" s="5"/>
      <c r="CFR1058" s="5"/>
      <c r="CFS1058" s="5"/>
      <c r="CFT1058" s="5"/>
      <c r="CFU1058" s="5"/>
      <c r="CFV1058" s="5"/>
      <c r="CFW1058" s="5"/>
      <c r="CFX1058" s="5"/>
      <c r="CFY1058" s="5"/>
      <c r="CFZ1058" s="5"/>
      <c r="CGA1058" s="5"/>
      <c r="CGB1058" s="5"/>
      <c r="CGC1058" s="5"/>
      <c r="CGD1058" s="5"/>
      <c r="CGE1058" s="5"/>
      <c r="CGF1058" s="5"/>
      <c r="CGG1058" s="5"/>
      <c r="CGH1058" s="5"/>
      <c r="CGI1058" s="5"/>
      <c r="CGJ1058" s="5"/>
      <c r="CGK1058" s="5"/>
      <c r="CGL1058" s="5"/>
      <c r="CGM1058" s="5"/>
      <c r="CGN1058" s="5"/>
      <c r="CGO1058" s="5"/>
      <c r="CGP1058" s="5"/>
      <c r="CGQ1058" s="5"/>
      <c r="CGR1058" s="5"/>
      <c r="CGS1058" s="5"/>
      <c r="CGT1058" s="5"/>
      <c r="CGU1058" s="5"/>
      <c r="CGV1058" s="5"/>
      <c r="CGW1058" s="5"/>
      <c r="CGX1058" s="5"/>
      <c r="CGY1058" s="5"/>
      <c r="CGZ1058" s="5"/>
      <c r="CHA1058" s="5"/>
      <c r="CHB1058" s="5"/>
      <c r="CHC1058" s="5"/>
      <c r="CHD1058" s="5"/>
      <c r="CHE1058" s="5"/>
      <c r="CHF1058" s="5"/>
      <c r="CHG1058" s="5"/>
      <c r="CHH1058" s="5"/>
      <c r="CHI1058" s="5"/>
      <c r="CHJ1058" s="5"/>
      <c r="CHK1058" s="5"/>
      <c r="CHL1058" s="5"/>
      <c r="CHM1058" s="5"/>
      <c r="CHN1058" s="5"/>
      <c r="CHO1058" s="5"/>
      <c r="CHP1058" s="5"/>
      <c r="CHQ1058" s="5"/>
      <c r="CHR1058" s="5"/>
      <c r="CHS1058" s="5"/>
      <c r="CHT1058" s="5"/>
      <c r="CHU1058" s="5"/>
      <c r="CHV1058" s="5"/>
      <c r="CHW1058" s="5"/>
      <c r="CHX1058" s="5"/>
      <c r="CHY1058" s="5"/>
      <c r="CHZ1058" s="5"/>
      <c r="CIA1058" s="5"/>
      <c r="CIB1058" s="5"/>
      <c r="CIC1058" s="5"/>
      <c r="CID1058" s="5"/>
      <c r="CIE1058" s="5"/>
      <c r="CIF1058" s="5"/>
      <c r="CIG1058" s="5"/>
      <c r="CIH1058" s="5"/>
      <c r="CII1058" s="5"/>
      <c r="CIJ1058" s="5"/>
      <c r="CIK1058" s="5"/>
      <c r="CIL1058" s="5"/>
      <c r="CIM1058" s="5"/>
      <c r="CIN1058" s="5"/>
      <c r="CIO1058" s="5"/>
      <c r="CIP1058" s="5"/>
      <c r="CIQ1058" s="5"/>
      <c r="CIR1058" s="5"/>
      <c r="CIS1058" s="5"/>
      <c r="CIT1058" s="5"/>
      <c r="CIU1058" s="5"/>
      <c r="CIV1058" s="5"/>
      <c r="CIW1058" s="5"/>
      <c r="CIX1058" s="5"/>
      <c r="CIY1058" s="5"/>
      <c r="CIZ1058" s="5"/>
      <c r="CJA1058" s="5"/>
      <c r="CJB1058" s="5"/>
      <c r="CJC1058" s="5"/>
      <c r="CJD1058" s="5"/>
      <c r="CJE1058" s="5"/>
      <c r="CJF1058" s="5"/>
      <c r="CJG1058" s="5"/>
      <c r="CJH1058" s="5"/>
      <c r="CJI1058" s="5"/>
      <c r="CJJ1058" s="5"/>
      <c r="CJK1058" s="5"/>
      <c r="CJL1058" s="5"/>
      <c r="CJM1058" s="5"/>
      <c r="CJN1058" s="5"/>
      <c r="CJO1058" s="5"/>
      <c r="CJP1058" s="5"/>
      <c r="CJQ1058" s="5"/>
      <c r="CJR1058" s="5"/>
      <c r="CJS1058" s="5"/>
      <c r="CJT1058" s="5"/>
      <c r="CJU1058" s="5"/>
      <c r="CJV1058" s="5"/>
      <c r="CJW1058" s="5"/>
      <c r="CJX1058" s="5"/>
      <c r="CJY1058" s="5"/>
      <c r="CJZ1058" s="5"/>
      <c r="CKA1058" s="5"/>
      <c r="CKB1058" s="5"/>
      <c r="CKC1058" s="5"/>
      <c r="CKD1058" s="5"/>
      <c r="CKE1058" s="5"/>
      <c r="CKF1058" s="5"/>
      <c r="CKG1058" s="5"/>
      <c r="CKH1058" s="5"/>
      <c r="CKI1058" s="5"/>
      <c r="CKJ1058" s="5"/>
      <c r="CKK1058" s="5"/>
      <c r="CKL1058" s="5"/>
      <c r="CKM1058" s="5"/>
      <c r="CKN1058" s="5"/>
      <c r="CKO1058" s="5"/>
      <c r="CKP1058" s="5"/>
      <c r="CKQ1058" s="5"/>
      <c r="CKR1058" s="5"/>
      <c r="CKS1058" s="5"/>
      <c r="CKT1058" s="5"/>
      <c r="CKU1058" s="5"/>
      <c r="CKV1058" s="5"/>
      <c r="CKW1058" s="5"/>
      <c r="CKX1058" s="5"/>
      <c r="CKY1058" s="5"/>
      <c r="CKZ1058" s="5"/>
      <c r="CLA1058" s="5"/>
      <c r="CLB1058" s="5"/>
      <c r="CLC1058" s="5"/>
      <c r="CLD1058" s="5"/>
      <c r="CLE1058" s="5"/>
      <c r="CLF1058" s="5"/>
      <c r="CLG1058" s="5"/>
      <c r="CLH1058" s="5"/>
      <c r="CLI1058" s="5"/>
      <c r="CLJ1058" s="5"/>
      <c r="CLK1058" s="5"/>
      <c r="CLL1058" s="5"/>
      <c r="CLM1058" s="5"/>
      <c r="CLN1058" s="5"/>
      <c r="CLO1058" s="5"/>
      <c r="CLP1058" s="5"/>
      <c r="CLQ1058" s="5"/>
      <c r="CLR1058" s="5"/>
      <c r="CLS1058" s="5"/>
      <c r="CLT1058" s="5"/>
      <c r="CLU1058" s="5"/>
      <c r="CLV1058" s="5"/>
      <c r="CLW1058" s="5"/>
      <c r="CLX1058" s="5"/>
      <c r="CLY1058" s="5"/>
      <c r="CLZ1058" s="5"/>
      <c r="CMA1058" s="5"/>
      <c r="CMB1058" s="5"/>
      <c r="CMC1058" s="5"/>
      <c r="CMD1058" s="5"/>
      <c r="CME1058" s="5"/>
      <c r="CMF1058" s="5"/>
      <c r="CMG1058" s="5"/>
      <c r="CMH1058" s="5"/>
      <c r="CMI1058" s="5"/>
      <c r="CMJ1058" s="5"/>
      <c r="CMK1058" s="5"/>
      <c r="CML1058" s="5"/>
      <c r="CMM1058" s="5"/>
      <c r="CMN1058" s="5"/>
      <c r="CMO1058" s="5"/>
      <c r="CMP1058" s="5"/>
      <c r="CMQ1058" s="5"/>
      <c r="CMR1058" s="5"/>
      <c r="CMS1058" s="5"/>
      <c r="CMT1058" s="5"/>
      <c r="CMU1058" s="5"/>
      <c r="CMV1058" s="5"/>
      <c r="CMW1058" s="5"/>
      <c r="CMX1058" s="5"/>
      <c r="CMY1058" s="5"/>
      <c r="CMZ1058" s="5"/>
      <c r="CNA1058" s="5"/>
      <c r="CNB1058" s="5"/>
      <c r="CNC1058" s="5"/>
      <c r="CND1058" s="5"/>
      <c r="CNE1058" s="5"/>
      <c r="CNF1058" s="5"/>
      <c r="CNG1058" s="5"/>
      <c r="CNH1058" s="5"/>
      <c r="CNI1058" s="5"/>
      <c r="CNJ1058" s="5"/>
      <c r="CNK1058" s="5"/>
      <c r="CNL1058" s="5"/>
      <c r="CNM1058" s="5"/>
      <c r="CNN1058" s="5"/>
      <c r="CNO1058" s="5"/>
      <c r="CNP1058" s="5"/>
      <c r="CNQ1058" s="5"/>
      <c r="CNR1058" s="5"/>
      <c r="CNS1058" s="5"/>
      <c r="CNT1058" s="5"/>
      <c r="CNU1058" s="5"/>
      <c r="CNV1058" s="5"/>
      <c r="CNW1058" s="5"/>
      <c r="CNX1058" s="5"/>
      <c r="CNY1058" s="5"/>
      <c r="CNZ1058" s="5"/>
      <c r="COA1058" s="5"/>
      <c r="COB1058" s="5"/>
      <c r="COC1058" s="5"/>
      <c r="COD1058" s="5"/>
      <c r="COE1058" s="5"/>
      <c r="COF1058" s="5"/>
      <c r="COG1058" s="5"/>
      <c r="COH1058" s="5"/>
      <c r="COI1058" s="5"/>
      <c r="COJ1058" s="5"/>
      <c r="COK1058" s="5"/>
      <c r="COL1058" s="5"/>
      <c r="COM1058" s="5"/>
      <c r="CON1058" s="5"/>
      <c r="COO1058" s="5"/>
      <c r="COP1058" s="5"/>
      <c r="COQ1058" s="5"/>
      <c r="COR1058" s="5"/>
      <c r="COS1058" s="5"/>
      <c r="COT1058" s="5"/>
      <c r="COU1058" s="5"/>
      <c r="COV1058" s="5"/>
      <c r="COW1058" s="5"/>
      <c r="COX1058" s="5"/>
      <c r="COY1058" s="5"/>
      <c r="COZ1058" s="5"/>
      <c r="CPA1058" s="5"/>
      <c r="CPB1058" s="5"/>
      <c r="CPC1058" s="5"/>
      <c r="CPD1058" s="5"/>
      <c r="CPE1058" s="5"/>
      <c r="CPF1058" s="5"/>
      <c r="CPG1058" s="5"/>
      <c r="CPH1058" s="5"/>
      <c r="CPI1058" s="5"/>
      <c r="CPJ1058" s="5"/>
      <c r="CPK1058" s="5"/>
      <c r="CPL1058" s="5"/>
      <c r="CPM1058" s="5"/>
      <c r="CPN1058" s="5"/>
      <c r="CPO1058" s="5"/>
      <c r="CPP1058" s="5"/>
      <c r="CPQ1058" s="5"/>
      <c r="CPR1058" s="5"/>
      <c r="CPS1058" s="5"/>
      <c r="CPT1058" s="5"/>
      <c r="CPU1058" s="5"/>
      <c r="CPV1058" s="5"/>
      <c r="CPW1058" s="5"/>
      <c r="CPX1058" s="5"/>
      <c r="CPY1058" s="5"/>
      <c r="CPZ1058" s="5"/>
      <c r="CQA1058" s="5"/>
      <c r="CQB1058" s="5"/>
      <c r="CQC1058" s="5"/>
      <c r="CQD1058" s="5"/>
      <c r="CQE1058" s="5"/>
      <c r="CQF1058" s="5"/>
      <c r="CQG1058" s="5"/>
      <c r="CQH1058" s="5"/>
      <c r="CQI1058" s="5"/>
      <c r="CQJ1058" s="5"/>
      <c r="CQK1058" s="5"/>
      <c r="CQL1058" s="5"/>
      <c r="CQM1058" s="5"/>
      <c r="CQN1058" s="5"/>
      <c r="CQO1058" s="5"/>
      <c r="CQP1058" s="5"/>
      <c r="CQQ1058" s="5"/>
      <c r="CQR1058" s="5"/>
      <c r="CQS1058" s="5"/>
      <c r="CQT1058" s="5"/>
      <c r="CQU1058" s="5"/>
      <c r="CQV1058" s="5"/>
      <c r="CQW1058" s="5"/>
      <c r="CQX1058" s="5"/>
      <c r="CQY1058" s="5"/>
      <c r="CQZ1058" s="5"/>
      <c r="CRA1058" s="5"/>
      <c r="CRB1058" s="5"/>
      <c r="CRC1058" s="5"/>
      <c r="CRD1058" s="5"/>
      <c r="CRE1058" s="5"/>
      <c r="CRF1058" s="5"/>
      <c r="CRG1058" s="5"/>
      <c r="CRH1058" s="5"/>
      <c r="CRI1058" s="5"/>
      <c r="CRJ1058" s="5"/>
      <c r="CRK1058" s="5"/>
      <c r="CRL1058" s="5"/>
      <c r="CRM1058" s="5"/>
      <c r="CRN1058" s="5"/>
      <c r="CRO1058" s="5"/>
      <c r="CRP1058" s="5"/>
      <c r="CRQ1058" s="5"/>
      <c r="CRR1058" s="5"/>
      <c r="CRS1058" s="5"/>
      <c r="CRT1058" s="5"/>
      <c r="CRU1058" s="5"/>
      <c r="CRV1058" s="5"/>
      <c r="CRW1058" s="5"/>
      <c r="CRX1058" s="5"/>
      <c r="CRY1058" s="5"/>
      <c r="CRZ1058" s="5"/>
      <c r="CSA1058" s="5"/>
      <c r="CSB1058" s="5"/>
      <c r="CSC1058" s="5"/>
      <c r="CSD1058" s="5"/>
      <c r="CSE1058" s="5"/>
      <c r="CSF1058" s="5"/>
      <c r="CSG1058" s="5"/>
      <c r="CSH1058" s="5"/>
      <c r="CSI1058" s="5"/>
      <c r="CSJ1058" s="5"/>
      <c r="CSK1058" s="5"/>
      <c r="CSL1058" s="5"/>
      <c r="CSM1058" s="5"/>
      <c r="CSN1058" s="5"/>
      <c r="CSO1058" s="5"/>
      <c r="CSP1058" s="5"/>
      <c r="CSQ1058" s="5"/>
      <c r="CSR1058" s="5"/>
      <c r="CSS1058" s="5"/>
      <c r="CST1058" s="5"/>
      <c r="CSU1058" s="5"/>
      <c r="CSV1058" s="5"/>
      <c r="CSW1058" s="5"/>
      <c r="CSX1058" s="5"/>
      <c r="CSY1058" s="5"/>
      <c r="CSZ1058" s="5"/>
      <c r="CTA1058" s="5"/>
      <c r="CTB1058" s="5"/>
      <c r="CTC1058" s="5"/>
      <c r="CTD1058" s="5"/>
      <c r="CTE1058" s="5"/>
      <c r="CTF1058" s="5"/>
      <c r="CTG1058" s="5"/>
      <c r="CTH1058" s="5"/>
      <c r="CTI1058" s="5"/>
      <c r="CTJ1058" s="5"/>
      <c r="CTK1058" s="5"/>
      <c r="CTL1058" s="5"/>
      <c r="CTM1058" s="5"/>
      <c r="CTN1058" s="5"/>
      <c r="CTO1058" s="5"/>
      <c r="CTP1058" s="5"/>
      <c r="CTQ1058" s="5"/>
      <c r="CTR1058" s="5"/>
      <c r="CTS1058" s="5"/>
      <c r="CTT1058" s="5"/>
      <c r="CTU1058" s="5"/>
      <c r="CTV1058" s="5"/>
      <c r="CTW1058" s="5"/>
      <c r="CTX1058" s="5"/>
      <c r="CTY1058" s="5"/>
      <c r="CTZ1058" s="5"/>
      <c r="CUA1058" s="5"/>
      <c r="CUB1058" s="5"/>
      <c r="CUC1058" s="5"/>
      <c r="CUD1058" s="5"/>
      <c r="CUE1058" s="5"/>
      <c r="CUF1058" s="5"/>
      <c r="CUG1058" s="5"/>
      <c r="CUH1058" s="5"/>
      <c r="CUI1058" s="5"/>
      <c r="CUJ1058" s="5"/>
      <c r="CUK1058" s="5"/>
      <c r="CUL1058" s="5"/>
      <c r="CUM1058" s="5"/>
      <c r="CUN1058" s="5"/>
      <c r="CUO1058" s="5"/>
      <c r="CUP1058" s="5"/>
      <c r="CUQ1058" s="5"/>
      <c r="CUR1058" s="5"/>
      <c r="CUS1058" s="5"/>
      <c r="CUT1058" s="5"/>
      <c r="CUU1058" s="5"/>
      <c r="CUV1058" s="5"/>
      <c r="CUW1058" s="5"/>
      <c r="CUX1058" s="5"/>
      <c r="CUY1058" s="5"/>
      <c r="CUZ1058" s="5"/>
      <c r="CVA1058" s="5"/>
      <c r="CVB1058" s="5"/>
      <c r="CVC1058" s="5"/>
      <c r="CVD1058" s="5"/>
      <c r="CVE1058" s="5"/>
      <c r="CVF1058" s="5"/>
      <c r="CVG1058" s="5"/>
      <c r="CVH1058" s="5"/>
      <c r="CVI1058" s="5"/>
      <c r="CVJ1058" s="5"/>
      <c r="CVK1058" s="5"/>
      <c r="CVL1058" s="5"/>
      <c r="CVM1058" s="5"/>
      <c r="CVN1058" s="5"/>
      <c r="CVO1058" s="5"/>
      <c r="CVP1058" s="5"/>
      <c r="CVQ1058" s="5"/>
      <c r="CVR1058" s="5"/>
      <c r="CVS1058" s="5"/>
      <c r="CVT1058" s="5"/>
      <c r="CVU1058" s="5"/>
      <c r="CVV1058" s="5"/>
      <c r="CVW1058" s="5"/>
      <c r="CVX1058" s="5"/>
      <c r="CVY1058" s="5"/>
      <c r="CVZ1058" s="5"/>
      <c r="CWA1058" s="5"/>
      <c r="CWB1058" s="5"/>
      <c r="CWC1058" s="5"/>
      <c r="CWD1058" s="5"/>
      <c r="CWE1058" s="5"/>
      <c r="CWF1058" s="5"/>
      <c r="CWG1058" s="5"/>
      <c r="CWH1058" s="5"/>
      <c r="CWI1058" s="5"/>
      <c r="CWJ1058" s="5"/>
      <c r="CWK1058" s="5"/>
      <c r="CWL1058" s="5"/>
      <c r="CWM1058" s="5"/>
      <c r="CWN1058" s="5"/>
      <c r="CWO1058" s="5"/>
      <c r="CWP1058" s="5"/>
      <c r="CWQ1058" s="5"/>
      <c r="CWR1058" s="5"/>
      <c r="CWS1058" s="5"/>
      <c r="CWT1058" s="5"/>
      <c r="CWU1058" s="5"/>
      <c r="CWV1058" s="5"/>
      <c r="CWW1058" s="5"/>
      <c r="CWX1058" s="5"/>
      <c r="CWY1058" s="5"/>
      <c r="CWZ1058" s="5"/>
      <c r="CXA1058" s="5"/>
      <c r="CXB1058" s="5"/>
      <c r="CXC1058" s="5"/>
      <c r="CXD1058" s="5"/>
      <c r="CXE1058" s="5"/>
      <c r="CXF1058" s="5"/>
      <c r="CXG1058" s="5"/>
      <c r="CXH1058" s="5"/>
      <c r="CXI1058" s="5"/>
      <c r="CXJ1058" s="5"/>
      <c r="CXK1058" s="5"/>
      <c r="CXL1058" s="5"/>
      <c r="CXM1058" s="5"/>
      <c r="CXN1058" s="5"/>
      <c r="CXO1058" s="5"/>
      <c r="CXP1058" s="5"/>
      <c r="CXQ1058" s="5"/>
      <c r="CXR1058" s="5"/>
      <c r="CXS1058" s="5"/>
      <c r="CXT1058" s="5"/>
      <c r="CXU1058" s="5"/>
      <c r="CXV1058" s="5"/>
      <c r="CXW1058" s="5"/>
      <c r="CXX1058" s="5"/>
      <c r="CXY1058" s="5"/>
      <c r="CXZ1058" s="5"/>
      <c r="CYA1058" s="5"/>
      <c r="CYB1058" s="5"/>
      <c r="CYC1058" s="5"/>
      <c r="CYD1058" s="5"/>
      <c r="CYE1058" s="5"/>
      <c r="CYF1058" s="5"/>
      <c r="CYG1058" s="5"/>
      <c r="CYH1058" s="5"/>
      <c r="CYI1058" s="5"/>
      <c r="CYJ1058" s="5"/>
      <c r="CYK1058" s="5"/>
      <c r="CYL1058" s="5"/>
      <c r="CYM1058" s="5"/>
      <c r="CYN1058" s="5"/>
      <c r="CYO1058" s="5"/>
      <c r="CYP1058" s="5"/>
      <c r="CYQ1058" s="5"/>
      <c r="CYR1058" s="5"/>
      <c r="CYS1058" s="5"/>
      <c r="CYT1058" s="5"/>
      <c r="CYU1058" s="5"/>
      <c r="CYV1058" s="5"/>
      <c r="CYW1058" s="5"/>
      <c r="CYX1058" s="5"/>
      <c r="CYY1058" s="5"/>
      <c r="CYZ1058" s="5"/>
      <c r="CZA1058" s="5"/>
      <c r="CZB1058" s="5"/>
      <c r="CZC1058" s="5"/>
      <c r="CZD1058" s="5"/>
      <c r="CZE1058" s="5"/>
      <c r="CZF1058" s="5"/>
      <c r="CZG1058" s="5"/>
      <c r="CZH1058" s="5"/>
      <c r="CZI1058" s="5"/>
      <c r="CZJ1058" s="5"/>
      <c r="CZK1058" s="5"/>
      <c r="CZL1058" s="5"/>
      <c r="CZM1058" s="5"/>
      <c r="CZN1058" s="5"/>
      <c r="CZO1058" s="5"/>
      <c r="CZP1058" s="5"/>
      <c r="CZQ1058" s="5"/>
      <c r="CZR1058" s="5"/>
      <c r="CZS1058" s="5"/>
      <c r="CZT1058" s="5"/>
      <c r="CZU1058" s="5"/>
      <c r="CZV1058" s="5"/>
      <c r="CZW1058" s="5"/>
      <c r="CZX1058" s="5"/>
      <c r="CZY1058" s="5"/>
      <c r="CZZ1058" s="5"/>
      <c r="DAA1058" s="5"/>
      <c r="DAB1058" s="5"/>
      <c r="DAC1058" s="5"/>
      <c r="DAD1058" s="5"/>
      <c r="DAE1058" s="5"/>
      <c r="DAF1058" s="5"/>
      <c r="DAG1058" s="5"/>
      <c r="DAH1058" s="5"/>
      <c r="DAI1058" s="5"/>
      <c r="DAJ1058" s="5"/>
      <c r="DAK1058" s="5"/>
      <c r="DAL1058" s="5"/>
      <c r="DAM1058" s="5"/>
      <c r="DAN1058" s="5"/>
      <c r="DAO1058" s="5"/>
      <c r="DAP1058" s="5"/>
      <c r="DAQ1058" s="5"/>
      <c r="DAR1058" s="5"/>
      <c r="DAS1058" s="5"/>
      <c r="DAT1058" s="5"/>
      <c r="DAU1058" s="5"/>
      <c r="DAV1058" s="5"/>
      <c r="DAW1058" s="5"/>
      <c r="DAX1058" s="5"/>
      <c r="DAY1058" s="5"/>
      <c r="DAZ1058" s="5"/>
      <c r="DBA1058" s="5"/>
      <c r="DBB1058" s="5"/>
      <c r="DBC1058" s="5"/>
      <c r="DBD1058" s="5"/>
      <c r="DBE1058" s="5"/>
      <c r="DBF1058" s="5"/>
      <c r="DBG1058" s="5"/>
      <c r="DBH1058" s="5"/>
      <c r="DBI1058" s="5"/>
      <c r="DBJ1058" s="5"/>
      <c r="DBK1058" s="5"/>
      <c r="DBL1058" s="5"/>
      <c r="DBM1058" s="5"/>
      <c r="DBN1058" s="5"/>
      <c r="DBO1058" s="5"/>
      <c r="DBP1058" s="5"/>
      <c r="DBQ1058" s="5"/>
      <c r="DBR1058" s="5"/>
      <c r="DBS1058" s="5"/>
      <c r="DBT1058" s="5"/>
      <c r="DBU1058" s="5"/>
      <c r="DBV1058" s="5"/>
      <c r="DBW1058" s="5"/>
      <c r="DBX1058" s="5"/>
      <c r="DBY1058" s="5"/>
      <c r="DBZ1058" s="5"/>
      <c r="DCA1058" s="5"/>
      <c r="DCB1058" s="5"/>
      <c r="DCC1058" s="5"/>
      <c r="DCD1058" s="5"/>
      <c r="DCE1058" s="5"/>
      <c r="DCF1058" s="5"/>
      <c r="DCG1058" s="5"/>
      <c r="DCH1058" s="5"/>
      <c r="DCI1058" s="5"/>
      <c r="DCJ1058" s="5"/>
      <c r="DCK1058" s="5"/>
      <c r="DCL1058" s="5"/>
      <c r="DCM1058" s="5"/>
      <c r="DCN1058" s="5"/>
      <c r="DCO1058" s="5"/>
      <c r="DCP1058" s="5"/>
      <c r="DCQ1058" s="5"/>
      <c r="DCR1058" s="5"/>
      <c r="DCS1058" s="5"/>
      <c r="DCT1058" s="5"/>
      <c r="DCU1058" s="5"/>
      <c r="DCV1058" s="5"/>
      <c r="DCW1058" s="5"/>
      <c r="DCX1058" s="5"/>
      <c r="DCY1058" s="5"/>
      <c r="DCZ1058" s="5"/>
      <c r="DDA1058" s="5"/>
      <c r="DDB1058" s="5"/>
      <c r="DDC1058" s="5"/>
      <c r="DDD1058" s="5"/>
      <c r="DDE1058" s="5"/>
      <c r="DDF1058" s="5"/>
      <c r="DDG1058" s="5"/>
      <c r="DDH1058" s="5"/>
      <c r="DDI1058" s="5"/>
      <c r="DDJ1058" s="5"/>
      <c r="DDK1058" s="5"/>
      <c r="DDL1058" s="5"/>
      <c r="DDM1058" s="5"/>
      <c r="DDN1058" s="5"/>
      <c r="DDO1058" s="5"/>
      <c r="DDP1058" s="5"/>
      <c r="DDQ1058" s="5"/>
      <c r="DDR1058" s="5"/>
      <c r="DDS1058" s="5"/>
      <c r="DDT1058" s="5"/>
      <c r="DDU1058" s="5"/>
      <c r="DDV1058" s="5"/>
      <c r="DDW1058" s="5"/>
      <c r="DDX1058" s="5"/>
      <c r="DDY1058" s="5"/>
      <c r="DDZ1058" s="5"/>
      <c r="DEA1058" s="5"/>
      <c r="DEB1058" s="5"/>
      <c r="DEC1058" s="5"/>
      <c r="DED1058" s="5"/>
      <c r="DEE1058" s="5"/>
      <c r="DEF1058" s="5"/>
      <c r="DEG1058" s="5"/>
      <c r="DEH1058" s="5"/>
      <c r="DEI1058" s="5"/>
      <c r="DEJ1058" s="5"/>
      <c r="DEK1058" s="5"/>
      <c r="DEL1058" s="5"/>
      <c r="DEM1058" s="5"/>
      <c r="DEN1058" s="5"/>
      <c r="DEO1058" s="5"/>
      <c r="DEP1058" s="5"/>
      <c r="DEQ1058" s="5"/>
      <c r="DER1058" s="5"/>
      <c r="DES1058" s="5"/>
      <c r="DET1058" s="5"/>
      <c r="DEU1058" s="5"/>
      <c r="DEV1058" s="5"/>
      <c r="DEW1058" s="5"/>
      <c r="DEX1058" s="5"/>
      <c r="DEY1058" s="5"/>
      <c r="DEZ1058" s="5"/>
      <c r="DFA1058" s="5"/>
      <c r="DFB1058" s="5"/>
      <c r="DFC1058" s="5"/>
      <c r="DFD1058" s="5"/>
      <c r="DFE1058" s="5"/>
      <c r="DFF1058" s="5"/>
      <c r="DFG1058" s="5"/>
      <c r="DFH1058" s="5"/>
      <c r="DFI1058" s="5"/>
      <c r="DFJ1058" s="5"/>
      <c r="DFK1058" s="5"/>
      <c r="DFL1058" s="5"/>
      <c r="DFM1058" s="5"/>
      <c r="DFN1058" s="5"/>
      <c r="DFO1058" s="5"/>
      <c r="DFP1058" s="5"/>
      <c r="DFQ1058" s="5"/>
      <c r="DFR1058" s="5"/>
      <c r="DFS1058" s="5"/>
      <c r="DFT1058" s="5"/>
      <c r="DFU1058" s="5"/>
      <c r="DFV1058" s="5"/>
      <c r="DFW1058" s="5"/>
      <c r="DFX1058" s="5"/>
      <c r="DFY1058" s="5"/>
      <c r="DFZ1058" s="5"/>
      <c r="DGA1058" s="5"/>
      <c r="DGB1058" s="5"/>
      <c r="DGC1058" s="5"/>
      <c r="DGD1058" s="5"/>
      <c r="DGE1058" s="5"/>
      <c r="DGF1058" s="5"/>
      <c r="DGG1058" s="5"/>
      <c r="DGH1058" s="5"/>
      <c r="DGI1058" s="5"/>
      <c r="DGJ1058" s="5"/>
      <c r="DGK1058" s="5"/>
      <c r="DGL1058" s="5"/>
      <c r="DGM1058" s="5"/>
      <c r="DGN1058" s="5"/>
      <c r="DGO1058" s="5"/>
      <c r="DGP1058" s="5"/>
      <c r="DGQ1058" s="5"/>
      <c r="DGR1058" s="5"/>
      <c r="DGS1058" s="5"/>
      <c r="DGT1058" s="5"/>
      <c r="DGU1058" s="5"/>
      <c r="DGV1058" s="5"/>
      <c r="DGW1058" s="5"/>
      <c r="DGX1058" s="5"/>
      <c r="DGY1058" s="5"/>
      <c r="DGZ1058" s="5"/>
      <c r="DHA1058" s="5"/>
      <c r="DHB1058" s="5"/>
      <c r="DHC1058" s="5"/>
      <c r="DHD1058" s="5"/>
      <c r="DHE1058" s="5"/>
      <c r="DHF1058" s="5"/>
      <c r="DHG1058" s="5"/>
      <c r="DHH1058" s="5"/>
      <c r="DHI1058" s="5"/>
      <c r="DHJ1058" s="5"/>
      <c r="DHK1058" s="5"/>
      <c r="DHL1058" s="5"/>
      <c r="DHM1058" s="5"/>
      <c r="DHN1058" s="5"/>
      <c r="DHO1058" s="5"/>
      <c r="DHP1058" s="5"/>
      <c r="DHQ1058" s="5"/>
      <c r="DHR1058" s="5"/>
      <c r="DHS1058" s="5"/>
      <c r="DHT1058" s="5"/>
      <c r="DHU1058" s="5"/>
      <c r="DHV1058" s="5"/>
      <c r="DHW1058" s="5"/>
      <c r="DHX1058" s="5"/>
      <c r="DHY1058" s="5"/>
      <c r="DHZ1058" s="5"/>
      <c r="DIA1058" s="5"/>
      <c r="DIB1058" s="5"/>
      <c r="DIC1058" s="5"/>
      <c r="DID1058" s="5"/>
      <c r="DIE1058" s="5"/>
      <c r="DIF1058" s="5"/>
      <c r="DIG1058" s="5"/>
      <c r="DIH1058" s="5"/>
      <c r="DII1058" s="5"/>
      <c r="DIJ1058" s="5"/>
      <c r="DIK1058" s="5"/>
      <c r="DIL1058" s="5"/>
      <c r="DIM1058" s="5"/>
      <c r="DIN1058" s="5"/>
      <c r="DIO1058" s="5"/>
      <c r="DIP1058" s="5"/>
      <c r="DIQ1058" s="5"/>
      <c r="DIR1058" s="5"/>
      <c r="DIS1058" s="5"/>
      <c r="DIT1058" s="5"/>
      <c r="DIU1058" s="5"/>
      <c r="DIV1058" s="5"/>
      <c r="DIW1058" s="5"/>
      <c r="DIX1058" s="5"/>
      <c r="DIY1058" s="5"/>
      <c r="DIZ1058" s="5"/>
      <c r="DJA1058" s="5"/>
      <c r="DJB1058" s="5"/>
      <c r="DJC1058" s="5"/>
      <c r="DJD1058" s="5"/>
      <c r="DJE1058" s="5"/>
      <c r="DJF1058" s="5"/>
      <c r="DJG1058" s="5"/>
      <c r="DJH1058" s="5"/>
      <c r="DJI1058" s="5"/>
      <c r="DJJ1058" s="5"/>
      <c r="DJK1058" s="5"/>
      <c r="DJL1058" s="5"/>
      <c r="DJM1058" s="5"/>
      <c r="DJN1058" s="5"/>
      <c r="DJO1058" s="5"/>
      <c r="DJP1058" s="5"/>
      <c r="DJQ1058" s="5"/>
      <c r="DJR1058" s="5"/>
      <c r="DJS1058" s="5"/>
      <c r="DJT1058" s="5"/>
      <c r="DJU1058" s="5"/>
      <c r="DJV1058" s="5"/>
      <c r="DJW1058" s="5"/>
      <c r="DJX1058" s="5"/>
      <c r="DJY1058" s="5"/>
      <c r="DJZ1058" s="5"/>
      <c r="DKA1058" s="5"/>
      <c r="DKB1058" s="5"/>
      <c r="DKC1058" s="5"/>
      <c r="DKD1058" s="5"/>
      <c r="DKE1058" s="5"/>
      <c r="DKF1058" s="5"/>
      <c r="DKG1058" s="5"/>
      <c r="DKH1058" s="5"/>
      <c r="DKI1058" s="5"/>
      <c r="DKJ1058" s="5"/>
      <c r="DKK1058" s="5"/>
      <c r="DKL1058" s="5"/>
      <c r="DKM1058" s="5"/>
      <c r="DKN1058" s="5"/>
      <c r="DKO1058" s="5"/>
      <c r="DKP1058" s="5"/>
      <c r="DKQ1058" s="5"/>
      <c r="DKR1058" s="5"/>
      <c r="DKS1058" s="5"/>
      <c r="DKT1058" s="5"/>
      <c r="DKU1058" s="5"/>
      <c r="DKV1058" s="5"/>
      <c r="DKW1058" s="5"/>
      <c r="DKX1058" s="5"/>
      <c r="DKY1058" s="5"/>
      <c r="DKZ1058" s="5"/>
      <c r="DLA1058" s="5"/>
      <c r="DLB1058" s="5"/>
      <c r="DLC1058" s="5"/>
      <c r="DLD1058" s="5"/>
      <c r="DLE1058" s="5"/>
      <c r="DLF1058" s="5"/>
      <c r="DLG1058" s="5"/>
      <c r="DLH1058" s="5"/>
      <c r="DLI1058" s="5"/>
      <c r="DLJ1058" s="5"/>
      <c r="DLK1058" s="5"/>
      <c r="DLL1058" s="5"/>
      <c r="DLM1058" s="5"/>
      <c r="DLN1058" s="5"/>
      <c r="DLO1058" s="5"/>
      <c r="DLP1058" s="5"/>
      <c r="DLQ1058" s="5"/>
      <c r="DLR1058" s="5"/>
      <c r="DLS1058" s="5"/>
      <c r="DLT1058" s="5"/>
      <c r="DLU1058" s="5"/>
      <c r="DLV1058" s="5"/>
      <c r="DLW1058" s="5"/>
      <c r="DLX1058" s="5"/>
      <c r="DLY1058" s="5"/>
      <c r="DLZ1058" s="5"/>
      <c r="DMA1058" s="5"/>
      <c r="DMB1058" s="5"/>
      <c r="DMC1058" s="5"/>
      <c r="DMD1058" s="5"/>
      <c r="DME1058" s="5"/>
      <c r="DMF1058" s="5"/>
      <c r="DMG1058" s="5"/>
      <c r="DMH1058" s="5"/>
      <c r="DMI1058" s="5"/>
      <c r="DMJ1058" s="5"/>
      <c r="DMK1058" s="5"/>
      <c r="DML1058" s="5"/>
      <c r="DMM1058" s="5"/>
      <c r="DMN1058" s="5"/>
      <c r="DMO1058" s="5"/>
      <c r="DMP1058" s="5"/>
      <c r="DMQ1058" s="5"/>
      <c r="DMR1058" s="5"/>
      <c r="DMS1058" s="5"/>
      <c r="DMT1058" s="5"/>
      <c r="DMU1058" s="5"/>
      <c r="DMV1058" s="5"/>
      <c r="DMW1058" s="5"/>
      <c r="DMX1058" s="5"/>
      <c r="DMY1058" s="5"/>
      <c r="DMZ1058" s="5"/>
      <c r="DNA1058" s="5"/>
      <c r="DNB1058" s="5"/>
      <c r="DNC1058" s="5"/>
      <c r="DND1058" s="5"/>
      <c r="DNE1058" s="5"/>
      <c r="DNF1058" s="5"/>
      <c r="DNG1058" s="5"/>
      <c r="DNH1058" s="5"/>
      <c r="DNI1058" s="5"/>
      <c r="DNJ1058" s="5"/>
      <c r="DNK1058" s="5"/>
      <c r="DNL1058" s="5"/>
      <c r="DNM1058" s="5"/>
      <c r="DNN1058" s="5"/>
      <c r="DNO1058" s="5"/>
      <c r="DNP1058" s="5"/>
      <c r="DNQ1058" s="5"/>
      <c r="DNR1058" s="5"/>
      <c r="DNS1058" s="5"/>
      <c r="DNT1058" s="5"/>
      <c r="DNU1058" s="5"/>
      <c r="DNV1058" s="5"/>
      <c r="DNW1058" s="5"/>
      <c r="DNX1058" s="5"/>
      <c r="DNY1058" s="5"/>
      <c r="DNZ1058" s="5"/>
      <c r="DOA1058" s="5"/>
      <c r="DOB1058" s="5"/>
      <c r="DOC1058" s="5"/>
      <c r="DOD1058" s="5"/>
      <c r="DOE1058" s="5"/>
      <c r="DOF1058" s="5"/>
      <c r="DOG1058" s="5"/>
      <c r="DOH1058" s="5"/>
      <c r="DOI1058" s="5"/>
      <c r="DOJ1058" s="5"/>
      <c r="DOK1058" s="5"/>
      <c r="DOL1058" s="5"/>
      <c r="DOM1058" s="5"/>
      <c r="DON1058" s="5"/>
      <c r="DOO1058" s="5"/>
      <c r="DOP1058" s="5"/>
      <c r="DOQ1058" s="5"/>
      <c r="DOR1058" s="5"/>
      <c r="DOS1058" s="5"/>
      <c r="DOT1058" s="5"/>
      <c r="DOU1058" s="5"/>
      <c r="DOV1058" s="5"/>
      <c r="DOW1058" s="5"/>
      <c r="DOX1058" s="5"/>
      <c r="DOY1058" s="5"/>
      <c r="DOZ1058" s="5"/>
      <c r="DPA1058" s="5"/>
      <c r="DPB1058" s="5"/>
      <c r="DPC1058" s="5"/>
      <c r="DPD1058" s="5"/>
      <c r="DPE1058" s="5"/>
      <c r="DPF1058" s="5"/>
      <c r="DPG1058" s="5"/>
      <c r="DPH1058" s="5"/>
      <c r="DPI1058" s="5"/>
      <c r="DPJ1058" s="5"/>
      <c r="DPK1058" s="5"/>
      <c r="DPL1058" s="5"/>
      <c r="DPM1058" s="5"/>
      <c r="DPN1058" s="5"/>
      <c r="DPO1058" s="5"/>
      <c r="DPP1058" s="5"/>
      <c r="DPQ1058" s="5"/>
      <c r="DPR1058" s="5"/>
      <c r="DPS1058" s="5"/>
      <c r="DPT1058" s="5"/>
      <c r="DPU1058" s="5"/>
      <c r="DPV1058" s="5"/>
      <c r="DPW1058" s="5"/>
      <c r="DPX1058" s="5"/>
      <c r="DPY1058" s="5"/>
      <c r="DPZ1058" s="5"/>
      <c r="DQA1058" s="5"/>
      <c r="DQB1058" s="5"/>
      <c r="DQC1058" s="5"/>
      <c r="DQD1058" s="5"/>
      <c r="DQE1058" s="5"/>
      <c r="DQF1058" s="5"/>
      <c r="DQG1058" s="5"/>
      <c r="DQH1058" s="5"/>
      <c r="DQI1058" s="5"/>
      <c r="DQJ1058" s="5"/>
      <c r="DQK1058" s="5"/>
      <c r="DQL1058" s="5"/>
      <c r="DQM1058" s="5"/>
      <c r="DQN1058" s="5"/>
      <c r="DQO1058" s="5"/>
      <c r="DQP1058" s="5"/>
      <c r="DQQ1058" s="5"/>
      <c r="DQR1058" s="5"/>
      <c r="DQS1058" s="5"/>
      <c r="DQT1058" s="5"/>
      <c r="DQU1058" s="5"/>
      <c r="DQV1058" s="5"/>
      <c r="DQW1058" s="5"/>
      <c r="DQX1058" s="5"/>
      <c r="DQY1058" s="5"/>
      <c r="DQZ1058" s="5"/>
      <c r="DRA1058" s="5"/>
      <c r="DRB1058" s="5"/>
      <c r="DRC1058" s="5"/>
      <c r="DRD1058" s="5"/>
      <c r="DRE1058" s="5"/>
      <c r="DRF1058" s="5"/>
      <c r="DRG1058" s="5"/>
      <c r="DRH1058" s="5"/>
      <c r="DRI1058" s="5"/>
      <c r="DRJ1058" s="5"/>
      <c r="DRK1058" s="5"/>
      <c r="DRL1058" s="5"/>
      <c r="DRM1058" s="5"/>
      <c r="DRN1058" s="5"/>
      <c r="DRO1058" s="5"/>
      <c r="DRP1058" s="5"/>
      <c r="DRQ1058" s="5"/>
      <c r="DRR1058" s="5"/>
      <c r="DRS1058" s="5"/>
      <c r="DRT1058" s="5"/>
      <c r="DRU1058" s="5"/>
      <c r="DRV1058" s="5"/>
      <c r="DRW1058" s="5"/>
      <c r="DRX1058" s="5"/>
      <c r="DRY1058" s="5"/>
      <c r="DRZ1058" s="5"/>
      <c r="DSA1058" s="5"/>
      <c r="DSB1058" s="5"/>
      <c r="DSC1058" s="5"/>
      <c r="DSD1058" s="5"/>
      <c r="DSE1058" s="5"/>
      <c r="DSF1058" s="5"/>
      <c r="DSG1058" s="5"/>
      <c r="DSH1058" s="5"/>
      <c r="DSI1058" s="5"/>
      <c r="DSJ1058" s="5"/>
      <c r="DSK1058" s="5"/>
      <c r="DSL1058" s="5"/>
      <c r="DSM1058" s="5"/>
      <c r="DSN1058" s="5"/>
      <c r="DSO1058" s="5"/>
      <c r="DSP1058" s="5"/>
      <c r="DSQ1058" s="5"/>
      <c r="DSR1058" s="5"/>
      <c r="DSS1058" s="5"/>
      <c r="DST1058" s="5"/>
      <c r="DSU1058" s="5"/>
      <c r="DSV1058" s="5"/>
      <c r="DSW1058" s="5"/>
      <c r="DSX1058" s="5"/>
      <c r="DSY1058" s="5"/>
      <c r="DSZ1058" s="5"/>
      <c r="DTA1058" s="5"/>
      <c r="DTB1058" s="5"/>
      <c r="DTC1058" s="5"/>
      <c r="DTD1058" s="5"/>
      <c r="DTE1058" s="5"/>
      <c r="DTF1058" s="5"/>
      <c r="DTG1058" s="5"/>
      <c r="DTH1058" s="5"/>
      <c r="DTI1058" s="5"/>
      <c r="DTJ1058" s="5"/>
      <c r="DTK1058" s="5"/>
      <c r="DTL1058" s="5"/>
      <c r="DTM1058" s="5"/>
      <c r="DTN1058" s="5"/>
      <c r="DTO1058" s="5"/>
      <c r="DTP1058" s="5"/>
      <c r="DTQ1058" s="5"/>
      <c r="DTR1058" s="5"/>
      <c r="DTS1058" s="5"/>
      <c r="DTT1058" s="5"/>
      <c r="DTU1058" s="5"/>
      <c r="DTV1058" s="5"/>
      <c r="DTW1058" s="5"/>
      <c r="DTX1058" s="5"/>
      <c r="DTY1058" s="5"/>
      <c r="DTZ1058" s="5"/>
      <c r="DUA1058" s="5"/>
      <c r="DUB1058" s="5"/>
      <c r="DUC1058" s="5"/>
      <c r="DUD1058" s="5"/>
      <c r="DUE1058" s="5"/>
      <c r="DUF1058" s="5"/>
      <c r="DUG1058" s="5"/>
      <c r="DUH1058" s="5"/>
      <c r="DUI1058" s="5"/>
      <c r="DUJ1058" s="5"/>
      <c r="DUK1058" s="5"/>
      <c r="DUL1058" s="5"/>
      <c r="DUM1058" s="5"/>
      <c r="DUN1058" s="5"/>
      <c r="DUO1058" s="5"/>
      <c r="DUP1058" s="5"/>
      <c r="DUQ1058" s="5"/>
      <c r="DUR1058" s="5"/>
      <c r="DUS1058" s="5"/>
      <c r="DUT1058" s="5"/>
      <c r="DUU1058" s="5"/>
      <c r="DUV1058" s="5"/>
      <c r="DUW1058" s="5"/>
      <c r="DUX1058" s="5"/>
      <c r="DUY1058" s="5"/>
      <c r="DUZ1058" s="5"/>
      <c r="DVA1058" s="5"/>
      <c r="DVB1058" s="5"/>
      <c r="DVC1058" s="5"/>
      <c r="DVD1058" s="5"/>
      <c r="DVE1058" s="5"/>
      <c r="DVF1058" s="5"/>
      <c r="DVG1058" s="5"/>
      <c r="DVH1058" s="5"/>
      <c r="DVI1058" s="5"/>
      <c r="DVJ1058" s="5"/>
      <c r="DVK1058" s="5"/>
      <c r="DVL1058" s="5"/>
      <c r="DVM1058" s="5"/>
      <c r="DVN1058" s="5"/>
      <c r="DVO1058" s="5"/>
      <c r="DVP1058" s="5"/>
      <c r="DVQ1058" s="5"/>
      <c r="DVR1058" s="5"/>
      <c r="DVS1058" s="5"/>
      <c r="DVT1058" s="5"/>
      <c r="DVU1058" s="5"/>
      <c r="DVV1058" s="5"/>
      <c r="DVW1058" s="5"/>
      <c r="DVX1058" s="5"/>
      <c r="DVY1058" s="5"/>
      <c r="DVZ1058" s="5"/>
      <c r="DWA1058" s="5"/>
      <c r="DWB1058" s="5"/>
      <c r="DWC1058" s="5"/>
      <c r="DWD1058" s="5"/>
      <c r="DWE1058" s="5"/>
      <c r="DWF1058" s="5"/>
      <c r="DWG1058" s="5"/>
      <c r="DWH1058" s="5"/>
      <c r="DWI1058" s="5"/>
      <c r="DWJ1058" s="5"/>
      <c r="DWK1058" s="5"/>
      <c r="DWL1058" s="5"/>
      <c r="DWM1058" s="5"/>
      <c r="DWN1058" s="5"/>
      <c r="DWO1058" s="5"/>
      <c r="DWP1058" s="5"/>
      <c r="DWQ1058" s="5"/>
      <c r="DWR1058" s="5"/>
      <c r="DWS1058" s="5"/>
      <c r="DWT1058" s="5"/>
      <c r="DWU1058" s="5"/>
      <c r="DWV1058" s="5"/>
      <c r="DWW1058" s="5"/>
      <c r="DWX1058" s="5"/>
      <c r="DWY1058" s="5"/>
      <c r="DWZ1058" s="5"/>
      <c r="DXA1058" s="5"/>
      <c r="DXB1058" s="5"/>
      <c r="DXC1058" s="5"/>
      <c r="DXD1058" s="5"/>
      <c r="DXE1058" s="5"/>
      <c r="DXF1058" s="5"/>
      <c r="DXG1058" s="5"/>
      <c r="DXH1058" s="5"/>
      <c r="DXI1058" s="5"/>
      <c r="DXJ1058" s="5"/>
      <c r="DXK1058" s="5"/>
      <c r="DXL1058" s="5"/>
      <c r="DXM1058" s="5"/>
      <c r="DXN1058" s="5"/>
      <c r="DXO1058" s="5"/>
      <c r="DXP1058" s="5"/>
      <c r="DXQ1058" s="5"/>
      <c r="DXR1058" s="5"/>
      <c r="DXS1058" s="5"/>
      <c r="DXT1058" s="5"/>
      <c r="DXU1058" s="5"/>
      <c r="DXV1058" s="5"/>
      <c r="DXW1058" s="5"/>
      <c r="DXX1058" s="5"/>
      <c r="DXY1058" s="5"/>
      <c r="DXZ1058" s="5"/>
      <c r="DYA1058" s="5"/>
      <c r="DYB1058" s="5"/>
      <c r="DYC1058" s="5"/>
      <c r="DYD1058" s="5"/>
      <c r="DYE1058" s="5"/>
      <c r="DYF1058" s="5"/>
      <c r="DYG1058" s="5"/>
      <c r="DYH1058" s="5"/>
      <c r="DYI1058" s="5"/>
      <c r="DYJ1058" s="5"/>
      <c r="DYK1058" s="5"/>
      <c r="DYL1058" s="5"/>
      <c r="DYM1058" s="5"/>
      <c r="DYN1058" s="5"/>
      <c r="DYO1058" s="5"/>
      <c r="DYP1058" s="5"/>
      <c r="DYQ1058" s="5"/>
      <c r="DYR1058" s="5"/>
      <c r="DYS1058" s="5"/>
      <c r="DYT1058" s="5"/>
      <c r="DYU1058" s="5"/>
      <c r="DYV1058" s="5"/>
      <c r="DYW1058" s="5"/>
      <c r="DYX1058" s="5"/>
      <c r="DYY1058" s="5"/>
      <c r="DYZ1058" s="5"/>
      <c r="DZA1058" s="5"/>
      <c r="DZB1058" s="5"/>
      <c r="DZC1058" s="5"/>
      <c r="DZD1058" s="5"/>
      <c r="DZE1058" s="5"/>
      <c r="DZF1058" s="5"/>
      <c r="DZG1058" s="5"/>
      <c r="DZH1058" s="5"/>
      <c r="DZI1058" s="5"/>
      <c r="DZJ1058" s="5"/>
      <c r="DZK1058" s="5"/>
      <c r="DZL1058" s="5"/>
      <c r="DZM1058" s="5"/>
      <c r="DZN1058" s="5"/>
      <c r="DZO1058" s="5"/>
      <c r="DZP1058" s="5"/>
      <c r="DZQ1058" s="5"/>
      <c r="DZR1058" s="5"/>
      <c r="DZS1058" s="5"/>
      <c r="DZT1058" s="5"/>
      <c r="DZU1058" s="5"/>
      <c r="DZV1058" s="5"/>
      <c r="DZW1058" s="5"/>
      <c r="DZX1058" s="5"/>
      <c r="DZY1058" s="5"/>
      <c r="DZZ1058" s="5"/>
      <c r="EAA1058" s="5"/>
      <c r="EAB1058" s="5"/>
      <c r="EAC1058" s="5"/>
      <c r="EAD1058" s="5"/>
      <c r="EAE1058" s="5"/>
      <c r="EAF1058" s="5"/>
      <c r="EAG1058" s="5"/>
      <c r="EAH1058" s="5"/>
      <c r="EAI1058" s="5"/>
      <c r="EAJ1058" s="5"/>
      <c r="EAK1058" s="5"/>
      <c r="EAL1058" s="5"/>
      <c r="EAM1058" s="5"/>
      <c r="EAN1058" s="5"/>
      <c r="EAO1058" s="5"/>
      <c r="EAP1058" s="5"/>
      <c r="EAQ1058" s="5"/>
      <c r="EAR1058" s="5"/>
      <c r="EAS1058" s="5"/>
      <c r="EAT1058" s="5"/>
      <c r="EAU1058" s="5"/>
      <c r="EAV1058" s="5"/>
      <c r="EAW1058" s="5"/>
      <c r="EAX1058" s="5"/>
      <c r="EAY1058" s="5"/>
      <c r="EAZ1058" s="5"/>
      <c r="EBA1058" s="5"/>
      <c r="EBB1058" s="5"/>
      <c r="EBC1058" s="5"/>
      <c r="EBD1058" s="5"/>
      <c r="EBE1058" s="5"/>
      <c r="EBF1058" s="5"/>
      <c r="EBG1058" s="5"/>
      <c r="EBH1058" s="5"/>
      <c r="EBI1058" s="5"/>
      <c r="EBJ1058" s="5"/>
      <c r="EBK1058" s="5"/>
      <c r="EBL1058" s="5"/>
      <c r="EBM1058" s="5"/>
      <c r="EBN1058" s="5"/>
      <c r="EBO1058" s="5"/>
      <c r="EBP1058" s="5"/>
      <c r="EBQ1058" s="5"/>
      <c r="EBR1058" s="5"/>
      <c r="EBS1058" s="5"/>
      <c r="EBT1058" s="5"/>
      <c r="EBU1058" s="5"/>
      <c r="EBV1058" s="5"/>
      <c r="EBW1058" s="5"/>
      <c r="EBX1058" s="5"/>
      <c r="EBY1058" s="5"/>
      <c r="EBZ1058" s="5"/>
      <c r="ECA1058" s="5"/>
      <c r="ECB1058" s="5"/>
      <c r="ECC1058" s="5"/>
      <c r="ECD1058" s="5"/>
      <c r="ECE1058" s="5"/>
      <c r="ECF1058" s="5"/>
      <c r="ECG1058" s="5"/>
      <c r="ECH1058" s="5"/>
      <c r="ECI1058" s="5"/>
      <c r="ECJ1058" s="5"/>
      <c r="ECK1058" s="5"/>
      <c r="ECL1058" s="5"/>
      <c r="ECM1058" s="5"/>
      <c r="ECN1058" s="5"/>
      <c r="ECO1058" s="5"/>
      <c r="ECP1058" s="5"/>
      <c r="ECQ1058" s="5"/>
      <c r="ECR1058" s="5"/>
      <c r="ECS1058" s="5"/>
      <c r="ECT1058" s="5"/>
      <c r="ECU1058" s="5"/>
      <c r="ECV1058" s="5"/>
      <c r="ECW1058" s="5"/>
      <c r="ECX1058" s="5"/>
      <c r="ECY1058" s="5"/>
      <c r="ECZ1058" s="5"/>
      <c r="EDA1058" s="5"/>
      <c r="EDB1058" s="5"/>
      <c r="EDC1058" s="5"/>
      <c r="EDD1058" s="5"/>
      <c r="EDE1058" s="5"/>
      <c r="EDF1058" s="5"/>
      <c r="EDG1058" s="5"/>
      <c r="EDH1058" s="5"/>
      <c r="EDI1058" s="5"/>
      <c r="EDJ1058" s="5"/>
      <c r="EDK1058" s="5"/>
      <c r="EDL1058" s="5"/>
      <c r="EDM1058" s="5"/>
      <c r="EDN1058" s="5"/>
      <c r="EDO1058" s="5"/>
      <c r="EDP1058" s="5"/>
      <c r="EDQ1058" s="5"/>
      <c r="EDR1058" s="5"/>
      <c r="EDS1058" s="5"/>
      <c r="EDT1058" s="5"/>
      <c r="EDU1058" s="5"/>
      <c r="EDV1058" s="5"/>
      <c r="EDW1058" s="5"/>
      <c r="EDX1058" s="5"/>
      <c r="EDY1058" s="5"/>
      <c r="EDZ1058" s="5"/>
      <c r="EEA1058" s="5"/>
      <c r="EEB1058" s="5"/>
      <c r="EEC1058" s="5"/>
      <c r="EED1058" s="5"/>
      <c r="EEE1058" s="5"/>
      <c r="EEF1058" s="5"/>
      <c r="EEG1058" s="5"/>
      <c r="EEH1058" s="5"/>
      <c r="EEI1058" s="5"/>
      <c r="EEJ1058" s="5"/>
      <c r="EEK1058" s="5"/>
      <c r="EEL1058" s="5"/>
      <c r="EEM1058" s="5"/>
      <c r="EEN1058" s="5"/>
      <c r="EEO1058" s="5"/>
      <c r="EEP1058" s="5"/>
      <c r="EEQ1058" s="5"/>
      <c r="EER1058" s="5"/>
      <c r="EES1058" s="5"/>
      <c r="EET1058" s="5"/>
      <c r="EEU1058" s="5"/>
      <c r="EEV1058" s="5"/>
      <c r="EEW1058" s="5"/>
      <c r="EEX1058" s="5"/>
      <c r="EEY1058" s="5"/>
      <c r="EEZ1058" s="5"/>
      <c r="EFA1058" s="5"/>
      <c r="EFB1058" s="5"/>
      <c r="EFC1058" s="5"/>
      <c r="EFD1058" s="5"/>
      <c r="EFE1058" s="5"/>
      <c r="EFF1058" s="5"/>
      <c r="EFG1058" s="5"/>
      <c r="EFH1058" s="5"/>
      <c r="EFI1058" s="5"/>
      <c r="EFJ1058" s="5"/>
      <c r="EFK1058" s="5"/>
      <c r="EFL1058" s="5"/>
      <c r="EFM1058" s="5"/>
      <c r="EFN1058" s="5"/>
      <c r="EFO1058" s="5"/>
      <c r="EFP1058" s="5"/>
      <c r="EFQ1058" s="5"/>
      <c r="EFR1058" s="5"/>
      <c r="EFS1058" s="5"/>
      <c r="EFT1058" s="5"/>
      <c r="EFU1058" s="5"/>
      <c r="EFV1058" s="5"/>
      <c r="EFW1058" s="5"/>
      <c r="EFX1058" s="5"/>
      <c r="EFY1058" s="5"/>
      <c r="EFZ1058" s="5"/>
      <c r="EGA1058" s="5"/>
      <c r="EGB1058" s="5"/>
      <c r="EGC1058" s="5"/>
      <c r="EGD1058" s="5"/>
      <c r="EGE1058" s="5"/>
      <c r="EGF1058" s="5"/>
      <c r="EGG1058" s="5"/>
      <c r="EGH1058" s="5"/>
      <c r="EGI1058" s="5"/>
      <c r="EGJ1058" s="5"/>
      <c r="EGK1058" s="5"/>
      <c r="EGL1058" s="5"/>
      <c r="EGM1058" s="5"/>
      <c r="EGN1058" s="5"/>
      <c r="EGO1058" s="5"/>
      <c r="EGP1058" s="5"/>
      <c r="EGQ1058" s="5"/>
      <c r="EGR1058" s="5"/>
      <c r="EGS1058" s="5"/>
      <c r="EGT1058" s="5"/>
      <c r="EGU1058" s="5"/>
      <c r="EGV1058" s="5"/>
      <c r="EGW1058" s="5"/>
      <c r="EGX1058" s="5"/>
      <c r="EGY1058" s="5"/>
      <c r="EGZ1058" s="5"/>
      <c r="EHA1058" s="5"/>
      <c r="EHB1058" s="5"/>
      <c r="EHC1058" s="5"/>
      <c r="EHD1058" s="5"/>
      <c r="EHE1058" s="5"/>
      <c r="EHF1058" s="5"/>
      <c r="EHG1058" s="5"/>
      <c r="EHH1058" s="5"/>
      <c r="EHI1058" s="5"/>
      <c r="EHJ1058" s="5"/>
      <c r="EHK1058" s="5"/>
      <c r="EHL1058" s="5"/>
      <c r="EHM1058" s="5"/>
      <c r="EHN1058" s="5"/>
      <c r="EHO1058" s="5"/>
      <c r="EHP1058" s="5"/>
      <c r="EHQ1058" s="5"/>
      <c r="EHR1058" s="5"/>
      <c r="EHS1058" s="5"/>
      <c r="EHT1058" s="5"/>
      <c r="EHU1058" s="5"/>
      <c r="EHV1058" s="5"/>
      <c r="EHW1058" s="5"/>
      <c r="EHX1058" s="5"/>
      <c r="EHY1058" s="5"/>
      <c r="EHZ1058" s="5"/>
      <c r="EIA1058" s="5"/>
      <c r="EIB1058" s="5"/>
      <c r="EIC1058" s="5"/>
      <c r="EID1058" s="5"/>
      <c r="EIE1058" s="5"/>
      <c r="EIF1058" s="5"/>
      <c r="EIG1058" s="5"/>
      <c r="EIH1058" s="5"/>
      <c r="EII1058" s="5"/>
      <c r="EIJ1058" s="5"/>
      <c r="EIK1058" s="5"/>
      <c r="EIL1058" s="5"/>
      <c r="EIM1058" s="5"/>
      <c r="EIN1058" s="5"/>
      <c r="EIO1058" s="5"/>
      <c r="EIP1058" s="5"/>
      <c r="EIQ1058" s="5"/>
      <c r="EIR1058" s="5"/>
      <c r="EIS1058" s="5"/>
      <c r="EIT1058" s="5"/>
      <c r="EIU1058" s="5"/>
      <c r="EIV1058" s="5"/>
      <c r="EIW1058" s="5"/>
      <c r="EIX1058" s="5"/>
      <c r="EIY1058" s="5"/>
      <c r="EIZ1058" s="5"/>
      <c r="EJA1058" s="5"/>
      <c r="EJB1058" s="5"/>
      <c r="EJC1058" s="5"/>
      <c r="EJD1058" s="5"/>
      <c r="EJE1058" s="5"/>
      <c r="EJF1058" s="5"/>
      <c r="EJG1058" s="5"/>
      <c r="EJH1058" s="5"/>
      <c r="EJI1058" s="5"/>
      <c r="EJJ1058" s="5"/>
      <c r="EJK1058" s="5"/>
      <c r="EJL1058" s="5"/>
      <c r="EJM1058" s="5"/>
      <c r="EJN1058" s="5"/>
      <c r="EJO1058" s="5"/>
      <c r="EJP1058" s="5"/>
      <c r="EJQ1058" s="5"/>
      <c r="EJR1058" s="5"/>
      <c r="EJS1058" s="5"/>
      <c r="EJT1058" s="5"/>
      <c r="EJU1058" s="5"/>
      <c r="EJV1058" s="5"/>
      <c r="EJW1058" s="5"/>
      <c r="EJX1058" s="5"/>
      <c r="EJY1058" s="5"/>
      <c r="EJZ1058" s="5"/>
      <c r="EKA1058" s="5"/>
      <c r="EKB1058" s="5"/>
      <c r="EKC1058" s="5"/>
      <c r="EKD1058" s="5"/>
      <c r="EKE1058" s="5"/>
      <c r="EKF1058" s="5"/>
      <c r="EKG1058" s="5"/>
      <c r="EKH1058" s="5"/>
      <c r="EKI1058" s="5"/>
      <c r="EKJ1058" s="5"/>
      <c r="EKK1058" s="5"/>
      <c r="EKL1058" s="5"/>
      <c r="EKM1058" s="5"/>
      <c r="EKN1058" s="5"/>
      <c r="EKO1058" s="5"/>
      <c r="EKP1058" s="5"/>
      <c r="EKQ1058" s="5"/>
      <c r="EKR1058" s="5"/>
      <c r="EKS1058" s="5"/>
      <c r="EKT1058" s="5"/>
      <c r="EKU1058" s="5"/>
      <c r="EKV1058" s="5"/>
      <c r="EKW1058" s="5"/>
      <c r="EKX1058" s="5"/>
      <c r="EKY1058" s="5"/>
      <c r="EKZ1058" s="5"/>
      <c r="ELA1058" s="5"/>
      <c r="ELB1058" s="5"/>
      <c r="ELC1058" s="5"/>
      <c r="ELD1058" s="5"/>
      <c r="ELE1058" s="5"/>
      <c r="ELF1058" s="5"/>
      <c r="ELG1058" s="5"/>
      <c r="ELH1058" s="5"/>
      <c r="ELI1058" s="5"/>
      <c r="ELJ1058" s="5"/>
      <c r="ELK1058" s="5"/>
      <c r="ELL1058" s="5"/>
      <c r="ELM1058" s="5"/>
      <c r="ELN1058" s="5"/>
      <c r="ELO1058" s="5"/>
      <c r="ELP1058" s="5"/>
      <c r="ELQ1058" s="5"/>
      <c r="ELR1058" s="5"/>
      <c r="ELS1058" s="5"/>
      <c r="ELT1058" s="5"/>
      <c r="ELU1058" s="5"/>
      <c r="ELV1058" s="5"/>
      <c r="ELW1058" s="5"/>
      <c r="ELX1058" s="5"/>
      <c r="ELY1058" s="5"/>
      <c r="ELZ1058" s="5"/>
      <c r="EMA1058" s="5"/>
      <c r="EMB1058" s="5"/>
      <c r="EMC1058" s="5"/>
      <c r="EMD1058" s="5"/>
      <c r="EME1058" s="5"/>
      <c r="EMF1058" s="5"/>
      <c r="EMG1058" s="5"/>
      <c r="EMH1058" s="5"/>
      <c r="EMI1058" s="5"/>
      <c r="EMJ1058" s="5"/>
      <c r="EMK1058" s="5"/>
      <c r="EML1058" s="5"/>
      <c r="EMM1058" s="5"/>
      <c r="EMN1058" s="5"/>
      <c r="EMO1058" s="5"/>
      <c r="EMP1058" s="5"/>
      <c r="EMQ1058" s="5"/>
      <c r="EMR1058" s="5"/>
      <c r="EMS1058" s="5"/>
      <c r="EMT1058" s="5"/>
      <c r="EMU1058" s="5"/>
      <c r="EMV1058" s="5"/>
      <c r="EMW1058" s="5"/>
      <c r="EMX1058" s="5"/>
      <c r="EMY1058" s="5"/>
      <c r="EMZ1058" s="5"/>
      <c r="ENA1058" s="5"/>
      <c r="ENB1058" s="5"/>
      <c r="ENC1058" s="5"/>
      <c r="END1058" s="5"/>
      <c r="ENE1058" s="5"/>
      <c r="ENF1058" s="5"/>
      <c r="ENG1058" s="5"/>
      <c r="ENH1058" s="5"/>
      <c r="ENI1058" s="5"/>
      <c r="ENJ1058" s="5"/>
      <c r="ENK1058" s="5"/>
      <c r="ENL1058" s="5"/>
      <c r="ENM1058" s="5"/>
      <c r="ENN1058" s="5"/>
      <c r="ENO1058" s="5"/>
      <c r="ENP1058" s="5"/>
      <c r="ENQ1058" s="5"/>
      <c r="ENR1058" s="5"/>
      <c r="ENS1058" s="5"/>
      <c r="ENT1058" s="5"/>
      <c r="ENU1058" s="5"/>
      <c r="ENV1058" s="5"/>
      <c r="ENW1058" s="5"/>
      <c r="ENX1058" s="5"/>
      <c r="ENY1058" s="5"/>
      <c r="ENZ1058" s="5"/>
      <c r="EOA1058" s="5"/>
      <c r="EOB1058" s="5"/>
      <c r="EOC1058" s="5"/>
      <c r="EOD1058" s="5"/>
      <c r="EOE1058" s="5"/>
      <c r="EOF1058" s="5"/>
      <c r="EOG1058" s="5"/>
      <c r="EOH1058" s="5"/>
      <c r="EOI1058" s="5"/>
      <c r="EOJ1058" s="5"/>
      <c r="EOK1058" s="5"/>
      <c r="EOL1058" s="5"/>
      <c r="EOM1058" s="5"/>
      <c r="EON1058" s="5"/>
      <c r="EOO1058" s="5"/>
      <c r="EOP1058" s="5"/>
      <c r="EOQ1058" s="5"/>
      <c r="EOR1058" s="5"/>
      <c r="EOS1058" s="5"/>
      <c r="EOT1058" s="5"/>
      <c r="EOU1058" s="5"/>
      <c r="EOV1058" s="5"/>
      <c r="EOW1058" s="5"/>
      <c r="EOX1058" s="5"/>
      <c r="EOY1058" s="5"/>
      <c r="EOZ1058" s="5"/>
      <c r="EPA1058" s="5"/>
      <c r="EPB1058" s="5"/>
      <c r="EPC1058" s="5"/>
      <c r="EPD1058" s="5"/>
      <c r="EPE1058" s="5"/>
      <c r="EPF1058" s="5"/>
      <c r="EPG1058" s="5"/>
      <c r="EPH1058" s="5"/>
      <c r="EPI1058" s="5"/>
      <c r="EPJ1058" s="5"/>
      <c r="EPK1058" s="5"/>
      <c r="EPL1058" s="5"/>
      <c r="EPM1058" s="5"/>
      <c r="EPN1058" s="5"/>
      <c r="EPO1058" s="5"/>
      <c r="EPP1058" s="5"/>
      <c r="EPQ1058" s="5"/>
      <c r="EPR1058" s="5"/>
      <c r="EPS1058" s="5"/>
      <c r="EPT1058" s="5"/>
      <c r="EPU1058" s="5"/>
      <c r="EPV1058" s="5"/>
      <c r="EPW1058" s="5"/>
      <c r="EPX1058" s="5"/>
      <c r="EPY1058" s="5"/>
      <c r="EPZ1058" s="5"/>
      <c r="EQA1058" s="5"/>
      <c r="EQB1058" s="5"/>
      <c r="EQC1058" s="5"/>
      <c r="EQD1058" s="5"/>
      <c r="EQE1058" s="5"/>
      <c r="EQF1058" s="5"/>
      <c r="EQG1058" s="5"/>
      <c r="EQH1058" s="5"/>
      <c r="EQI1058" s="5"/>
      <c r="EQJ1058" s="5"/>
      <c r="EQK1058" s="5"/>
      <c r="EQL1058" s="5"/>
      <c r="EQM1058" s="5"/>
      <c r="EQN1058" s="5"/>
      <c r="EQO1058" s="5"/>
      <c r="EQP1058" s="5"/>
      <c r="EQQ1058" s="5"/>
      <c r="EQR1058" s="5"/>
      <c r="EQS1058" s="5"/>
      <c r="EQT1058" s="5"/>
      <c r="EQU1058" s="5"/>
      <c r="EQV1058" s="5"/>
      <c r="EQW1058" s="5"/>
      <c r="EQX1058" s="5"/>
      <c r="EQY1058" s="5"/>
      <c r="EQZ1058" s="5"/>
      <c r="ERA1058" s="5"/>
      <c r="ERB1058" s="5"/>
      <c r="ERC1058" s="5"/>
      <c r="ERD1058" s="5"/>
      <c r="ERE1058" s="5"/>
      <c r="ERF1058" s="5"/>
      <c r="ERG1058" s="5"/>
      <c r="ERH1058" s="5"/>
      <c r="ERI1058" s="5"/>
      <c r="ERJ1058" s="5"/>
      <c r="ERK1058" s="5"/>
      <c r="ERL1058" s="5"/>
      <c r="ERM1058" s="5"/>
      <c r="ERN1058" s="5"/>
      <c r="ERO1058" s="5"/>
      <c r="ERP1058" s="5"/>
      <c r="ERQ1058" s="5"/>
      <c r="ERR1058" s="5"/>
      <c r="ERS1058" s="5"/>
      <c r="ERT1058" s="5"/>
      <c r="ERU1058" s="5"/>
      <c r="ERV1058" s="5"/>
      <c r="ERW1058" s="5"/>
      <c r="ERX1058" s="5"/>
      <c r="ERY1058" s="5"/>
      <c r="ERZ1058" s="5"/>
      <c r="ESA1058" s="5"/>
      <c r="ESB1058" s="5"/>
      <c r="ESC1058" s="5"/>
      <c r="ESD1058" s="5"/>
      <c r="ESE1058" s="5"/>
      <c r="ESF1058" s="5"/>
      <c r="ESG1058" s="5"/>
      <c r="ESH1058" s="5"/>
      <c r="ESI1058" s="5"/>
      <c r="ESJ1058" s="5"/>
      <c r="ESK1058" s="5"/>
      <c r="ESL1058" s="5"/>
      <c r="ESM1058" s="5"/>
      <c r="ESN1058" s="5"/>
      <c r="ESO1058" s="5"/>
      <c r="ESP1058" s="5"/>
      <c r="ESQ1058" s="5"/>
      <c r="ESR1058" s="5"/>
      <c r="ESS1058" s="5"/>
      <c r="EST1058" s="5"/>
      <c r="ESU1058" s="5"/>
      <c r="ESV1058" s="5"/>
      <c r="ESW1058" s="5"/>
      <c r="ESX1058" s="5"/>
      <c r="ESY1058" s="5"/>
      <c r="ESZ1058" s="5"/>
      <c r="ETA1058" s="5"/>
      <c r="ETB1058" s="5"/>
      <c r="ETC1058" s="5"/>
      <c r="ETD1058" s="5"/>
      <c r="ETE1058" s="5"/>
      <c r="ETF1058" s="5"/>
      <c r="ETG1058" s="5"/>
      <c r="ETH1058" s="5"/>
      <c r="ETI1058" s="5"/>
      <c r="ETJ1058" s="5"/>
      <c r="ETK1058" s="5"/>
      <c r="ETL1058" s="5"/>
      <c r="ETM1058" s="5"/>
      <c r="ETN1058" s="5"/>
      <c r="ETO1058" s="5"/>
      <c r="ETP1058" s="5"/>
      <c r="ETQ1058" s="5"/>
      <c r="ETR1058" s="5"/>
      <c r="ETS1058" s="5"/>
      <c r="ETT1058" s="5"/>
      <c r="ETU1058" s="5"/>
      <c r="ETV1058" s="5"/>
      <c r="ETW1058" s="5"/>
      <c r="ETX1058" s="5"/>
      <c r="ETY1058" s="5"/>
      <c r="ETZ1058" s="5"/>
      <c r="EUA1058" s="5"/>
      <c r="EUB1058" s="5"/>
      <c r="EUC1058" s="5"/>
      <c r="EUD1058" s="5"/>
      <c r="EUE1058" s="5"/>
      <c r="EUF1058" s="5"/>
      <c r="EUG1058" s="5"/>
      <c r="EUH1058" s="5"/>
      <c r="EUI1058" s="5"/>
      <c r="EUJ1058" s="5"/>
      <c r="EUK1058" s="5"/>
      <c r="EUL1058" s="5"/>
      <c r="EUM1058" s="5"/>
      <c r="EUN1058" s="5"/>
      <c r="EUO1058" s="5"/>
      <c r="EUP1058" s="5"/>
      <c r="EUQ1058" s="5"/>
      <c r="EUR1058" s="5"/>
      <c r="EUS1058" s="5"/>
      <c r="EUT1058" s="5"/>
      <c r="EUU1058" s="5"/>
      <c r="EUV1058" s="5"/>
      <c r="EUW1058" s="5"/>
      <c r="EUX1058" s="5"/>
      <c r="EUY1058" s="5"/>
      <c r="EUZ1058" s="5"/>
      <c r="EVA1058" s="5"/>
      <c r="EVB1058" s="5"/>
      <c r="EVC1058" s="5"/>
      <c r="EVD1058" s="5"/>
      <c r="EVE1058" s="5"/>
      <c r="EVF1058" s="5"/>
      <c r="EVG1058" s="5"/>
      <c r="EVH1058" s="5"/>
      <c r="EVI1058" s="5"/>
      <c r="EVJ1058" s="5"/>
      <c r="EVK1058" s="5"/>
      <c r="EVL1058" s="5"/>
      <c r="EVM1058" s="5"/>
      <c r="EVN1058" s="5"/>
      <c r="EVO1058" s="5"/>
      <c r="EVP1058" s="5"/>
      <c r="EVQ1058" s="5"/>
      <c r="EVR1058" s="5"/>
      <c r="EVS1058" s="5"/>
      <c r="EVT1058" s="5"/>
      <c r="EVU1058" s="5"/>
      <c r="EVV1058" s="5"/>
      <c r="EVW1058" s="5"/>
      <c r="EVX1058" s="5"/>
      <c r="EVY1058" s="5"/>
      <c r="EVZ1058" s="5"/>
      <c r="EWA1058" s="5"/>
      <c r="EWB1058" s="5"/>
      <c r="EWC1058" s="5"/>
      <c r="EWD1058" s="5"/>
      <c r="EWE1058" s="5"/>
      <c r="EWF1058" s="5"/>
      <c r="EWG1058" s="5"/>
      <c r="EWH1058" s="5"/>
      <c r="EWI1058" s="5"/>
      <c r="EWJ1058" s="5"/>
      <c r="EWK1058" s="5"/>
      <c r="EWL1058" s="5"/>
      <c r="EWM1058" s="5"/>
      <c r="EWN1058" s="5"/>
      <c r="EWO1058" s="5"/>
      <c r="EWP1058" s="5"/>
      <c r="EWQ1058" s="5"/>
      <c r="EWR1058" s="5"/>
      <c r="EWS1058" s="5"/>
      <c r="EWT1058" s="5"/>
      <c r="EWU1058" s="5"/>
      <c r="EWV1058" s="5"/>
      <c r="EWW1058" s="5"/>
      <c r="EWX1058" s="5"/>
      <c r="EWY1058" s="5"/>
      <c r="EWZ1058" s="5"/>
      <c r="EXA1058" s="5"/>
      <c r="EXB1058" s="5"/>
      <c r="EXC1058" s="5"/>
      <c r="EXD1058" s="5"/>
      <c r="EXE1058" s="5"/>
      <c r="EXF1058" s="5"/>
      <c r="EXG1058" s="5"/>
      <c r="EXH1058" s="5"/>
      <c r="EXI1058" s="5"/>
      <c r="EXJ1058" s="5"/>
      <c r="EXK1058" s="5"/>
      <c r="EXL1058" s="5"/>
      <c r="EXM1058" s="5"/>
      <c r="EXN1058" s="5"/>
      <c r="EXO1058" s="5"/>
      <c r="EXP1058" s="5"/>
      <c r="EXQ1058" s="5"/>
      <c r="EXR1058" s="5"/>
      <c r="EXS1058" s="5"/>
      <c r="EXT1058" s="5"/>
      <c r="EXU1058" s="5"/>
      <c r="EXV1058" s="5"/>
      <c r="EXW1058" s="5"/>
      <c r="EXX1058" s="5"/>
      <c r="EXY1058" s="5"/>
      <c r="EXZ1058" s="5"/>
      <c r="EYA1058" s="5"/>
      <c r="EYB1058" s="5"/>
      <c r="EYC1058" s="5"/>
      <c r="EYD1058" s="5"/>
      <c r="EYE1058" s="5"/>
      <c r="EYF1058" s="5"/>
      <c r="EYG1058" s="5"/>
      <c r="EYH1058" s="5"/>
      <c r="EYI1058" s="5"/>
      <c r="EYJ1058" s="5"/>
      <c r="EYK1058" s="5"/>
      <c r="EYL1058" s="5"/>
      <c r="EYM1058" s="5"/>
      <c r="EYN1058" s="5"/>
      <c r="EYO1058" s="5"/>
      <c r="EYP1058" s="5"/>
      <c r="EYQ1058" s="5"/>
      <c r="EYR1058" s="5"/>
      <c r="EYS1058" s="5"/>
      <c r="EYT1058" s="5"/>
      <c r="EYU1058" s="5"/>
      <c r="EYV1058" s="5"/>
      <c r="EYW1058" s="5"/>
      <c r="EYX1058" s="5"/>
      <c r="EYY1058" s="5"/>
      <c r="EYZ1058" s="5"/>
      <c r="EZA1058" s="5"/>
      <c r="EZB1058" s="5"/>
      <c r="EZC1058" s="5"/>
      <c r="EZD1058" s="5"/>
      <c r="EZE1058" s="5"/>
      <c r="EZF1058" s="5"/>
      <c r="EZG1058" s="5"/>
      <c r="EZH1058" s="5"/>
      <c r="EZI1058" s="5"/>
      <c r="EZJ1058" s="5"/>
      <c r="EZK1058" s="5"/>
      <c r="EZL1058" s="5"/>
      <c r="EZM1058" s="5"/>
      <c r="EZN1058" s="5"/>
      <c r="EZO1058" s="5"/>
      <c r="EZP1058" s="5"/>
      <c r="EZQ1058" s="5"/>
      <c r="EZR1058" s="5"/>
      <c r="EZS1058" s="5"/>
      <c r="EZT1058" s="5"/>
      <c r="EZU1058" s="5"/>
      <c r="EZV1058" s="5"/>
      <c r="EZW1058" s="5"/>
      <c r="EZX1058" s="5"/>
      <c r="EZY1058" s="5"/>
      <c r="EZZ1058" s="5"/>
      <c r="FAA1058" s="5"/>
      <c r="FAB1058" s="5"/>
      <c r="FAC1058" s="5"/>
      <c r="FAD1058" s="5"/>
      <c r="FAE1058" s="5"/>
      <c r="FAF1058" s="5"/>
      <c r="FAG1058" s="5"/>
      <c r="FAH1058" s="5"/>
      <c r="FAI1058" s="5"/>
      <c r="FAJ1058" s="5"/>
      <c r="FAK1058" s="5"/>
      <c r="FAL1058" s="5"/>
      <c r="FAM1058" s="5"/>
      <c r="FAN1058" s="5"/>
      <c r="FAO1058" s="5"/>
      <c r="FAP1058" s="5"/>
      <c r="FAQ1058" s="5"/>
      <c r="FAR1058" s="5"/>
      <c r="FAS1058" s="5"/>
      <c r="FAT1058" s="5"/>
      <c r="FAU1058" s="5"/>
      <c r="FAV1058" s="5"/>
      <c r="FAW1058" s="5"/>
      <c r="FAX1058" s="5"/>
      <c r="FAY1058" s="5"/>
      <c r="FAZ1058" s="5"/>
      <c r="FBA1058" s="5"/>
      <c r="FBB1058" s="5"/>
      <c r="FBC1058" s="5"/>
      <c r="FBD1058" s="5"/>
      <c r="FBE1058" s="5"/>
      <c r="FBF1058" s="5"/>
      <c r="FBG1058" s="5"/>
      <c r="FBH1058" s="5"/>
      <c r="FBI1058" s="5"/>
      <c r="FBJ1058" s="5"/>
      <c r="FBK1058" s="5"/>
      <c r="FBL1058" s="5"/>
      <c r="FBM1058" s="5"/>
      <c r="FBN1058" s="5"/>
      <c r="FBO1058" s="5"/>
      <c r="FBP1058" s="5"/>
      <c r="FBQ1058" s="5"/>
      <c r="FBR1058" s="5"/>
      <c r="FBS1058" s="5"/>
      <c r="FBT1058" s="5"/>
      <c r="FBU1058" s="5"/>
      <c r="FBV1058" s="5"/>
      <c r="FBW1058" s="5"/>
      <c r="FBX1058" s="5"/>
      <c r="FBY1058" s="5"/>
      <c r="FBZ1058" s="5"/>
      <c r="FCA1058" s="5"/>
      <c r="FCB1058" s="5"/>
      <c r="FCC1058" s="5"/>
      <c r="FCD1058" s="5"/>
      <c r="FCE1058" s="5"/>
      <c r="FCF1058" s="5"/>
      <c r="FCG1058" s="5"/>
      <c r="FCH1058" s="5"/>
      <c r="FCI1058" s="5"/>
      <c r="FCJ1058" s="5"/>
      <c r="FCK1058" s="5"/>
      <c r="FCL1058" s="5"/>
      <c r="FCM1058" s="5"/>
      <c r="FCN1058" s="5"/>
      <c r="FCO1058" s="5"/>
      <c r="FCP1058" s="5"/>
      <c r="FCQ1058" s="5"/>
      <c r="FCR1058" s="5"/>
      <c r="FCS1058" s="5"/>
      <c r="FCT1058" s="5"/>
      <c r="FCU1058" s="5"/>
      <c r="FCV1058" s="5"/>
      <c r="FCW1058" s="5"/>
      <c r="FCX1058" s="5"/>
      <c r="FCY1058" s="5"/>
      <c r="FCZ1058" s="5"/>
      <c r="FDA1058" s="5"/>
      <c r="FDB1058" s="5"/>
      <c r="FDC1058" s="5"/>
      <c r="FDD1058" s="5"/>
      <c r="FDE1058" s="5"/>
      <c r="FDF1058" s="5"/>
      <c r="FDG1058" s="5"/>
      <c r="FDH1058" s="5"/>
      <c r="FDI1058" s="5"/>
      <c r="FDJ1058" s="5"/>
      <c r="FDK1058" s="5"/>
      <c r="FDL1058" s="5"/>
      <c r="FDM1058" s="5"/>
      <c r="FDN1058" s="5"/>
      <c r="FDO1058" s="5"/>
      <c r="FDP1058" s="5"/>
      <c r="FDQ1058" s="5"/>
      <c r="FDR1058" s="5"/>
      <c r="FDS1058" s="5"/>
      <c r="FDT1058" s="5"/>
      <c r="FDU1058" s="5"/>
      <c r="FDV1058" s="5"/>
      <c r="FDW1058" s="5"/>
      <c r="FDX1058" s="5"/>
      <c r="FDY1058" s="5"/>
      <c r="FDZ1058" s="5"/>
      <c r="FEA1058" s="5"/>
      <c r="FEB1058" s="5"/>
      <c r="FEC1058" s="5"/>
      <c r="FED1058" s="5"/>
      <c r="FEE1058" s="5"/>
      <c r="FEF1058" s="5"/>
      <c r="FEG1058" s="5"/>
      <c r="FEH1058" s="5"/>
      <c r="FEI1058" s="5"/>
      <c r="FEJ1058" s="5"/>
      <c r="FEK1058" s="5"/>
      <c r="FEL1058" s="5"/>
      <c r="FEM1058" s="5"/>
      <c r="FEN1058" s="5"/>
      <c r="FEO1058" s="5"/>
      <c r="FEP1058" s="5"/>
      <c r="FEQ1058" s="5"/>
      <c r="FER1058" s="5"/>
      <c r="FES1058" s="5"/>
      <c r="FET1058" s="5"/>
      <c r="FEU1058" s="5"/>
      <c r="FEV1058" s="5"/>
      <c r="FEW1058" s="5"/>
      <c r="FEX1058" s="5"/>
      <c r="FEY1058" s="5"/>
      <c r="FEZ1058" s="5"/>
      <c r="FFA1058" s="5"/>
      <c r="FFB1058" s="5"/>
      <c r="FFC1058" s="5"/>
      <c r="FFD1058" s="5"/>
      <c r="FFE1058" s="5"/>
      <c r="FFF1058" s="5"/>
      <c r="FFG1058" s="5"/>
      <c r="FFH1058" s="5"/>
      <c r="FFI1058" s="5"/>
      <c r="FFJ1058" s="5"/>
      <c r="FFK1058" s="5"/>
      <c r="FFL1058" s="5"/>
      <c r="FFM1058" s="5"/>
      <c r="FFN1058" s="5"/>
      <c r="FFO1058" s="5"/>
      <c r="FFP1058" s="5"/>
      <c r="FFQ1058" s="5"/>
      <c r="FFR1058" s="5"/>
      <c r="FFS1058" s="5"/>
      <c r="FFT1058" s="5"/>
      <c r="FFU1058" s="5"/>
      <c r="FFV1058" s="5"/>
      <c r="FFW1058" s="5"/>
      <c r="FFX1058" s="5"/>
      <c r="FFY1058" s="5"/>
      <c r="FFZ1058" s="5"/>
      <c r="FGA1058" s="5"/>
      <c r="FGB1058" s="5"/>
      <c r="FGC1058" s="5"/>
      <c r="FGD1058" s="5"/>
      <c r="FGE1058" s="5"/>
      <c r="FGF1058" s="5"/>
      <c r="FGG1058" s="5"/>
      <c r="FGH1058" s="5"/>
      <c r="FGI1058" s="5"/>
      <c r="FGJ1058" s="5"/>
      <c r="FGK1058" s="5"/>
      <c r="FGL1058" s="5"/>
      <c r="FGM1058" s="5"/>
      <c r="FGN1058" s="5"/>
      <c r="FGO1058" s="5"/>
      <c r="FGP1058" s="5"/>
      <c r="FGQ1058" s="5"/>
      <c r="FGR1058" s="5"/>
      <c r="FGS1058" s="5"/>
      <c r="FGT1058" s="5"/>
      <c r="FGU1058" s="5"/>
      <c r="FGV1058" s="5"/>
      <c r="FGW1058" s="5"/>
      <c r="FGX1058" s="5"/>
      <c r="FGY1058" s="5"/>
      <c r="FGZ1058" s="5"/>
      <c r="FHA1058" s="5"/>
      <c r="FHB1058" s="5"/>
      <c r="FHC1058" s="5"/>
      <c r="FHD1058" s="5"/>
      <c r="FHE1058" s="5"/>
      <c r="FHF1058" s="5"/>
      <c r="FHG1058" s="5"/>
      <c r="FHH1058" s="5"/>
      <c r="FHI1058" s="5"/>
      <c r="FHJ1058" s="5"/>
      <c r="FHK1058" s="5"/>
      <c r="FHL1058" s="5"/>
      <c r="FHM1058" s="5"/>
      <c r="FHN1058" s="5"/>
      <c r="FHO1058" s="5"/>
      <c r="FHP1058" s="5"/>
      <c r="FHQ1058" s="5"/>
      <c r="FHR1058" s="5"/>
      <c r="FHS1058" s="5"/>
      <c r="FHT1058" s="5"/>
      <c r="FHU1058" s="5"/>
      <c r="FHV1058" s="5"/>
      <c r="FHW1058" s="5"/>
      <c r="FHX1058" s="5"/>
      <c r="FHY1058" s="5"/>
      <c r="FHZ1058" s="5"/>
      <c r="FIA1058" s="5"/>
      <c r="FIB1058" s="5"/>
      <c r="FIC1058" s="5"/>
      <c r="FID1058" s="5"/>
      <c r="FIE1058" s="5"/>
      <c r="FIF1058" s="5"/>
      <c r="FIG1058" s="5"/>
      <c r="FIH1058" s="5"/>
      <c r="FII1058" s="5"/>
      <c r="FIJ1058" s="5"/>
      <c r="FIK1058" s="5"/>
      <c r="FIL1058" s="5"/>
      <c r="FIM1058" s="5"/>
      <c r="FIN1058" s="5"/>
      <c r="FIO1058" s="5"/>
      <c r="FIP1058" s="5"/>
      <c r="FIQ1058" s="5"/>
      <c r="FIR1058" s="5"/>
      <c r="FIS1058" s="5"/>
      <c r="FIT1058" s="5"/>
      <c r="FIU1058" s="5"/>
      <c r="FIV1058" s="5"/>
      <c r="FIW1058" s="5"/>
      <c r="FIX1058" s="5"/>
      <c r="FIY1058" s="5"/>
      <c r="FIZ1058" s="5"/>
      <c r="FJA1058" s="5"/>
      <c r="FJB1058" s="5"/>
      <c r="FJC1058" s="5"/>
      <c r="FJD1058" s="5"/>
      <c r="FJE1058" s="5"/>
      <c r="FJF1058" s="5"/>
      <c r="FJG1058" s="5"/>
      <c r="FJH1058" s="5"/>
      <c r="FJI1058" s="5"/>
      <c r="FJJ1058" s="5"/>
      <c r="FJK1058" s="5"/>
      <c r="FJL1058" s="5"/>
      <c r="FJM1058" s="5"/>
      <c r="FJN1058" s="5"/>
      <c r="FJO1058" s="5"/>
      <c r="FJP1058" s="5"/>
      <c r="FJQ1058" s="5"/>
      <c r="FJR1058" s="5"/>
      <c r="FJS1058" s="5"/>
      <c r="FJT1058" s="5"/>
      <c r="FJU1058" s="5"/>
      <c r="FJV1058" s="5"/>
      <c r="FJW1058" s="5"/>
      <c r="FJX1058" s="5"/>
      <c r="FJY1058" s="5"/>
      <c r="FJZ1058" s="5"/>
      <c r="FKA1058" s="5"/>
      <c r="FKB1058" s="5"/>
      <c r="FKC1058" s="5"/>
      <c r="FKD1058" s="5"/>
      <c r="FKE1058" s="5"/>
      <c r="FKF1058" s="5"/>
      <c r="FKG1058" s="5"/>
      <c r="FKH1058" s="5"/>
      <c r="FKI1058" s="5"/>
      <c r="FKJ1058" s="5"/>
      <c r="FKK1058" s="5"/>
      <c r="FKL1058" s="5"/>
      <c r="FKM1058" s="5"/>
      <c r="FKN1058" s="5"/>
      <c r="FKO1058" s="5"/>
      <c r="FKP1058" s="5"/>
      <c r="FKQ1058" s="5"/>
      <c r="FKR1058" s="5"/>
      <c r="FKS1058" s="5"/>
      <c r="FKT1058" s="5"/>
      <c r="FKU1058" s="5"/>
      <c r="FKV1058" s="5"/>
      <c r="FKW1058" s="5"/>
      <c r="FKX1058" s="5"/>
      <c r="FKY1058" s="5"/>
      <c r="FKZ1058" s="5"/>
      <c r="FLA1058" s="5"/>
      <c r="FLB1058" s="5"/>
      <c r="FLC1058" s="5"/>
      <c r="FLD1058" s="5"/>
      <c r="FLE1058" s="5"/>
      <c r="FLF1058" s="5"/>
      <c r="FLG1058" s="5"/>
      <c r="FLH1058" s="5"/>
      <c r="FLI1058" s="5"/>
      <c r="FLJ1058" s="5"/>
      <c r="FLK1058" s="5"/>
      <c r="FLL1058" s="5"/>
      <c r="FLM1058" s="5"/>
      <c r="FLN1058" s="5"/>
      <c r="FLO1058" s="5"/>
      <c r="FLP1058" s="5"/>
      <c r="FLQ1058" s="5"/>
      <c r="FLR1058" s="5"/>
      <c r="FLS1058" s="5"/>
      <c r="FLT1058" s="5"/>
      <c r="FLU1058" s="5"/>
      <c r="FLV1058" s="5"/>
      <c r="FLW1058" s="5"/>
      <c r="FLX1058" s="5"/>
      <c r="FLY1058" s="5"/>
      <c r="FLZ1058" s="5"/>
      <c r="FMA1058" s="5"/>
      <c r="FMB1058" s="5"/>
      <c r="FMC1058" s="5"/>
      <c r="FMD1058" s="5"/>
      <c r="FME1058" s="5"/>
      <c r="FMF1058" s="5"/>
      <c r="FMG1058" s="5"/>
      <c r="FMH1058" s="5"/>
      <c r="FMI1058" s="5"/>
      <c r="FMJ1058" s="5"/>
      <c r="FMK1058" s="5"/>
      <c r="FML1058" s="5"/>
      <c r="FMM1058" s="5"/>
      <c r="FMN1058" s="5"/>
      <c r="FMO1058" s="5"/>
      <c r="FMP1058" s="5"/>
      <c r="FMQ1058" s="5"/>
      <c r="FMR1058" s="5"/>
      <c r="FMS1058" s="5"/>
      <c r="FMT1058" s="5"/>
      <c r="FMU1058" s="5"/>
      <c r="FMV1058" s="5"/>
      <c r="FMW1058" s="5"/>
      <c r="FMX1058" s="5"/>
      <c r="FMY1058" s="5"/>
      <c r="FMZ1058" s="5"/>
      <c r="FNA1058" s="5"/>
      <c r="FNB1058" s="5"/>
      <c r="FNC1058" s="5"/>
      <c r="FND1058" s="5"/>
      <c r="FNE1058" s="5"/>
      <c r="FNF1058" s="5"/>
      <c r="FNG1058" s="5"/>
      <c r="FNH1058" s="5"/>
      <c r="FNI1058" s="5"/>
      <c r="FNJ1058" s="5"/>
      <c r="FNK1058" s="5"/>
      <c r="FNL1058" s="5"/>
      <c r="FNM1058" s="5"/>
      <c r="FNN1058" s="5"/>
      <c r="FNO1058" s="5"/>
      <c r="FNP1058" s="5"/>
      <c r="FNQ1058" s="5"/>
      <c r="FNR1058" s="5"/>
      <c r="FNS1058" s="5"/>
      <c r="FNT1058" s="5"/>
      <c r="FNU1058" s="5"/>
      <c r="FNV1058" s="5"/>
      <c r="FNW1058" s="5"/>
      <c r="FNX1058" s="5"/>
      <c r="FNY1058" s="5"/>
      <c r="FNZ1058" s="5"/>
      <c r="FOA1058" s="5"/>
      <c r="FOB1058" s="5"/>
      <c r="FOC1058" s="5"/>
      <c r="FOD1058" s="5"/>
      <c r="FOE1058" s="5"/>
      <c r="FOF1058" s="5"/>
      <c r="FOG1058" s="5"/>
      <c r="FOH1058" s="5"/>
      <c r="FOI1058" s="5"/>
      <c r="FOJ1058" s="5"/>
      <c r="FOK1058" s="5"/>
      <c r="FOL1058" s="5"/>
      <c r="FOM1058" s="5"/>
      <c r="FON1058" s="5"/>
      <c r="FOO1058" s="5"/>
      <c r="FOP1058" s="5"/>
      <c r="FOQ1058" s="5"/>
      <c r="FOR1058" s="5"/>
      <c r="FOS1058" s="5"/>
      <c r="FOT1058" s="5"/>
      <c r="FOU1058" s="5"/>
      <c r="FOV1058" s="5"/>
      <c r="FOW1058" s="5"/>
      <c r="FOX1058" s="5"/>
      <c r="FOY1058" s="5"/>
      <c r="FOZ1058" s="5"/>
      <c r="FPA1058" s="5"/>
      <c r="FPB1058" s="5"/>
      <c r="FPC1058" s="5"/>
      <c r="FPD1058" s="5"/>
      <c r="FPE1058" s="5"/>
      <c r="FPF1058" s="5"/>
      <c r="FPG1058" s="5"/>
      <c r="FPH1058" s="5"/>
      <c r="FPI1058" s="5"/>
      <c r="FPJ1058" s="5"/>
      <c r="FPK1058" s="5"/>
      <c r="FPL1058" s="5"/>
      <c r="FPM1058" s="5"/>
      <c r="FPN1058" s="5"/>
      <c r="FPO1058" s="5"/>
      <c r="FPP1058" s="5"/>
      <c r="FPQ1058" s="5"/>
      <c r="FPR1058" s="5"/>
      <c r="FPS1058" s="5"/>
      <c r="FPT1058" s="5"/>
      <c r="FPU1058" s="5"/>
      <c r="FPV1058" s="5"/>
      <c r="FPW1058" s="5"/>
      <c r="FPX1058" s="5"/>
      <c r="FPY1058" s="5"/>
      <c r="FPZ1058" s="5"/>
      <c r="FQA1058" s="5"/>
      <c r="FQB1058" s="5"/>
      <c r="FQC1058" s="5"/>
      <c r="FQD1058" s="5"/>
      <c r="FQE1058" s="5"/>
      <c r="FQF1058" s="5"/>
      <c r="FQG1058" s="5"/>
      <c r="FQH1058" s="5"/>
      <c r="FQI1058" s="5"/>
      <c r="FQJ1058" s="5"/>
      <c r="FQK1058" s="5"/>
      <c r="FQL1058" s="5"/>
      <c r="FQM1058" s="5"/>
      <c r="FQN1058" s="5"/>
      <c r="FQO1058" s="5"/>
      <c r="FQP1058" s="5"/>
      <c r="FQQ1058" s="5"/>
      <c r="FQR1058" s="5"/>
      <c r="FQS1058" s="5"/>
      <c r="FQT1058" s="5"/>
      <c r="FQU1058" s="5"/>
      <c r="FQV1058" s="5"/>
      <c r="FQW1058" s="5"/>
      <c r="FQX1058" s="5"/>
      <c r="FQY1058" s="5"/>
      <c r="FQZ1058" s="5"/>
      <c r="FRA1058" s="5"/>
      <c r="FRB1058" s="5"/>
      <c r="FRC1058" s="5"/>
      <c r="FRD1058" s="5"/>
      <c r="FRE1058" s="5"/>
      <c r="FRF1058" s="5"/>
      <c r="FRG1058" s="5"/>
      <c r="FRH1058" s="5"/>
      <c r="FRI1058" s="5"/>
      <c r="FRJ1058" s="5"/>
      <c r="FRK1058" s="5"/>
      <c r="FRL1058" s="5"/>
      <c r="FRM1058" s="5"/>
      <c r="FRN1058" s="5"/>
      <c r="FRO1058" s="5"/>
      <c r="FRP1058" s="5"/>
      <c r="FRQ1058" s="5"/>
      <c r="FRR1058" s="5"/>
      <c r="FRS1058" s="5"/>
      <c r="FRT1058" s="5"/>
      <c r="FRU1058" s="5"/>
      <c r="FRV1058" s="5"/>
      <c r="FRW1058" s="5"/>
      <c r="FRX1058" s="5"/>
      <c r="FRY1058" s="5"/>
      <c r="FRZ1058" s="5"/>
      <c r="FSA1058" s="5"/>
      <c r="FSB1058" s="5"/>
      <c r="FSC1058" s="5"/>
      <c r="FSD1058" s="5"/>
      <c r="FSE1058" s="5"/>
      <c r="FSF1058" s="5"/>
      <c r="FSG1058" s="5"/>
      <c r="FSH1058" s="5"/>
      <c r="FSI1058" s="5"/>
      <c r="FSJ1058" s="5"/>
      <c r="FSK1058" s="5"/>
      <c r="FSL1058" s="5"/>
      <c r="FSM1058" s="5"/>
      <c r="FSN1058" s="5"/>
      <c r="FSO1058" s="5"/>
      <c r="FSP1058" s="5"/>
      <c r="FSQ1058" s="5"/>
      <c r="FSR1058" s="5"/>
      <c r="FSS1058" s="5"/>
      <c r="FST1058" s="5"/>
      <c r="FSU1058" s="5"/>
      <c r="FSV1058" s="5"/>
      <c r="FSW1058" s="5"/>
      <c r="FSX1058" s="5"/>
      <c r="FSY1058" s="5"/>
      <c r="FSZ1058" s="5"/>
      <c r="FTA1058" s="5"/>
      <c r="FTB1058" s="5"/>
      <c r="FTC1058" s="5"/>
      <c r="FTD1058" s="5"/>
      <c r="FTE1058" s="5"/>
      <c r="FTF1058" s="5"/>
      <c r="FTG1058" s="5"/>
      <c r="FTH1058" s="5"/>
      <c r="FTI1058" s="5"/>
      <c r="FTJ1058" s="5"/>
      <c r="FTK1058" s="5"/>
      <c r="FTL1058" s="5"/>
      <c r="FTM1058" s="5"/>
      <c r="FTN1058" s="5"/>
      <c r="FTO1058" s="5"/>
      <c r="FTP1058" s="5"/>
      <c r="FTQ1058" s="5"/>
      <c r="FTR1058" s="5"/>
      <c r="FTS1058" s="5"/>
      <c r="FTT1058" s="5"/>
      <c r="FTU1058" s="5"/>
      <c r="FTV1058" s="5"/>
      <c r="FTW1058" s="5"/>
      <c r="FTX1058" s="5"/>
      <c r="FTY1058" s="5"/>
      <c r="FTZ1058" s="5"/>
      <c r="FUA1058" s="5"/>
      <c r="FUB1058" s="5"/>
      <c r="FUC1058" s="5"/>
      <c r="FUD1058" s="5"/>
      <c r="FUE1058" s="5"/>
      <c r="FUF1058" s="5"/>
      <c r="FUG1058" s="5"/>
      <c r="FUH1058" s="5"/>
      <c r="FUI1058" s="5"/>
      <c r="FUJ1058" s="5"/>
      <c r="FUK1058" s="5"/>
      <c r="FUL1058" s="5"/>
      <c r="FUM1058" s="5"/>
      <c r="FUN1058" s="5"/>
      <c r="FUO1058" s="5"/>
      <c r="FUP1058" s="5"/>
      <c r="FUQ1058" s="5"/>
      <c r="FUR1058" s="5"/>
      <c r="FUS1058" s="5"/>
      <c r="FUT1058" s="5"/>
      <c r="FUU1058" s="5"/>
      <c r="FUV1058" s="5"/>
      <c r="FUW1058" s="5"/>
      <c r="FUX1058" s="5"/>
      <c r="FUY1058" s="5"/>
      <c r="FUZ1058" s="5"/>
      <c r="FVA1058" s="5"/>
      <c r="FVB1058" s="5"/>
      <c r="FVC1058" s="5"/>
      <c r="FVD1058" s="5"/>
      <c r="FVE1058" s="5"/>
      <c r="FVF1058" s="5"/>
      <c r="FVG1058" s="5"/>
      <c r="FVH1058" s="5"/>
      <c r="FVI1058" s="5"/>
      <c r="FVJ1058" s="5"/>
      <c r="FVK1058" s="5"/>
      <c r="FVL1058" s="5"/>
      <c r="FVM1058" s="5"/>
      <c r="FVN1058" s="5"/>
      <c r="FVO1058" s="5"/>
      <c r="FVP1058" s="5"/>
      <c r="FVQ1058" s="5"/>
      <c r="FVR1058" s="5"/>
      <c r="FVS1058" s="5"/>
      <c r="FVT1058" s="5"/>
      <c r="FVU1058" s="5"/>
      <c r="FVV1058" s="5"/>
      <c r="FVW1058" s="5"/>
      <c r="FVX1058" s="5"/>
      <c r="FVY1058" s="5"/>
      <c r="FVZ1058" s="5"/>
      <c r="FWA1058" s="5"/>
      <c r="FWB1058" s="5"/>
      <c r="FWC1058" s="5"/>
      <c r="FWD1058" s="5"/>
      <c r="FWE1058" s="5"/>
      <c r="FWF1058" s="5"/>
      <c r="FWG1058" s="5"/>
      <c r="FWH1058" s="5"/>
      <c r="FWI1058" s="5"/>
      <c r="FWJ1058" s="5"/>
      <c r="FWK1058" s="5"/>
      <c r="FWL1058" s="5"/>
      <c r="FWM1058" s="5"/>
      <c r="FWN1058" s="5"/>
      <c r="FWO1058" s="5"/>
      <c r="FWP1058" s="5"/>
      <c r="FWQ1058" s="5"/>
      <c r="FWR1058" s="5"/>
      <c r="FWS1058" s="5"/>
      <c r="FWT1058" s="5"/>
      <c r="FWU1058" s="5"/>
      <c r="FWV1058" s="5"/>
      <c r="FWW1058" s="5"/>
      <c r="FWX1058" s="5"/>
      <c r="FWY1058" s="5"/>
      <c r="FWZ1058" s="5"/>
      <c r="FXA1058" s="5"/>
      <c r="FXB1058" s="5"/>
      <c r="FXC1058" s="5"/>
      <c r="FXD1058" s="5"/>
      <c r="FXE1058" s="5"/>
      <c r="FXF1058" s="5"/>
      <c r="FXG1058" s="5"/>
      <c r="FXH1058" s="5"/>
      <c r="FXI1058" s="5"/>
      <c r="FXJ1058" s="5"/>
      <c r="FXK1058" s="5"/>
      <c r="FXL1058" s="5"/>
      <c r="FXM1058" s="5"/>
      <c r="FXN1058" s="5"/>
      <c r="FXO1058" s="5"/>
      <c r="FXP1058" s="5"/>
      <c r="FXQ1058" s="5"/>
      <c r="FXR1058" s="5"/>
      <c r="FXS1058" s="5"/>
      <c r="FXT1058" s="5"/>
      <c r="FXU1058" s="5"/>
      <c r="FXV1058" s="5"/>
      <c r="FXW1058" s="5"/>
      <c r="FXX1058" s="5"/>
      <c r="FXY1058" s="5"/>
      <c r="FXZ1058" s="5"/>
      <c r="FYA1058" s="5"/>
      <c r="FYB1058" s="5"/>
      <c r="FYC1058" s="5"/>
      <c r="FYD1058" s="5"/>
      <c r="FYE1058" s="5"/>
      <c r="FYF1058" s="5"/>
      <c r="FYG1058" s="5"/>
      <c r="FYH1058" s="5"/>
      <c r="FYI1058" s="5"/>
      <c r="FYJ1058" s="5"/>
      <c r="FYK1058" s="5"/>
      <c r="FYL1058" s="5"/>
      <c r="FYM1058" s="5"/>
      <c r="FYN1058" s="5"/>
      <c r="FYO1058" s="5"/>
      <c r="FYP1058" s="5"/>
      <c r="FYQ1058" s="5"/>
      <c r="FYR1058" s="5"/>
      <c r="FYS1058" s="5"/>
      <c r="FYT1058" s="5"/>
      <c r="FYU1058" s="5"/>
      <c r="FYV1058" s="5"/>
      <c r="FYW1058" s="5"/>
      <c r="FYX1058" s="5"/>
      <c r="FYY1058" s="5"/>
      <c r="FYZ1058" s="5"/>
      <c r="FZA1058" s="5"/>
      <c r="FZB1058" s="5"/>
      <c r="FZC1058" s="5"/>
      <c r="FZD1058" s="5"/>
      <c r="FZE1058" s="5"/>
      <c r="FZF1058" s="5"/>
      <c r="FZG1058" s="5"/>
      <c r="FZH1058" s="5"/>
      <c r="FZI1058" s="5"/>
      <c r="FZJ1058" s="5"/>
      <c r="FZK1058" s="5"/>
      <c r="FZL1058" s="5"/>
      <c r="FZM1058" s="5"/>
      <c r="FZN1058" s="5"/>
      <c r="FZO1058" s="5"/>
      <c r="FZP1058" s="5"/>
      <c r="FZQ1058" s="5"/>
      <c r="FZR1058" s="5"/>
      <c r="FZS1058" s="5"/>
      <c r="FZT1058" s="5"/>
      <c r="FZU1058" s="5"/>
      <c r="FZV1058" s="5"/>
      <c r="FZW1058" s="5"/>
      <c r="FZX1058" s="5"/>
      <c r="FZY1058" s="5"/>
      <c r="FZZ1058" s="5"/>
      <c r="GAA1058" s="5"/>
      <c r="GAB1058" s="5"/>
      <c r="GAC1058" s="5"/>
      <c r="GAD1058" s="5"/>
      <c r="GAE1058" s="5"/>
      <c r="GAF1058" s="5"/>
      <c r="GAG1058" s="5"/>
      <c r="GAH1058" s="5"/>
      <c r="GAI1058" s="5"/>
      <c r="GAJ1058" s="5"/>
      <c r="GAK1058" s="5"/>
      <c r="GAL1058" s="5"/>
      <c r="GAM1058" s="5"/>
      <c r="GAN1058" s="5"/>
      <c r="GAO1058" s="5"/>
      <c r="GAP1058" s="5"/>
      <c r="GAQ1058" s="5"/>
      <c r="GAR1058" s="5"/>
      <c r="GAS1058" s="5"/>
      <c r="GAT1058" s="5"/>
      <c r="GAU1058" s="5"/>
      <c r="GAV1058" s="5"/>
      <c r="GAW1058" s="5"/>
      <c r="GAX1058" s="5"/>
      <c r="GAY1058" s="5"/>
      <c r="GAZ1058" s="5"/>
      <c r="GBA1058" s="5"/>
      <c r="GBB1058" s="5"/>
      <c r="GBC1058" s="5"/>
      <c r="GBD1058" s="5"/>
      <c r="GBE1058" s="5"/>
      <c r="GBF1058" s="5"/>
      <c r="GBG1058" s="5"/>
      <c r="GBH1058" s="5"/>
      <c r="GBI1058" s="5"/>
      <c r="GBJ1058" s="5"/>
      <c r="GBK1058" s="5"/>
      <c r="GBL1058" s="5"/>
      <c r="GBM1058" s="5"/>
      <c r="GBN1058" s="5"/>
      <c r="GBO1058" s="5"/>
      <c r="GBP1058" s="5"/>
      <c r="GBQ1058" s="5"/>
      <c r="GBR1058" s="5"/>
      <c r="GBS1058" s="5"/>
      <c r="GBT1058" s="5"/>
      <c r="GBU1058" s="5"/>
      <c r="GBV1058" s="5"/>
      <c r="GBW1058" s="5"/>
      <c r="GBX1058" s="5"/>
      <c r="GBY1058" s="5"/>
      <c r="GBZ1058" s="5"/>
      <c r="GCA1058" s="5"/>
      <c r="GCB1058" s="5"/>
      <c r="GCC1058" s="5"/>
      <c r="GCD1058" s="5"/>
      <c r="GCE1058" s="5"/>
      <c r="GCF1058" s="5"/>
      <c r="GCG1058" s="5"/>
      <c r="GCH1058" s="5"/>
      <c r="GCI1058" s="5"/>
      <c r="GCJ1058" s="5"/>
      <c r="GCK1058" s="5"/>
      <c r="GCL1058" s="5"/>
      <c r="GCM1058" s="5"/>
      <c r="GCN1058" s="5"/>
      <c r="GCO1058" s="5"/>
      <c r="GCP1058" s="5"/>
      <c r="GCQ1058" s="5"/>
      <c r="GCR1058" s="5"/>
      <c r="GCS1058" s="5"/>
      <c r="GCT1058" s="5"/>
      <c r="GCU1058" s="5"/>
      <c r="GCV1058" s="5"/>
      <c r="GCW1058" s="5"/>
      <c r="GCX1058" s="5"/>
      <c r="GCY1058" s="5"/>
      <c r="GCZ1058" s="5"/>
      <c r="GDA1058" s="5"/>
      <c r="GDB1058" s="5"/>
      <c r="GDC1058" s="5"/>
      <c r="GDD1058" s="5"/>
      <c r="GDE1058" s="5"/>
      <c r="GDF1058" s="5"/>
      <c r="GDG1058" s="5"/>
      <c r="GDH1058" s="5"/>
      <c r="GDI1058" s="5"/>
      <c r="GDJ1058" s="5"/>
      <c r="GDK1058" s="5"/>
      <c r="GDL1058" s="5"/>
      <c r="GDM1058" s="5"/>
      <c r="GDN1058" s="5"/>
      <c r="GDO1058" s="5"/>
      <c r="GDP1058" s="5"/>
      <c r="GDQ1058" s="5"/>
      <c r="GDR1058" s="5"/>
      <c r="GDS1058" s="5"/>
      <c r="GDT1058" s="5"/>
      <c r="GDU1058" s="5"/>
      <c r="GDV1058" s="5"/>
      <c r="GDW1058" s="5"/>
      <c r="GDX1058" s="5"/>
      <c r="GDY1058" s="5"/>
      <c r="GDZ1058" s="5"/>
      <c r="GEA1058" s="5"/>
      <c r="GEB1058" s="5"/>
      <c r="GEC1058" s="5"/>
      <c r="GED1058" s="5"/>
      <c r="GEE1058" s="5"/>
      <c r="GEF1058" s="5"/>
      <c r="GEG1058" s="5"/>
      <c r="GEH1058" s="5"/>
      <c r="GEI1058" s="5"/>
      <c r="GEJ1058" s="5"/>
      <c r="GEK1058" s="5"/>
      <c r="GEL1058" s="5"/>
      <c r="GEM1058" s="5"/>
      <c r="GEN1058" s="5"/>
      <c r="GEO1058" s="5"/>
      <c r="GEP1058" s="5"/>
      <c r="GEQ1058" s="5"/>
      <c r="GER1058" s="5"/>
      <c r="GES1058" s="5"/>
      <c r="GET1058" s="5"/>
      <c r="GEU1058" s="5"/>
      <c r="GEV1058" s="5"/>
      <c r="GEW1058" s="5"/>
      <c r="GEX1058" s="5"/>
      <c r="GEY1058" s="5"/>
      <c r="GEZ1058" s="5"/>
      <c r="GFA1058" s="5"/>
      <c r="GFB1058" s="5"/>
      <c r="GFC1058" s="5"/>
      <c r="GFD1058" s="5"/>
      <c r="GFE1058" s="5"/>
      <c r="GFF1058" s="5"/>
      <c r="GFG1058" s="5"/>
      <c r="GFH1058" s="5"/>
      <c r="GFI1058" s="5"/>
      <c r="GFJ1058" s="5"/>
      <c r="GFK1058" s="5"/>
      <c r="GFL1058" s="5"/>
      <c r="GFM1058" s="5"/>
      <c r="GFN1058" s="5"/>
      <c r="GFO1058" s="5"/>
      <c r="GFP1058" s="5"/>
      <c r="GFQ1058" s="5"/>
      <c r="GFR1058" s="5"/>
      <c r="GFS1058" s="5"/>
      <c r="GFT1058" s="5"/>
      <c r="GFU1058" s="5"/>
      <c r="GFV1058" s="5"/>
      <c r="GFW1058" s="5"/>
      <c r="GFX1058" s="5"/>
      <c r="GFY1058" s="5"/>
      <c r="GFZ1058" s="5"/>
      <c r="GGA1058" s="5"/>
      <c r="GGB1058" s="5"/>
      <c r="GGC1058" s="5"/>
      <c r="GGD1058" s="5"/>
      <c r="GGE1058" s="5"/>
      <c r="GGF1058" s="5"/>
      <c r="GGG1058" s="5"/>
      <c r="GGH1058" s="5"/>
      <c r="GGI1058" s="5"/>
      <c r="GGJ1058" s="5"/>
      <c r="GGK1058" s="5"/>
      <c r="GGL1058" s="5"/>
      <c r="GGM1058" s="5"/>
      <c r="GGN1058" s="5"/>
      <c r="GGO1058" s="5"/>
      <c r="GGP1058" s="5"/>
      <c r="GGQ1058" s="5"/>
      <c r="GGR1058" s="5"/>
      <c r="GGS1058" s="5"/>
      <c r="GGT1058" s="5"/>
      <c r="GGU1058" s="5"/>
      <c r="GGV1058" s="5"/>
      <c r="GGW1058" s="5"/>
      <c r="GGX1058" s="5"/>
      <c r="GGY1058" s="5"/>
      <c r="GGZ1058" s="5"/>
      <c r="GHA1058" s="5"/>
      <c r="GHB1058" s="5"/>
      <c r="GHC1058" s="5"/>
      <c r="GHD1058" s="5"/>
      <c r="GHE1058" s="5"/>
      <c r="GHF1058" s="5"/>
      <c r="GHG1058" s="5"/>
      <c r="GHH1058" s="5"/>
      <c r="GHI1058" s="5"/>
      <c r="GHJ1058" s="5"/>
      <c r="GHK1058" s="5"/>
      <c r="GHL1058" s="5"/>
      <c r="GHM1058" s="5"/>
      <c r="GHN1058" s="5"/>
      <c r="GHO1058" s="5"/>
      <c r="GHP1058" s="5"/>
      <c r="GHQ1058" s="5"/>
      <c r="GHR1058" s="5"/>
      <c r="GHS1058" s="5"/>
      <c r="GHT1058" s="5"/>
      <c r="GHU1058" s="5"/>
      <c r="GHV1058" s="5"/>
      <c r="GHW1058" s="5"/>
      <c r="GHX1058" s="5"/>
      <c r="GHY1058" s="5"/>
      <c r="GHZ1058" s="5"/>
      <c r="GIA1058" s="5"/>
      <c r="GIB1058" s="5"/>
      <c r="GIC1058" s="5"/>
      <c r="GID1058" s="5"/>
      <c r="GIE1058" s="5"/>
      <c r="GIF1058" s="5"/>
      <c r="GIG1058" s="5"/>
      <c r="GIH1058" s="5"/>
      <c r="GII1058" s="5"/>
      <c r="GIJ1058" s="5"/>
      <c r="GIK1058" s="5"/>
      <c r="GIL1058" s="5"/>
      <c r="GIM1058" s="5"/>
      <c r="GIN1058" s="5"/>
      <c r="GIO1058" s="5"/>
      <c r="GIP1058" s="5"/>
      <c r="GIQ1058" s="5"/>
      <c r="GIR1058" s="5"/>
      <c r="GIS1058" s="5"/>
      <c r="GIT1058" s="5"/>
      <c r="GIU1058" s="5"/>
      <c r="GIV1058" s="5"/>
      <c r="GIW1058" s="5"/>
      <c r="GIX1058" s="5"/>
      <c r="GIY1058" s="5"/>
      <c r="GIZ1058" s="5"/>
      <c r="GJA1058" s="5"/>
      <c r="GJB1058" s="5"/>
      <c r="GJC1058" s="5"/>
      <c r="GJD1058" s="5"/>
      <c r="GJE1058" s="5"/>
      <c r="GJF1058" s="5"/>
      <c r="GJG1058" s="5"/>
      <c r="GJH1058" s="5"/>
      <c r="GJI1058" s="5"/>
      <c r="GJJ1058" s="5"/>
      <c r="GJK1058" s="5"/>
      <c r="GJL1058" s="5"/>
      <c r="GJM1058" s="5"/>
      <c r="GJN1058" s="5"/>
      <c r="GJO1058" s="5"/>
      <c r="GJP1058" s="5"/>
      <c r="GJQ1058" s="5"/>
      <c r="GJR1058" s="5"/>
      <c r="GJS1058" s="5"/>
      <c r="GJT1058" s="5"/>
      <c r="GJU1058" s="5"/>
      <c r="GJV1058" s="5"/>
      <c r="GJW1058" s="5"/>
      <c r="GJX1058" s="5"/>
      <c r="GJY1058" s="5"/>
      <c r="GJZ1058" s="5"/>
      <c r="GKA1058" s="5"/>
      <c r="GKB1058" s="5"/>
      <c r="GKC1058" s="5"/>
      <c r="GKD1058" s="5"/>
      <c r="GKE1058" s="5"/>
      <c r="GKF1058" s="5"/>
      <c r="GKG1058" s="5"/>
      <c r="GKH1058" s="5"/>
      <c r="GKI1058" s="5"/>
      <c r="GKJ1058" s="5"/>
      <c r="GKK1058" s="5"/>
      <c r="GKL1058" s="5"/>
      <c r="GKM1058" s="5"/>
      <c r="GKN1058" s="5"/>
      <c r="GKO1058" s="5"/>
      <c r="GKP1058" s="5"/>
      <c r="GKQ1058" s="5"/>
      <c r="GKR1058" s="5"/>
      <c r="GKS1058" s="5"/>
      <c r="GKT1058" s="5"/>
      <c r="GKU1058" s="5"/>
      <c r="GKV1058" s="5"/>
      <c r="GKW1058" s="5"/>
      <c r="GKX1058" s="5"/>
      <c r="GKY1058" s="5"/>
      <c r="GKZ1058" s="5"/>
      <c r="GLA1058" s="5"/>
      <c r="GLB1058" s="5"/>
      <c r="GLC1058" s="5"/>
      <c r="GLD1058" s="5"/>
      <c r="GLE1058" s="5"/>
      <c r="GLF1058" s="5"/>
      <c r="GLG1058" s="5"/>
      <c r="GLH1058" s="5"/>
      <c r="GLI1058" s="5"/>
      <c r="GLJ1058" s="5"/>
      <c r="GLK1058" s="5"/>
      <c r="GLL1058" s="5"/>
      <c r="GLM1058" s="5"/>
      <c r="GLN1058" s="5"/>
      <c r="GLO1058" s="5"/>
      <c r="GLP1058" s="5"/>
      <c r="GLQ1058" s="5"/>
      <c r="GLR1058" s="5"/>
      <c r="GLS1058" s="5"/>
      <c r="GLT1058" s="5"/>
      <c r="GLU1058" s="5"/>
      <c r="GLV1058" s="5"/>
      <c r="GLW1058" s="5"/>
      <c r="GLX1058" s="5"/>
      <c r="GLY1058" s="5"/>
      <c r="GLZ1058" s="5"/>
      <c r="GMA1058" s="5"/>
      <c r="GMB1058" s="5"/>
      <c r="GMC1058" s="5"/>
      <c r="GMD1058" s="5"/>
      <c r="GME1058" s="5"/>
      <c r="GMF1058" s="5"/>
      <c r="GMG1058" s="5"/>
      <c r="GMH1058" s="5"/>
      <c r="GMI1058" s="5"/>
      <c r="GMJ1058" s="5"/>
      <c r="GMK1058" s="5"/>
      <c r="GML1058" s="5"/>
      <c r="GMM1058" s="5"/>
      <c r="GMN1058" s="5"/>
      <c r="GMO1058" s="5"/>
      <c r="GMP1058" s="5"/>
      <c r="GMQ1058" s="5"/>
      <c r="GMR1058" s="5"/>
      <c r="GMS1058" s="5"/>
      <c r="GMT1058" s="5"/>
      <c r="GMU1058" s="5"/>
      <c r="GMV1058" s="5"/>
      <c r="GMW1058" s="5"/>
      <c r="GMX1058" s="5"/>
      <c r="GMY1058" s="5"/>
      <c r="GMZ1058" s="5"/>
      <c r="GNA1058" s="5"/>
      <c r="GNB1058" s="5"/>
      <c r="GNC1058" s="5"/>
      <c r="GND1058" s="5"/>
      <c r="GNE1058" s="5"/>
      <c r="GNF1058" s="5"/>
      <c r="GNG1058" s="5"/>
      <c r="GNH1058" s="5"/>
      <c r="GNI1058" s="5"/>
      <c r="GNJ1058" s="5"/>
      <c r="GNK1058" s="5"/>
      <c r="GNL1058" s="5"/>
      <c r="GNM1058" s="5"/>
      <c r="GNN1058" s="5"/>
      <c r="GNO1058" s="5"/>
      <c r="GNP1058" s="5"/>
      <c r="GNQ1058" s="5"/>
      <c r="GNR1058" s="5"/>
      <c r="GNS1058" s="5"/>
      <c r="GNT1058" s="5"/>
      <c r="GNU1058" s="5"/>
      <c r="GNV1058" s="5"/>
      <c r="GNW1058" s="5"/>
      <c r="GNX1058" s="5"/>
      <c r="GNY1058" s="5"/>
      <c r="GNZ1058" s="5"/>
      <c r="GOA1058" s="5"/>
      <c r="GOB1058" s="5"/>
      <c r="GOC1058" s="5"/>
      <c r="GOD1058" s="5"/>
      <c r="GOE1058" s="5"/>
      <c r="GOF1058" s="5"/>
      <c r="GOG1058" s="5"/>
      <c r="GOH1058" s="5"/>
      <c r="GOI1058" s="5"/>
      <c r="GOJ1058" s="5"/>
      <c r="GOK1058" s="5"/>
      <c r="GOL1058" s="5"/>
      <c r="GOM1058" s="5"/>
      <c r="GON1058" s="5"/>
      <c r="GOO1058" s="5"/>
      <c r="GOP1058" s="5"/>
      <c r="GOQ1058" s="5"/>
      <c r="GOR1058" s="5"/>
      <c r="GOS1058" s="5"/>
      <c r="GOT1058" s="5"/>
      <c r="GOU1058" s="5"/>
      <c r="GOV1058" s="5"/>
      <c r="GOW1058" s="5"/>
      <c r="GOX1058" s="5"/>
      <c r="GOY1058" s="5"/>
      <c r="GOZ1058" s="5"/>
      <c r="GPA1058" s="5"/>
      <c r="GPB1058" s="5"/>
      <c r="GPC1058" s="5"/>
      <c r="GPD1058" s="5"/>
      <c r="GPE1058" s="5"/>
      <c r="GPF1058" s="5"/>
      <c r="GPG1058" s="5"/>
      <c r="GPH1058" s="5"/>
      <c r="GPI1058" s="5"/>
      <c r="GPJ1058" s="5"/>
      <c r="GPK1058" s="5"/>
      <c r="GPL1058" s="5"/>
      <c r="GPM1058" s="5"/>
      <c r="GPN1058" s="5"/>
      <c r="GPO1058" s="5"/>
      <c r="GPP1058" s="5"/>
      <c r="GPQ1058" s="5"/>
      <c r="GPR1058" s="5"/>
      <c r="GPS1058" s="5"/>
      <c r="GPT1058" s="5"/>
      <c r="GPU1058" s="5"/>
      <c r="GPV1058" s="5"/>
      <c r="GPW1058" s="5"/>
      <c r="GPX1058" s="5"/>
      <c r="GPY1058" s="5"/>
      <c r="GPZ1058" s="5"/>
      <c r="GQA1058" s="5"/>
      <c r="GQB1058" s="5"/>
      <c r="GQC1058" s="5"/>
      <c r="GQD1058" s="5"/>
      <c r="GQE1058" s="5"/>
      <c r="GQF1058" s="5"/>
      <c r="GQG1058" s="5"/>
      <c r="GQH1058" s="5"/>
      <c r="GQI1058" s="5"/>
      <c r="GQJ1058" s="5"/>
      <c r="GQK1058" s="5"/>
      <c r="GQL1058" s="5"/>
      <c r="GQM1058" s="5"/>
      <c r="GQN1058" s="5"/>
      <c r="GQO1058" s="5"/>
      <c r="GQP1058" s="5"/>
      <c r="GQQ1058" s="5"/>
      <c r="GQR1058" s="5"/>
      <c r="GQS1058" s="5"/>
      <c r="GQT1058" s="5"/>
      <c r="GQU1058" s="5"/>
      <c r="GQV1058" s="5"/>
      <c r="GQW1058" s="5"/>
      <c r="GQX1058" s="5"/>
      <c r="GQY1058" s="5"/>
      <c r="GQZ1058" s="5"/>
      <c r="GRA1058" s="5"/>
      <c r="GRB1058" s="5"/>
      <c r="GRC1058" s="5"/>
      <c r="GRD1058" s="5"/>
      <c r="GRE1058" s="5"/>
      <c r="GRF1058" s="5"/>
      <c r="GRG1058" s="5"/>
      <c r="GRH1058" s="5"/>
      <c r="GRI1058" s="5"/>
      <c r="GRJ1058" s="5"/>
      <c r="GRK1058" s="5"/>
      <c r="GRL1058" s="5"/>
      <c r="GRM1058" s="5"/>
      <c r="GRN1058" s="5"/>
      <c r="GRO1058" s="5"/>
      <c r="GRP1058" s="5"/>
      <c r="GRQ1058" s="5"/>
      <c r="GRR1058" s="5"/>
      <c r="GRS1058" s="5"/>
      <c r="GRT1058" s="5"/>
      <c r="GRU1058" s="5"/>
      <c r="GRV1058" s="5"/>
      <c r="GRW1058" s="5"/>
      <c r="GRX1058" s="5"/>
      <c r="GRY1058" s="5"/>
      <c r="GRZ1058" s="5"/>
      <c r="GSA1058" s="5"/>
      <c r="GSB1058" s="5"/>
      <c r="GSC1058" s="5"/>
      <c r="GSD1058" s="5"/>
      <c r="GSE1058" s="5"/>
      <c r="GSF1058" s="5"/>
      <c r="GSG1058" s="5"/>
      <c r="GSH1058" s="5"/>
      <c r="GSI1058" s="5"/>
      <c r="GSJ1058" s="5"/>
      <c r="GSK1058" s="5"/>
      <c r="GSL1058" s="5"/>
      <c r="GSM1058" s="5"/>
      <c r="GSN1058" s="5"/>
      <c r="GSO1058" s="5"/>
      <c r="GSP1058" s="5"/>
      <c r="GSQ1058" s="5"/>
      <c r="GSR1058" s="5"/>
      <c r="GSS1058" s="5"/>
      <c r="GST1058" s="5"/>
      <c r="GSU1058" s="5"/>
      <c r="GSV1058" s="5"/>
      <c r="GSW1058" s="5"/>
      <c r="GSX1058" s="5"/>
      <c r="GSY1058" s="5"/>
      <c r="GSZ1058" s="5"/>
      <c r="GTA1058" s="5"/>
      <c r="GTB1058" s="5"/>
      <c r="GTC1058" s="5"/>
      <c r="GTD1058" s="5"/>
      <c r="GTE1058" s="5"/>
      <c r="GTF1058" s="5"/>
      <c r="GTG1058" s="5"/>
      <c r="GTH1058" s="5"/>
      <c r="GTI1058" s="5"/>
      <c r="GTJ1058" s="5"/>
      <c r="GTK1058" s="5"/>
      <c r="GTL1058" s="5"/>
      <c r="GTM1058" s="5"/>
      <c r="GTN1058" s="5"/>
      <c r="GTO1058" s="5"/>
      <c r="GTP1058" s="5"/>
      <c r="GTQ1058" s="5"/>
      <c r="GTR1058" s="5"/>
      <c r="GTS1058" s="5"/>
      <c r="GTT1058" s="5"/>
      <c r="GTU1058" s="5"/>
      <c r="GTV1058" s="5"/>
      <c r="GTW1058" s="5"/>
      <c r="GTX1058" s="5"/>
      <c r="GTY1058" s="5"/>
      <c r="GTZ1058" s="5"/>
      <c r="GUA1058" s="5"/>
      <c r="GUB1058" s="5"/>
      <c r="GUC1058" s="5"/>
      <c r="GUD1058" s="5"/>
      <c r="GUE1058" s="5"/>
      <c r="GUF1058" s="5"/>
      <c r="GUG1058" s="5"/>
      <c r="GUH1058" s="5"/>
      <c r="GUI1058" s="5"/>
      <c r="GUJ1058" s="5"/>
      <c r="GUK1058" s="5"/>
      <c r="GUL1058" s="5"/>
      <c r="GUM1058" s="5"/>
      <c r="GUN1058" s="5"/>
      <c r="GUO1058" s="5"/>
      <c r="GUP1058" s="5"/>
      <c r="GUQ1058" s="5"/>
      <c r="GUR1058" s="5"/>
      <c r="GUS1058" s="5"/>
      <c r="GUT1058" s="5"/>
      <c r="GUU1058" s="5"/>
      <c r="GUV1058" s="5"/>
      <c r="GUW1058" s="5"/>
      <c r="GUX1058" s="5"/>
      <c r="GUY1058" s="5"/>
      <c r="GUZ1058" s="5"/>
      <c r="GVA1058" s="5"/>
      <c r="GVB1058" s="5"/>
      <c r="GVC1058" s="5"/>
      <c r="GVD1058" s="5"/>
      <c r="GVE1058" s="5"/>
      <c r="GVF1058" s="5"/>
      <c r="GVG1058" s="5"/>
      <c r="GVH1058" s="5"/>
      <c r="GVI1058" s="5"/>
      <c r="GVJ1058" s="5"/>
      <c r="GVK1058" s="5"/>
      <c r="GVL1058" s="5"/>
      <c r="GVM1058" s="5"/>
      <c r="GVN1058" s="5"/>
      <c r="GVO1058" s="5"/>
      <c r="GVP1058" s="5"/>
      <c r="GVQ1058" s="5"/>
      <c r="GVR1058" s="5"/>
      <c r="GVS1058" s="5"/>
      <c r="GVT1058" s="5"/>
      <c r="GVU1058" s="5"/>
      <c r="GVV1058" s="5"/>
      <c r="GVW1058" s="5"/>
      <c r="GVX1058" s="5"/>
      <c r="GVY1058" s="5"/>
      <c r="GVZ1058" s="5"/>
      <c r="GWA1058" s="5"/>
      <c r="GWB1058" s="5"/>
      <c r="GWC1058" s="5"/>
      <c r="GWD1058" s="5"/>
      <c r="GWE1058" s="5"/>
      <c r="GWF1058" s="5"/>
      <c r="GWG1058" s="5"/>
      <c r="GWH1058" s="5"/>
      <c r="GWI1058" s="5"/>
      <c r="GWJ1058" s="5"/>
      <c r="GWK1058" s="5"/>
      <c r="GWL1058" s="5"/>
      <c r="GWM1058" s="5"/>
      <c r="GWN1058" s="5"/>
      <c r="GWO1058" s="5"/>
      <c r="GWP1058" s="5"/>
      <c r="GWQ1058" s="5"/>
      <c r="GWR1058" s="5"/>
      <c r="GWS1058" s="5"/>
      <c r="GWT1058" s="5"/>
      <c r="GWU1058" s="5"/>
      <c r="GWV1058" s="5"/>
      <c r="GWW1058" s="5"/>
      <c r="GWX1058" s="5"/>
      <c r="GWY1058" s="5"/>
      <c r="GWZ1058" s="5"/>
      <c r="GXA1058" s="5"/>
      <c r="GXB1058" s="5"/>
      <c r="GXC1058" s="5"/>
      <c r="GXD1058" s="5"/>
      <c r="GXE1058" s="5"/>
      <c r="GXF1058" s="5"/>
      <c r="GXG1058" s="5"/>
      <c r="GXH1058" s="5"/>
      <c r="GXI1058" s="5"/>
      <c r="GXJ1058" s="5"/>
      <c r="GXK1058" s="5"/>
      <c r="GXL1058" s="5"/>
      <c r="GXM1058" s="5"/>
      <c r="GXN1058" s="5"/>
      <c r="GXO1058" s="5"/>
      <c r="GXP1058" s="5"/>
      <c r="GXQ1058" s="5"/>
      <c r="GXR1058" s="5"/>
      <c r="GXS1058" s="5"/>
      <c r="GXT1058" s="5"/>
      <c r="GXU1058" s="5"/>
      <c r="GXV1058" s="5"/>
      <c r="GXW1058" s="5"/>
      <c r="GXX1058" s="5"/>
      <c r="GXY1058" s="5"/>
      <c r="GXZ1058" s="5"/>
      <c r="GYA1058" s="5"/>
      <c r="GYB1058" s="5"/>
      <c r="GYC1058" s="5"/>
      <c r="GYD1058" s="5"/>
      <c r="GYE1058" s="5"/>
      <c r="GYF1058" s="5"/>
      <c r="GYG1058" s="5"/>
      <c r="GYH1058" s="5"/>
      <c r="GYI1058" s="5"/>
      <c r="GYJ1058" s="5"/>
      <c r="GYK1058" s="5"/>
      <c r="GYL1058" s="5"/>
      <c r="GYM1058" s="5"/>
      <c r="GYN1058" s="5"/>
      <c r="GYO1058" s="5"/>
      <c r="GYP1058" s="5"/>
      <c r="GYQ1058" s="5"/>
      <c r="GYR1058" s="5"/>
      <c r="GYS1058" s="5"/>
      <c r="GYT1058" s="5"/>
      <c r="GYU1058" s="5"/>
      <c r="GYV1058" s="5"/>
      <c r="GYW1058" s="5"/>
      <c r="GYX1058" s="5"/>
      <c r="GYY1058" s="5"/>
      <c r="GYZ1058" s="5"/>
      <c r="GZA1058" s="5"/>
      <c r="GZB1058" s="5"/>
      <c r="GZC1058" s="5"/>
      <c r="GZD1058" s="5"/>
      <c r="GZE1058" s="5"/>
      <c r="GZF1058" s="5"/>
      <c r="GZG1058" s="5"/>
      <c r="GZH1058" s="5"/>
      <c r="GZI1058" s="5"/>
      <c r="GZJ1058" s="5"/>
      <c r="GZK1058" s="5"/>
      <c r="GZL1058" s="5"/>
      <c r="GZM1058" s="5"/>
      <c r="GZN1058" s="5"/>
      <c r="GZO1058" s="5"/>
      <c r="GZP1058" s="5"/>
      <c r="GZQ1058" s="5"/>
      <c r="GZR1058" s="5"/>
      <c r="GZS1058" s="5"/>
      <c r="GZT1058" s="5"/>
      <c r="GZU1058" s="5"/>
      <c r="GZV1058" s="5"/>
      <c r="GZW1058" s="5"/>
      <c r="GZX1058" s="5"/>
      <c r="GZY1058" s="5"/>
      <c r="GZZ1058" s="5"/>
      <c r="HAA1058" s="5"/>
      <c r="HAB1058" s="5"/>
      <c r="HAC1058" s="5"/>
      <c r="HAD1058" s="5"/>
      <c r="HAE1058" s="5"/>
      <c r="HAF1058" s="5"/>
      <c r="HAG1058" s="5"/>
      <c r="HAH1058" s="5"/>
      <c r="HAI1058" s="5"/>
      <c r="HAJ1058" s="5"/>
      <c r="HAK1058" s="5"/>
      <c r="HAL1058" s="5"/>
      <c r="HAM1058" s="5"/>
      <c r="HAN1058" s="5"/>
      <c r="HAO1058" s="5"/>
      <c r="HAP1058" s="5"/>
      <c r="HAQ1058" s="5"/>
      <c r="HAR1058" s="5"/>
      <c r="HAS1058" s="5"/>
      <c r="HAT1058" s="5"/>
      <c r="HAU1058" s="5"/>
      <c r="HAV1058" s="5"/>
      <c r="HAW1058" s="5"/>
      <c r="HAX1058" s="5"/>
      <c r="HAY1058" s="5"/>
      <c r="HAZ1058" s="5"/>
      <c r="HBA1058" s="5"/>
      <c r="HBB1058" s="5"/>
      <c r="HBC1058" s="5"/>
      <c r="HBD1058" s="5"/>
      <c r="HBE1058" s="5"/>
      <c r="HBF1058" s="5"/>
      <c r="HBG1058" s="5"/>
      <c r="HBH1058" s="5"/>
      <c r="HBI1058" s="5"/>
      <c r="HBJ1058" s="5"/>
      <c r="HBK1058" s="5"/>
      <c r="HBL1058" s="5"/>
      <c r="HBM1058" s="5"/>
      <c r="HBN1058" s="5"/>
      <c r="HBO1058" s="5"/>
      <c r="HBP1058" s="5"/>
      <c r="HBQ1058" s="5"/>
      <c r="HBR1058" s="5"/>
      <c r="HBS1058" s="5"/>
      <c r="HBT1058" s="5"/>
      <c r="HBU1058" s="5"/>
      <c r="HBV1058" s="5"/>
      <c r="HBW1058" s="5"/>
      <c r="HBX1058" s="5"/>
      <c r="HBY1058" s="5"/>
      <c r="HBZ1058" s="5"/>
      <c r="HCA1058" s="5"/>
      <c r="HCB1058" s="5"/>
      <c r="HCC1058" s="5"/>
      <c r="HCD1058" s="5"/>
      <c r="HCE1058" s="5"/>
      <c r="HCF1058" s="5"/>
      <c r="HCG1058" s="5"/>
      <c r="HCH1058" s="5"/>
      <c r="HCI1058" s="5"/>
      <c r="HCJ1058" s="5"/>
      <c r="HCK1058" s="5"/>
      <c r="HCL1058" s="5"/>
      <c r="HCM1058" s="5"/>
      <c r="HCN1058" s="5"/>
      <c r="HCO1058" s="5"/>
      <c r="HCP1058" s="5"/>
      <c r="HCQ1058" s="5"/>
      <c r="HCR1058" s="5"/>
      <c r="HCS1058" s="5"/>
      <c r="HCT1058" s="5"/>
      <c r="HCU1058" s="5"/>
      <c r="HCV1058" s="5"/>
      <c r="HCW1058" s="5"/>
      <c r="HCX1058" s="5"/>
      <c r="HCY1058" s="5"/>
      <c r="HCZ1058" s="5"/>
      <c r="HDA1058" s="5"/>
      <c r="HDB1058" s="5"/>
      <c r="HDC1058" s="5"/>
      <c r="HDD1058" s="5"/>
      <c r="HDE1058" s="5"/>
      <c r="HDF1058" s="5"/>
      <c r="HDG1058" s="5"/>
      <c r="HDH1058" s="5"/>
      <c r="HDI1058" s="5"/>
      <c r="HDJ1058" s="5"/>
      <c r="HDK1058" s="5"/>
      <c r="HDL1058" s="5"/>
      <c r="HDM1058" s="5"/>
      <c r="HDN1058" s="5"/>
      <c r="HDO1058" s="5"/>
      <c r="HDP1058" s="5"/>
      <c r="HDQ1058" s="5"/>
      <c r="HDR1058" s="5"/>
      <c r="HDS1058" s="5"/>
      <c r="HDT1058" s="5"/>
      <c r="HDU1058" s="5"/>
      <c r="HDV1058" s="5"/>
      <c r="HDW1058" s="5"/>
      <c r="HDX1058" s="5"/>
      <c r="HDY1058" s="5"/>
      <c r="HDZ1058" s="5"/>
      <c r="HEA1058" s="5"/>
      <c r="HEB1058" s="5"/>
      <c r="HEC1058" s="5"/>
      <c r="HED1058" s="5"/>
      <c r="HEE1058" s="5"/>
      <c r="HEF1058" s="5"/>
      <c r="HEG1058" s="5"/>
      <c r="HEH1058" s="5"/>
      <c r="HEI1058" s="5"/>
      <c r="HEJ1058" s="5"/>
      <c r="HEK1058" s="5"/>
      <c r="HEL1058" s="5"/>
      <c r="HEM1058" s="5"/>
      <c r="HEN1058" s="5"/>
      <c r="HEO1058" s="5"/>
      <c r="HEP1058" s="5"/>
      <c r="HEQ1058" s="5"/>
      <c r="HER1058" s="5"/>
      <c r="HES1058" s="5"/>
      <c r="HET1058" s="5"/>
      <c r="HEU1058" s="5"/>
      <c r="HEV1058" s="5"/>
      <c r="HEW1058" s="5"/>
      <c r="HEX1058" s="5"/>
      <c r="HEY1058" s="5"/>
      <c r="HEZ1058" s="5"/>
      <c r="HFA1058" s="5"/>
      <c r="HFB1058" s="5"/>
      <c r="HFC1058" s="5"/>
      <c r="HFD1058" s="5"/>
      <c r="HFE1058" s="5"/>
      <c r="HFF1058" s="5"/>
      <c r="HFG1058" s="5"/>
      <c r="HFH1058" s="5"/>
      <c r="HFI1058" s="5"/>
      <c r="HFJ1058" s="5"/>
      <c r="HFK1058" s="5"/>
      <c r="HFL1058" s="5"/>
      <c r="HFM1058" s="5"/>
      <c r="HFN1058" s="5"/>
      <c r="HFO1058" s="5"/>
      <c r="HFP1058" s="5"/>
      <c r="HFQ1058" s="5"/>
      <c r="HFR1058" s="5"/>
      <c r="HFS1058" s="5"/>
      <c r="HFT1058" s="5"/>
      <c r="HFU1058" s="5"/>
      <c r="HFV1058" s="5"/>
      <c r="HFW1058" s="5"/>
      <c r="HFX1058" s="5"/>
      <c r="HFY1058" s="5"/>
      <c r="HFZ1058" s="5"/>
      <c r="HGA1058" s="5"/>
      <c r="HGB1058" s="5"/>
      <c r="HGC1058" s="5"/>
      <c r="HGD1058" s="5"/>
      <c r="HGE1058" s="5"/>
      <c r="HGF1058" s="5"/>
      <c r="HGG1058" s="5"/>
      <c r="HGH1058" s="5"/>
      <c r="HGI1058" s="5"/>
      <c r="HGJ1058" s="5"/>
      <c r="HGK1058" s="5"/>
      <c r="HGL1058" s="5"/>
      <c r="HGM1058" s="5"/>
      <c r="HGN1058" s="5"/>
      <c r="HGO1058" s="5"/>
      <c r="HGP1058" s="5"/>
      <c r="HGQ1058" s="5"/>
      <c r="HGR1058" s="5"/>
      <c r="HGS1058" s="5"/>
      <c r="HGT1058" s="5"/>
      <c r="HGU1058" s="5"/>
      <c r="HGV1058" s="5"/>
      <c r="HGW1058" s="5"/>
      <c r="HGX1058" s="5"/>
      <c r="HGY1058" s="5"/>
      <c r="HGZ1058" s="5"/>
      <c r="HHA1058" s="5"/>
      <c r="HHB1058" s="5"/>
      <c r="HHC1058" s="5"/>
      <c r="HHD1058" s="5"/>
      <c r="HHE1058" s="5"/>
      <c r="HHF1058" s="5"/>
      <c r="HHG1058" s="5"/>
      <c r="HHH1058" s="5"/>
      <c r="HHI1058" s="5"/>
      <c r="HHJ1058" s="5"/>
      <c r="HHK1058" s="5"/>
      <c r="HHL1058" s="5"/>
      <c r="HHM1058" s="5"/>
      <c r="HHN1058" s="5"/>
      <c r="HHO1058" s="5"/>
      <c r="HHP1058" s="5"/>
      <c r="HHQ1058" s="5"/>
      <c r="HHR1058" s="5"/>
      <c r="HHS1058" s="5"/>
      <c r="HHT1058" s="5"/>
      <c r="HHU1058" s="5"/>
      <c r="HHV1058" s="5"/>
      <c r="HHW1058" s="5"/>
      <c r="HHX1058" s="5"/>
      <c r="HHY1058" s="5"/>
      <c r="HHZ1058" s="5"/>
      <c r="HIA1058" s="5"/>
      <c r="HIB1058" s="5"/>
      <c r="HIC1058" s="5"/>
      <c r="HID1058" s="5"/>
      <c r="HIE1058" s="5"/>
      <c r="HIF1058" s="5"/>
      <c r="HIG1058" s="5"/>
      <c r="HIH1058" s="5"/>
      <c r="HII1058" s="5"/>
      <c r="HIJ1058" s="5"/>
      <c r="HIK1058" s="5"/>
      <c r="HIL1058" s="5"/>
      <c r="HIM1058" s="5"/>
      <c r="HIN1058" s="5"/>
      <c r="HIO1058" s="5"/>
      <c r="HIP1058" s="5"/>
      <c r="HIQ1058" s="5"/>
      <c r="HIR1058" s="5"/>
      <c r="HIS1058" s="5"/>
      <c r="HIT1058" s="5"/>
      <c r="HIU1058" s="5"/>
      <c r="HIV1058" s="5"/>
      <c r="HIW1058" s="5"/>
      <c r="HIX1058" s="5"/>
      <c r="HIY1058" s="5"/>
      <c r="HIZ1058" s="5"/>
      <c r="HJA1058" s="5"/>
      <c r="HJB1058" s="5"/>
      <c r="HJC1058" s="5"/>
      <c r="HJD1058" s="5"/>
      <c r="HJE1058" s="5"/>
      <c r="HJF1058" s="5"/>
      <c r="HJG1058" s="5"/>
      <c r="HJH1058" s="5"/>
      <c r="HJI1058" s="5"/>
      <c r="HJJ1058" s="5"/>
      <c r="HJK1058" s="5"/>
      <c r="HJL1058" s="5"/>
      <c r="HJM1058" s="5"/>
      <c r="HJN1058" s="5"/>
      <c r="HJO1058" s="5"/>
      <c r="HJP1058" s="5"/>
      <c r="HJQ1058" s="5"/>
      <c r="HJR1058" s="5"/>
      <c r="HJS1058" s="5"/>
      <c r="HJT1058" s="5"/>
      <c r="HJU1058" s="5"/>
      <c r="HJV1058" s="5"/>
      <c r="HJW1058" s="5"/>
      <c r="HJX1058" s="5"/>
      <c r="HJY1058" s="5"/>
      <c r="HJZ1058" s="5"/>
      <c r="HKA1058" s="5"/>
      <c r="HKB1058" s="5"/>
      <c r="HKC1058" s="5"/>
      <c r="HKD1058" s="5"/>
      <c r="HKE1058" s="5"/>
      <c r="HKF1058" s="5"/>
      <c r="HKG1058" s="5"/>
      <c r="HKH1058" s="5"/>
      <c r="HKI1058" s="5"/>
      <c r="HKJ1058" s="5"/>
      <c r="HKK1058" s="5"/>
      <c r="HKL1058" s="5"/>
      <c r="HKM1058" s="5"/>
      <c r="HKN1058" s="5"/>
      <c r="HKO1058" s="5"/>
      <c r="HKP1058" s="5"/>
      <c r="HKQ1058" s="5"/>
      <c r="HKR1058" s="5"/>
      <c r="HKS1058" s="5"/>
      <c r="HKT1058" s="5"/>
      <c r="HKU1058" s="5"/>
      <c r="HKV1058" s="5"/>
      <c r="HKW1058" s="5"/>
      <c r="HKX1058" s="5"/>
      <c r="HKY1058" s="5"/>
      <c r="HKZ1058" s="5"/>
      <c r="HLA1058" s="5"/>
      <c r="HLB1058" s="5"/>
      <c r="HLC1058" s="5"/>
      <c r="HLD1058" s="5"/>
      <c r="HLE1058" s="5"/>
      <c r="HLF1058" s="5"/>
      <c r="HLG1058" s="5"/>
      <c r="HLH1058" s="5"/>
      <c r="HLI1058" s="5"/>
      <c r="HLJ1058" s="5"/>
      <c r="HLK1058" s="5"/>
      <c r="HLL1058" s="5"/>
      <c r="HLM1058" s="5"/>
      <c r="HLN1058" s="5"/>
      <c r="HLO1058" s="5"/>
      <c r="HLP1058" s="5"/>
      <c r="HLQ1058" s="5"/>
      <c r="HLR1058" s="5"/>
      <c r="HLS1058" s="5"/>
      <c r="HLT1058" s="5"/>
      <c r="HLU1058" s="5"/>
      <c r="HLV1058" s="5"/>
      <c r="HLW1058" s="5"/>
      <c r="HLX1058" s="5"/>
      <c r="HLY1058" s="5"/>
      <c r="HLZ1058" s="5"/>
      <c r="HMA1058" s="5"/>
      <c r="HMB1058" s="5"/>
      <c r="HMC1058" s="5"/>
      <c r="HMD1058" s="5"/>
      <c r="HME1058" s="5"/>
      <c r="HMF1058" s="5"/>
      <c r="HMG1058" s="5"/>
      <c r="HMH1058" s="5"/>
      <c r="HMI1058" s="5"/>
      <c r="HMJ1058" s="5"/>
      <c r="HMK1058" s="5"/>
      <c r="HML1058" s="5"/>
      <c r="HMM1058" s="5"/>
      <c r="HMN1058" s="5"/>
      <c r="HMO1058" s="5"/>
      <c r="HMP1058" s="5"/>
      <c r="HMQ1058" s="5"/>
      <c r="HMR1058" s="5"/>
      <c r="HMS1058" s="5"/>
      <c r="HMT1058" s="5"/>
      <c r="HMU1058" s="5"/>
      <c r="HMV1058" s="5"/>
      <c r="HMW1058" s="5"/>
      <c r="HMX1058" s="5"/>
      <c r="HMY1058" s="5"/>
      <c r="HMZ1058" s="5"/>
      <c r="HNA1058" s="5"/>
      <c r="HNB1058" s="5"/>
      <c r="HNC1058" s="5"/>
      <c r="HND1058" s="5"/>
      <c r="HNE1058" s="5"/>
      <c r="HNF1058" s="5"/>
      <c r="HNG1058" s="5"/>
      <c r="HNH1058" s="5"/>
      <c r="HNI1058" s="5"/>
      <c r="HNJ1058" s="5"/>
      <c r="HNK1058" s="5"/>
      <c r="HNL1058" s="5"/>
      <c r="HNM1058" s="5"/>
      <c r="HNN1058" s="5"/>
      <c r="HNO1058" s="5"/>
      <c r="HNP1058" s="5"/>
      <c r="HNQ1058" s="5"/>
      <c r="HNR1058" s="5"/>
      <c r="HNS1058" s="5"/>
      <c r="HNT1058" s="5"/>
      <c r="HNU1058" s="5"/>
      <c r="HNV1058" s="5"/>
      <c r="HNW1058" s="5"/>
      <c r="HNX1058" s="5"/>
      <c r="HNY1058" s="5"/>
      <c r="HNZ1058" s="5"/>
      <c r="HOA1058" s="5"/>
      <c r="HOB1058" s="5"/>
      <c r="HOC1058" s="5"/>
      <c r="HOD1058" s="5"/>
      <c r="HOE1058" s="5"/>
      <c r="HOF1058" s="5"/>
      <c r="HOG1058" s="5"/>
      <c r="HOH1058" s="5"/>
      <c r="HOI1058" s="5"/>
      <c r="HOJ1058" s="5"/>
      <c r="HOK1058" s="5"/>
      <c r="HOL1058" s="5"/>
      <c r="HOM1058" s="5"/>
      <c r="HON1058" s="5"/>
      <c r="HOO1058" s="5"/>
      <c r="HOP1058" s="5"/>
      <c r="HOQ1058" s="5"/>
      <c r="HOR1058" s="5"/>
      <c r="HOS1058" s="5"/>
      <c r="HOT1058" s="5"/>
      <c r="HOU1058" s="5"/>
      <c r="HOV1058" s="5"/>
      <c r="HOW1058" s="5"/>
      <c r="HOX1058" s="5"/>
      <c r="HOY1058" s="5"/>
      <c r="HOZ1058" s="5"/>
      <c r="HPA1058" s="5"/>
      <c r="HPB1058" s="5"/>
      <c r="HPC1058" s="5"/>
      <c r="HPD1058" s="5"/>
      <c r="HPE1058" s="5"/>
      <c r="HPF1058" s="5"/>
      <c r="HPG1058" s="5"/>
      <c r="HPH1058" s="5"/>
      <c r="HPI1058" s="5"/>
      <c r="HPJ1058" s="5"/>
      <c r="HPK1058" s="5"/>
      <c r="HPL1058" s="5"/>
      <c r="HPM1058" s="5"/>
      <c r="HPN1058" s="5"/>
      <c r="HPO1058" s="5"/>
      <c r="HPP1058" s="5"/>
      <c r="HPQ1058" s="5"/>
      <c r="HPR1058" s="5"/>
      <c r="HPS1058" s="5"/>
      <c r="HPT1058" s="5"/>
      <c r="HPU1058" s="5"/>
      <c r="HPV1058" s="5"/>
      <c r="HPW1058" s="5"/>
      <c r="HPX1058" s="5"/>
      <c r="HPY1058" s="5"/>
      <c r="HPZ1058" s="5"/>
      <c r="HQA1058" s="5"/>
      <c r="HQB1058" s="5"/>
      <c r="HQC1058" s="5"/>
      <c r="HQD1058" s="5"/>
      <c r="HQE1058" s="5"/>
      <c r="HQF1058" s="5"/>
      <c r="HQG1058" s="5"/>
      <c r="HQH1058" s="5"/>
      <c r="HQI1058" s="5"/>
      <c r="HQJ1058" s="5"/>
      <c r="HQK1058" s="5"/>
      <c r="HQL1058" s="5"/>
      <c r="HQM1058" s="5"/>
      <c r="HQN1058" s="5"/>
      <c r="HQO1058" s="5"/>
      <c r="HQP1058" s="5"/>
      <c r="HQQ1058" s="5"/>
      <c r="HQR1058" s="5"/>
      <c r="HQS1058" s="5"/>
      <c r="HQT1058" s="5"/>
      <c r="HQU1058" s="5"/>
      <c r="HQV1058" s="5"/>
      <c r="HQW1058" s="5"/>
      <c r="HQX1058" s="5"/>
      <c r="HQY1058" s="5"/>
      <c r="HQZ1058" s="5"/>
      <c r="HRA1058" s="5"/>
      <c r="HRB1058" s="5"/>
      <c r="HRC1058" s="5"/>
      <c r="HRD1058" s="5"/>
      <c r="HRE1058" s="5"/>
      <c r="HRF1058" s="5"/>
      <c r="HRG1058" s="5"/>
      <c r="HRH1058" s="5"/>
      <c r="HRI1058" s="5"/>
      <c r="HRJ1058" s="5"/>
      <c r="HRK1058" s="5"/>
      <c r="HRL1058" s="5"/>
      <c r="HRM1058" s="5"/>
      <c r="HRN1058" s="5"/>
      <c r="HRO1058" s="5"/>
      <c r="HRP1058" s="5"/>
      <c r="HRQ1058" s="5"/>
      <c r="HRR1058" s="5"/>
      <c r="HRS1058" s="5"/>
      <c r="HRT1058" s="5"/>
      <c r="HRU1058" s="5"/>
      <c r="HRV1058" s="5"/>
      <c r="HRW1058" s="5"/>
      <c r="HRX1058" s="5"/>
      <c r="HRY1058" s="5"/>
      <c r="HRZ1058" s="5"/>
      <c r="HSA1058" s="5"/>
      <c r="HSB1058" s="5"/>
      <c r="HSC1058" s="5"/>
      <c r="HSD1058" s="5"/>
      <c r="HSE1058" s="5"/>
      <c r="HSF1058" s="5"/>
      <c r="HSG1058" s="5"/>
      <c r="HSH1058" s="5"/>
      <c r="HSI1058" s="5"/>
      <c r="HSJ1058" s="5"/>
      <c r="HSK1058" s="5"/>
      <c r="HSL1058" s="5"/>
      <c r="HSM1058" s="5"/>
      <c r="HSN1058" s="5"/>
      <c r="HSO1058" s="5"/>
      <c r="HSP1058" s="5"/>
      <c r="HSQ1058" s="5"/>
      <c r="HSR1058" s="5"/>
      <c r="HSS1058" s="5"/>
      <c r="HST1058" s="5"/>
      <c r="HSU1058" s="5"/>
      <c r="HSV1058" s="5"/>
      <c r="HSW1058" s="5"/>
      <c r="HSX1058" s="5"/>
      <c r="HSY1058" s="5"/>
      <c r="HSZ1058" s="5"/>
      <c r="HTA1058" s="5"/>
      <c r="HTB1058" s="5"/>
      <c r="HTC1058" s="5"/>
      <c r="HTD1058" s="5"/>
      <c r="HTE1058" s="5"/>
      <c r="HTF1058" s="5"/>
      <c r="HTG1058" s="5"/>
      <c r="HTH1058" s="5"/>
      <c r="HTI1058" s="5"/>
      <c r="HTJ1058" s="5"/>
      <c r="HTK1058" s="5"/>
      <c r="HTL1058" s="5"/>
      <c r="HTM1058" s="5"/>
      <c r="HTN1058" s="5"/>
      <c r="HTO1058" s="5"/>
      <c r="HTP1058" s="5"/>
      <c r="HTQ1058" s="5"/>
      <c r="HTR1058" s="5"/>
      <c r="HTS1058" s="5"/>
      <c r="HTT1058" s="5"/>
      <c r="HTU1058" s="5"/>
      <c r="HTV1058" s="5"/>
      <c r="HTW1058" s="5"/>
      <c r="HTX1058" s="5"/>
      <c r="HTY1058" s="5"/>
      <c r="HTZ1058" s="5"/>
      <c r="HUA1058" s="5"/>
      <c r="HUB1058" s="5"/>
      <c r="HUC1058" s="5"/>
      <c r="HUD1058" s="5"/>
      <c r="HUE1058" s="5"/>
      <c r="HUF1058" s="5"/>
      <c r="HUG1058" s="5"/>
      <c r="HUH1058" s="5"/>
      <c r="HUI1058" s="5"/>
      <c r="HUJ1058" s="5"/>
      <c r="HUK1058" s="5"/>
      <c r="HUL1058" s="5"/>
      <c r="HUM1058" s="5"/>
      <c r="HUN1058" s="5"/>
      <c r="HUO1058" s="5"/>
      <c r="HUP1058" s="5"/>
      <c r="HUQ1058" s="5"/>
      <c r="HUR1058" s="5"/>
      <c r="HUS1058" s="5"/>
      <c r="HUT1058" s="5"/>
      <c r="HUU1058" s="5"/>
      <c r="HUV1058" s="5"/>
      <c r="HUW1058" s="5"/>
      <c r="HUX1058" s="5"/>
      <c r="HUY1058" s="5"/>
      <c r="HUZ1058" s="5"/>
      <c r="HVA1058" s="5"/>
      <c r="HVB1058" s="5"/>
      <c r="HVC1058" s="5"/>
      <c r="HVD1058" s="5"/>
      <c r="HVE1058" s="5"/>
      <c r="HVF1058" s="5"/>
      <c r="HVG1058" s="5"/>
      <c r="HVH1058" s="5"/>
      <c r="HVI1058" s="5"/>
      <c r="HVJ1058" s="5"/>
      <c r="HVK1058" s="5"/>
      <c r="HVL1058" s="5"/>
      <c r="HVM1058" s="5"/>
      <c r="HVN1058" s="5"/>
      <c r="HVO1058" s="5"/>
      <c r="HVP1058" s="5"/>
      <c r="HVQ1058" s="5"/>
      <c r="HVR1058" s="5"/>
      <c r="HVS1058" s="5"/>
      <c r="HVT1058" s="5"/>
      <c r="HVU1058" s="5"/>
      <c r="HVV1058" s="5"/>
      <c r="HVW1058" s="5"/>
      <c r="HVX1058" s="5"/>
      <c r="HVY1058" s="5"/>
      <c r="HVZ1058" s="5"/>
      <c r="HWA1058" s="5"/>
      <c r="HWB1058" s="5"/>
      <c r="HWC1058" s="5"/>
      <c r="HWD1058" s="5"/>
      <c r="HWE1058" s="5"/>
      <c r="HWF1058" s="5"/>
      <c r="HWG1058" s="5"/>
      <c r="HWH1058" s="5"/>
      <c r="HWI1058" s="5"/>
      <c r="HWJ1058" s="5"/>
      <c r="HWK1058" s="5"/>
      <c r="HWL1058" s="5"/>
      <c r="HWM1058" s="5"/>
      <c r="HWN1058" s="5"/>
      <c r="HWO1058" s="5"/>
      <c r="HWP1058" s="5"/>
      <c r="HWQ1058" s="5"/>
      <c r="HWR1058" s="5"/>
      <c r="HWS1058" s="5"/>
      <c r="HWT1058" s="5"/>
      <c r="HWU1058" s="5"/>
      <c r="HWV1058" s="5"/>
      <c r="HWW1058" s="5"/>
      <c r="HWX1058" s="5"/>
      <c r="HWY1058" s="5"/>
      <c r="HWZ1058" s="5"/>
      <c r="HXA1058" s="5"/>
      <c r="HXB1058" s="5"/>
      <c r="HXC1058" s="5"/>
      <c r="HXD1058" s="5"/>
      <c r="HXE1058" s="5"/>
      <c r="HXF1058" s="5"/>
      <c r="HXG1058" s="5"/>
      <c r="HXH1058" s="5"/>
      <c r="HXI1058" s="5"/>
      <c r="HXJ1058" s="5"/>
      <c r="HXK1058" s="5"/>
      <c r="HXL1058" s="5"/>
      <c r="HXM1058" s="5"/>
      <c r="HXN1058" s="5"/>
      <c r="HXO1058" s="5"/>
      <c r="HXP1058" s="5"/>
      <c r="HXQ1058" s="5"/>
      <c r="HXR1058" s="5"/>
      <c r="HXS1058" s="5"/>
      <c r="HXT1058" s="5"/>
      <c r="HXU1058" s="5"/>
      <c r="HXV1058" s="5"/>
      <c r="HXW1058" s="5"/>
      <c r="HXX1058" s="5"/>
      <c r="HXY1058" s="5"/>
      <c r="HXZ1058" s="5"/>
      <c r="HYA1058" s="5"/>
      <c r="HYB1058" s="5"/>
      <c r="HYC1058" s="5"/>
      <c r="HYD1058" s="5"/>
      <c r="HYE1058" s="5"/>
      <c r="HYF1058" s="5"/>
      <c r="HYG1058" s="5"/>
      <c r="HYH1058" s="5"/>
      <c r="HYI1058" s="5"/>
      <c r="HYJ1058" s="5"/>
      <c r="HYK1058" s="5"/>
      <c r="HYL1058" s="5"/>
      <c r="HYM1058" s="5"/>
      <c r="HYN1058" s="5"/>
      <c r="HYO1058" s="5"/>
      <c r="HYP1058" s="5"/>
      <c r="HYQ1058" s="5"/>
      <c r="HYR1058" s="5"/>
      <c r="HYS1058" s="5"/>
      <c r="HYT1058" s="5"/>
      <c r="HYU1058" s="5"/>
      <c r="HYV1058" s="5"/>
      <c r="HYW1058" s="5"/>
      <c r="HYX1058" s="5"/>
      <c r="HYY1058" s="5"/>
      <c r="HYZ1058" s="5"/>
      <c r="HZA1058" s="5"/>
      <c r="HZB1058" s="5"/>
      <c r="HZC1058" s="5"/>
      <c r="HZD1058" s="5"/>
      <c r="HZE1058" s="5"/>
      <c r="HZF1058" s="5"/>
      <c r="HZG1058" s="5"/>
      <c r="HZH1058" s="5"/>
      <c r="HZI1058" s="5"/>
      <c r="HZJ1058" s="5"/>
      <c r="HZK1058" s="5"/>
      <c r="HZL1058" s="5"/>
      <c r="HZM1058" s="5"/>
      <c r="HZN1058" s="5"/>
      <c r="HZO1058" s="5"/>
      <c r="HZP1058" s="5"/>
      <c r="HZQ1058" s="5"/>
      <c r="HZR1058" s="5"/>
      <c r="HZS1058" s="5"/>
      <c r="HZT1058" s="5"/>
      <c r="HZU1058" s="5"/>
      <c r="HZV1058" s="5"/>
      <c r="HZW1058" s="5"/>
      <c r="HZX1058" s="5"/>
      <c r="HZY1058" s="5"/>
      <c r="HZZ1058" s="5"/>
      <c r="IAA1058" s="5"/>
      <c r="IAB1058" s="5"/>
      <c r="IAC1058" s="5"/>
      <c r="IAD1058" s="5"/>
      <c r="IAE1058" s="5"/>
      <c r="IAF1058" s="5"/>
      <c r="IAG1058" s="5"/>
      <c r="IAH1058" s="5"/>
      <c r="IAI1058" s="5"/>
      <c r="IAJ1058" s="5"/>
      <c r="IAK1058" s="5"/>
      <c r="IAL1058" s="5"/>
      <c r="IAM1058" s="5"/>
      <c r="IAN1058" s="5"/>
      <c r="IAO1058" s="5"/>
      <c r="IAP1058" s="5"/>
      <c r="IAQ1058" s="5"/>
      <c r="IAR1058" s="5"/>
      <c r="IAS1058" s="5"/>
      <c r="IAT1058" s="5"/>
      <c r="IAU1058" s="5"/>
      <c r="IAV1058" s="5"/>
      <c r="IAW1058" s="5"/>
      <c r="IAX1058" s="5"/>
      <c r="IAY1058" s="5"/>
      <c r="IAZ1058" s="5"/>
      <c r="IBA1058" s="5"/>
      <c r="IBB1058" s="5"/>
      <c r="IBC1058" s="5"/>
      <c r="IBD1058" s="5"/>
      <c r="IBE1058" s="5"/>
      <c r="IBF1058" s="5"/>
      <c r="IBG1058" s="5"/>
      <c r="IBH1058" s="5"/>
      <c r="IBI1058" s="5"/>
      <c r="IBJ1058" s="5"/>
      <c r="IBK1058" s="5"/>
      <c r="IBL1058" s="5"/>
      <c r="IBM1058" s="5"/>
      <c r="IBN1058" s="5"/>
      <c r="IBO1058" s="5"/>
      <c r="IBP1058" s="5"/>
      <c r="IBQ1058" s="5"/>
      <c r="IBR1058" s="5"/>
      <c r="IBS1058" s="5"/>
      <c r="IBT1058" s="5"/>
      <c r="IBU1058" s="5"/>
      <c r="IBV1058" s="5"/>
      <c r="IBW1058" s="5"/>
      <c r="IBX1058" s="5"/>
      <c r="IBY1058" s="5"/>
      <c r="IBZ1058" s="5"/>
      <c r="ICA1058" s="5"/>
      <c r="ICB1058" s="5"/>
      <c r="ICC1058" s="5"/>
      <c r="ICD1058" s="5"/>
      <c r="ICE1058" s="5"/>
      <c r="ICF1058" s="5"/>
      <c r="ICG1058" s="5"/>
      <c r="ICH1058" s="5"/>
      <c r="ICI1058" s="5"/>
      <c r="ICJ1058" s="5"/>
      <c r="ICK1058" s="5"/>
      <c r="ICL1058" s="5"/>
      <c r="ICM1058" s="5"/>
      <c r="ICN1058" s="5"/>
      <c r="ICO1058" s="5"/>
      <c r="ICP1058" s="5"/>
      <c r="ICQ1058" s="5"/>
      <c r="ICR1058" s="5"/>
      <c r="ICS1058" s="5"/>
      <c r="ICT1058" s="5"/>
      <c r="ICU1058" s="5"/>
      <c r="ICV1058" s="5"/>
      <c r="ICW1058" s="5"/>
      <c r="ICX1058" s="5"/>
      <c r="ICY1058" s="5"/>
      <c r="ICZ1058" s="5"/>
      <c r="IDA1058" s="5"/>
      <c r="IDB1058" s="5"/>
      <c r="IDC1058" s="5"/>
      <c r="IDD1058" s="5"/>
      <c r="IDE1058" s="5"/>
      <c r="IDF1058" s="5"/>
      <c r="IDG1058" s="5"/>
      <c r="IDH1058" s="5"/>
      <c r="IDI1058" s="5"/>
      <c r="IDJ1058" s="5"/>
      <c r="IDK1058" s="5"/>
      <c r="IDL1058" s="5"/>
      <c r="IDM1058" s="5"/>
      <c r="IDN1058" s="5"/>
      <c r="IDO1058" s="5"/>
      <c r="IDP1058" s="5"/>
      <c r="IDQ1058" s="5"/>
      <c r="IDR1058" s="5"/>
      <c r="IDS1058" s="5"/>
      <c r="IDT1058" s="5"/>
      <c r="IDU1058" s="5"/>
      <c r="IDV1058" s="5"/>
      <c r="IDW1058" s="5"/>
      <c r="IDX1058" s="5"/>
      <c r="IDY1058" s="5"/>
      <c r="IDZ1058" s="5"/>
      <c r="IEA1058" s="5"/>
      <c r="IEB1058" s="5"/>
      <c r="IEC1058" s="5"/>
      <c r="IED1058" s="5"/>
      <c r="IEE1058" s="5"/>
      <c r="IEF1058" s="5"/>
      <c r="IEG1058" s="5"/>
      <c r="IEH1058" s="5"/>
      <c r="IEI1058" s="5"/>
      <c r="IEJ1058" s="5"/>
      <c r="IEK1058" s="5"/>
      <c r="IEL1058" s="5"/>
      <c r="IEM1058" s="5"/>
      <c r="IEN1058" s="5"/>
      <c r="IEO1058" s="5"/>
      <c r="IEP1058" s="5"/>
      <c r="IEQ1058" s="5"/>
      <c r="IER1058" s="5"/>
      <c r="IES1058" s="5"/>
      <c r="IET1058" s="5"/>
      <c r="IEU1058" s="5"/>
      <c r="IEV1058" s="5"/>
      <c r="IEW1058" s="5"/>
      <c r="IEX1058" s="5"/>
      <c r="IEY1058" s="5"/>
      <c r="IEZ1058" s="5"/>
      <c r="IFA1058" s="5"/>
      <c r="IFB1058" s="5"/>
      <c r="IFC1058" s="5"/>
      <c r="IFD1058" s="5"/>
      <c r="IFE1058" s="5"/>
      <c r="IFF1058" s="5"/>
      <c r="IFG1058" s="5"/>
      <c r="IFH1058" s="5"/>
      <c r="IFI1058" s="5"/>
      <c r="IFJ1058" s="5"/>
      <c r="IFK1058" s="5"/>
      <c r="IFL1058" s="5"/>
      <c r="IFM1058" s="5"/>
      <c r="IFN1058" s="5"/>
      <c r="IFO1058" s="5"/>
      <c r="IFP1058" s="5"/>
      <c r="IFQ1058" s="5"/>
      <c r="IFR1058" s="5"/>
      <c r="IFS1058" s="5"/>
      <c r="IFT1058" s="5"/>
      <c r="IFU1058" s="5"/>
      <c r="IFV1058" s="5"/>
      <c r="IFW1058" s="5"/>
      <c r="IFX1058" s="5"/>
      <c r="IFY1058" s="5"/>
      <c r="IFZ1058" s="5"/>
      <c r="IGA1058" s="5"/>
      <c r="IGB1058" s="5"/>
      <c r="IGC1058" s="5"/>
      <c r="IGD1058" s="5"/>
      <c r="IGE1058" s="5"/>
      <c r="IGF1058" s="5"/>
      <c r="IGG1058" s="5"/>
      <c r="IGH1058" s="5"/>
      <c r="IGI1058" s="5"/>
      <c r="IGJ1058" s="5"/>
      <c r="IGK1058" s="5"/>
      <c r="IGL1058" s="5"/>
      <c r="IGM1058" s="5"/>
      <c r="IGN1058" s="5"/>
      <c r="IGO1058" s="5"/>
      <c r="IGP1058" s="5"/>
      <c r="IGQ1058" s="5"/>
      <c r="IGR1058" s="5"/>
      <c r="IGS1058" s="5"/>
      <c r="IGT1058" s="5"/>
      <c r="IGU1058" s="5"/>
      <c r="IGV1058" s="5"/>
      <c r="IGW1058" s="5"/>
      <c r="IGX1058" s="5"/>
      <c r="IGY1058" s="5"/>
      <c r="IGZ1058" s="5"/>
      <c r="IHA1058" s="5"/>
      <c r="IHB1058" s="5"/>
      <c r="IHC1058" s="5"/>
      <c r="IHD1058" s="5"/>
      <c r="IHE1058" s="5"/>
      <c r="IHF1058" s="5"/>
      <c r="IHG1058" s="5"/>
      <c r="IHH1058" s="5"/>
      <c r="IHI1058" s="5"/>
      <c r="IHJ1058" s="5"/>
      <c r="IHK1058" s="5"/>
      <c r="IHL1058" s="5"/>
      <c r="IHM1058" s="5"/>
      <c r="IHN1058" s="5"/>
      <c r="IHO1058" s="5"/>
      <c r="IHP1058" s="5"/>
      <c r="IHQ1058" s="5"/>
      <c r="IHR1058" s="5"/>
      <c r="IHS1058" s="5"/>
      <c r="IHT1058" s="5"/>
      <c r="IHU1058" s="5"/>
      <c r="IHV1058" s="5"/>
      <c r="IHW1058" s="5"/>
      <c r="IHX1058" s="5"/>
      <c r="IHY1058" s="5"/>
      <c r="IHZ1058" s="5"/>
      <c r="IIA1058" s="5"/>
      <c r="IIB1058" s="5"/>
      <c r="IIC1058" s="5"/>
      <c r="IID1058" s="5"/>
      <c r="IIE1058" s="5"/>
      <c r="IIF1058" s="5"/>
      <c r="IIG1058" s="5"/>
      <c r="IIH1058" s="5"/>
      <c r="III1058" s="5"/>
      <c r="IIJ1058" s="5"/>
      <c r="IIK1058" s="5"/>
      <c r="IIL1058" s="5"/>
      <c r="IIM1058" s="5"/>
      <c r="IIN1058" s="5"/>
      <c r="IIO1058" s="5"/>
      <c r="IIP1058" s="5"/>
      <c r="IIQ1058" s="5"/>
      <c r="IIR1058" s="5"/>
      <c r="IIS1058" s="5"/>
      <c r="IIT1058" s="5"/>
      <c r="IIU1058" s="5"/>
      <c r="IIV1058" s="5"/>
      <c r="IIW1058" s="5"/>
      <c r="IIX1058" s="5"/>
      <c r="IIY1058" s="5"/>
      <c r="IIZ1058" s="5"/>
      <c r="IJA1058" s="5"/>
      <c r="IJB1058" s="5"/>
      <c r="IJC1058" s="5"/>
      <c r="IJD1058" s="5"/>
      <c r="IJE1058" s="5"/>
      <c r="IJF1058" s="5"/>
      <c r="IJG1058" s="5"/>
      <c r="IJH1058" s="5"/>
      <c r="IJI1058" s="5"/>
      <c r="IJJ1058" s="5"/>
      <c r="IJK1058" s="5"/>
      <c r="IJL1058" s="5"/>
      <c r="IJM1058" s="5"/>
      <c r="IJN1058" s="5"/>
      <c r="IJO1058" s="5"/>
      <c r="IJP1058" s="5"/>
      <c r="IJQ1058" s="5"/>
      <c r="IJR1058" s="5"/>
      <c r="IJS1058" s="5"/>
      <c r="IJT1058" s="5"/>
      <c r="IJU1058" s="5"/>
      <c r="IJV1058" s="5"/>
      <c r="IJW1058" s="5"/>
      <c r="IJX1058" s="5"/>
      <c r="IJY1058" s="5"/>
      <c r="IJZ1058" s="5"/>
      <c r="IKA1058" s="5"/>
      <c r="IKB1058" s="5"/>
      <c r="IKC1058" s="5"/>
      <c r="IKD1058" s="5"/>
      <c r="IKE1058" s="5"/>
      <c r="IKF1058" s="5"/>
      <c r="IKG1058" s="5"/>
      <c r="IKH1058" s="5"/>
      <c r="IKI1058" s="5"/>
      <c r="IKJ1058" s="5"/>
      <c r="IKK1058" s="5"/>
      <c r="IKL1058" s="5"/>
      <c r="IKM1058" s="5"/>
      <c r="IKN1058" s="5"/>
      <c r="IKO1058" s="5"/>
      <c r="IKP1058" s="5"/>
      <c r="IKQ1058" s="5"/>
      <c r="IKR1058" s="5"/>
      <c r="IKS1058" s="5"/>
      <c r="IKT1058" s="5"/>
      <c r="IKU1058" s="5"/>
      <c r="IKV1058" s="5"/>
      <c r="IKW1058" s="5"/>
      <c r="IKX1058" s="5"/>
      <c r="IKY1058" s="5"/>
      <c r="IKZ1058" s="5"/>
      <c r="ILA1058" s="5"/>
      <c r="ILB1058" s="5"/>
      <c r="ILC1058" s="5"/>
      <c r="ILD1058" s="5"/>
      <c r="ILE1058" s="5"/>
      <c r="ILF1058" s="5"/>
      <c r="ILG1058" s="5"/>
      <c r="ILH1058" s="5"/>
      <c r="ILI1058" s="5"/>
      <c r="ILJ1058" s="5"/>
      <c r="ILK1058" s="5"/>
      <c r="ILL1058" s="5"/>
      <c r="ILM1058" s="5"/>
      <c r="ILN1058" s="5"/>
      <c r="ILO1058" s="5"/>
      <c r="ILP1058" s="5"/>
      <c r="ILQ1058" s="5"/>
      <c r="ILR1058" s="5"/>
      <c r="ILS1058" s="5"/>
      <c r="ILT1058" s="5"/>
      <c r="ILU1058" s="5"/>
      <c r="ILV1058" s="5"/>
      <c r="ILW1058" s="5"/>
      <c r="ILX1058" s="5"/>
      <c r="ILY1058" s="5"/>
      <c r="ILZ1058" s="5"/>
      <c r="IMA1058" s="5"/>
      <c r="IMB1058" s="5"/>
      <c r="IMC1058" s="5"/>
      <c r="IMD1058" s="5"/>
      <c r="IME1058" s="5"/>
      <c r="IMF1058" s="5"/>
      <c r="IMG1058" s="5"/>
      <c r="IMH1058" s="5"/>
      <c r="IMI1058" s="5"/>
      <c r="IMJ1058" s="5"/>
      <c r="IMK1058" s="5"/>
      <c r="IML1058" s="5"/>
      <c r="IMM1058" s="5"/>
      <c r="IMN1058" s="5"/>
      <c r="IMO1058" s="5"/>
      <c r="IMP1058" s="5"/>
      <c r="IMQ1058" s="5"/>
      <c r="IMR1058" s="5"/>
      <c r="IMS1058" s="5"/>
      <c r="IMT1058" s="5"/>
      <c r="IMU1058" s="5"/>
      <c r="IMV1058" s="5"/>
      <c r="IMW1058" s="5"/>
      <c r="IMX1058" s="5"/>
      <c r="IMY1058" s="5"/>
      <c r="IMZ1058" s="5"/>
      <c r="INA1058" s="5"/>
      <c r="INB1058" s="5"/>
      <c r="INC1058" s="5"/>
      <c r="IND1058" s="5"/>
      <c r="INE1058" s="5"/>
      <c r="INF1058" s="5"/>
      <c r="ING1058" s="5"/>
      <c r="INH1058" s="5"/>
      <c r="INI1058" s="5"/>
      <c r="INJ1058" s="5"/>
      <c r="INK1058" s="5"/>
      <c r="INL1058" s="5"/>
      <c r="INM1058" s="5"/>
      <c r="INN1058" s="5"/>
      <c r="INO1058" s="5"/>
      <c r="INP1058" s="5"/>
      <c r="INQ1058" s="5"/>
      <c r="INR1058" s="5"/>
      <c r="INS1058" s="5"/>
      <c r="INT1058" s="5"/>
      <c r="INU1058" s="5"/>
      <c r="INV1058" s="5"/>
      <c r="INW1058" s="5"/>
      <c r="INX1058" s="5"/>
      <c r="INY1058" s="5"/>
      <c r="INZ1058" s="5"/>
      <c r="IOA1058" s="5"/>
      <c r="IOB1058" s="5"/>
      <c r="IOC1058" s="5"/>
      <c r="IOD1058" s="5"/>
      <c r="IOE1058" s="5"/>
      <c r="IOF1058" s="5"/>
      <c r="IOG1058" s="5"/>
      <c r="IOH1058" s="5"/>
      <c r="IOI1058" s="5"/>
      <c r="IOJ1058" s="5"/>
      <c r="IOK1058" s="5"/>
      <c r="IOL1058" s="5"/>
      <c r="IOM1058" s="5"/>
      <c r="ION1058" s="5"/>
      <c r="IOO1058" s="5"/>
      <c r="IOP1058" s="5"/>
      <c r="IOQ1058" s="5"/>
      <c r="IOR1058" s="5"/>
      <c r="IOS1058" s="5"/>
      <c r="IOT1058" s="5"/>
      <c r="IOU1058" s="5"/>
      <c r="IOV1058" s="5"/>
      <c r="IOW1058" s="5"/>
      <c r="IOX1058" s="5"/>
      <c r="IOY1058" s="5"/>
      <c r="IOZ1058" s="5"/>
      <c r="IPA1058" s="5"/>
      <c r="IPB1058" s="5"/>
      <c r="IPC1058" s="5"/>
      <c r="IPD1058" s="5"/>
      <c r="IPE1058" s="5"/>
      <c r="IPF1058" s="5"/>
      <c r="IPG1058" s="5"/>
      <c r="IPH1058" s="5"/>
      <c r="IPI1058" s="5"/>
      <c r="IPJ1058" s="5"/>
      <c r="IPK1058" s="5"/>
      <c r="IPL1058" s="5"/>
      <c r="IPM1058" s="5"/>
      <c r="IPN1058" s="5"/>
      <c r="IPO1058" s="5"/>
      <c r="IPP1058" s="5"/>
      <c r="IPQ1058" s="5"/>
      <c r="IPR1058" s="5"/>
      <c r="IPS1058" s="5"/>
      <c r="IPT1058" s="5"/>
      <c r="IPU1058" s="5"/>
      <c r="IPV1058" s="5"/>
      <c r="IPW1058" s="5"/>
      <c r="IPX1058" s="5"/>
      <c r="IPY1058" s="5"/>
      <c r="IPZ1058" s="5"/>
      <c r="IQA1058" s="5"/>
      <c r="IQB1058" s="5"/>
      <c r="IQC1058" s="5"/>
      <c r="IQD1058" s="5"/>
      <c r="IQE1058" s="5"/>
      <c r="IQF1058" s="5"/>
      <c r="IQG1058" s="5"/>
      <c r="IQH1058" s="5"/>
      <c r="IQI1058" s="5"/>
      <c r="IQJ1058" s="5"/>
      <c r="IQK1058" s="5"/>
      <c r="IQL1058" s="5"/>
      <c r="IQM1058" s="5"/>
      <c r="IQN1058" s="5"/>
      <c r="IQO1058" s="5"/>
      <c r="IQP1058" s="5"/>
      <c r="IQQ1058" s="5"/>
      <c r="IQR1058" s="5"/>
      <c r="IQS1058" s="5"/>
      <c r="IQT1058" s="5"/>
      <c r="IQU1058" s="5"/>
      <c r="IQV1058" s="5"/>
      <c r="IQW1058" s="5"/>
      <c r="IQX1058" s="5"/>
      <c r="IQY1058" s="5"/>
      <c r="IQZ1058" s="5"/>
      <c r="IRA1058" s="5"/>
      <c r="IRB1058" s="5"/>
      <c r="IRC1058" s="5"/>
      <c r="IRD1058" s="5"/>
      <c r="IRE1058" s="5"/>
      <c r="IRF1058" s="5"/>
      <c r="IRG1058" s="5"/>
      <c r="IRH1058" s="5"/>
      <c r="IRI1058" s="5"/>
      <c r="IRJ1058" s="5"/>
      <c r="IRK1058" s="5"/>
      <c r="IRL1058" s="5"/>
      <c r="IRM1058" s="5"/>
      <c r="IRN1058" s="5"/>
      <c r="IRO1058" s="5"/>
      <c r="IRP1058" s="5"/>
      <c r="IRQ1058" s="5"/>
      <c r="IRR1058" s="5"/>
      <c r="IRS1058" s="5"/>
      <c r="IRT1058" s="5"/>
      <c r="IRU1058" s="5"/>
      <c r="IRV1058" s="5"/>
      <c r="IRW1058" s="5"/>
      <c r="IRX1058" s="5"/>
      <c r="IRY1058" s="5"/>
      <c r="IRZ1058" s="5"/>
      <c r="ISA1058" s="5"/>
      <c r="ISB1058" s="5"/>
      <c r="ISC1058" s="5"/>
      <c r="ISD1058" s="5"/>
      <c r="ISE1058" s="5"/>
      <c r="ISF1058" s="5"/>
      <c r="ISG1058" s="5"/>
      <c r="ISH1058" s="5"/>
      <c r="ISI1058" s="5"/>
      <c r="ISJ1058" s="5"/>
      <c r="ISK1058" s="5"/>
      <c r="ISL1058" s="5"/>
      <c r="ISM1058" s="5"/>
      <c r="ISN1058" s="5"/>
      <c r="ISO1058" s="5"/>
      <c r="ISP1058" s="5"/>
      <c r="ISQ1058" s="5"/>
      <c r="ISR1058" s="5"/>
      <c r="ISS1058" s="5"/>
      <c r="IST1058" s="5"/>
      <c r="ISU1058" s="5"/>
      <c r="ISV1058" s="5"/>
      <c r="ISW1058" s="5"/>
      <c r="ISX1058" s="5"/>
      <c r="ISY1058" s="5"/>
      <c r="ISZ1058" s="5"/>
      <c r="ITA1058" s="5"/>
      <c r="ITB1058" s="5"/>
      <c r="ITC1058" s="5"/>
      <c r="ITD1058" s="5"/>
      <c r="ITE1058" s="5"/>
      <c r="ITF1058" s="5"/>
      <c r="ITG1058" s="5"/>
      <c r="ITH1058" s="5"/>
      <c r="ITI1058" s="5"/>
      <c r="ITJ1058" s="5"/>
      <c r="ITK1058" s="5"/>
      <c r="ITL1058" s="5"/>
      <c r="ITM1058" s="5"/>
      <c r="ITN1058" s="5"/>
      <c r="ITO1058" s="5"/>
      <c r="ITP1058" s="5"/>
      <c r="ITQ1058" s="5"/>
      <c r="ITR1058" s="5"/>
      <c r="ITS1058" s="5"/>
      <c r="ITT1058" s="5"/>
      <c r="ITU1058" s="5"/>
      <c r="ITV1058" s="5"/>
      <c r="ITW1058" s="5"/>
      <c r="ITX1058" s="5"/>
      <c r="ITY1058" s="5"/>
      <c r="ITZ1058" s="5"/>
      <c r="IUA1058" s="5"/>
      <c r="IUB1058" s="5"/>
      <c r="IUC1058" s="5"/>
      <c r="IUD1058" s="5"/>
      <c r="IUE1058" s="5"/>
      <c r="IUF1058" s="5"/>
      <c r="IUG1058" s="5"/>
      <c r="IUH1058" s="5"/>
      <c r="IUI1058" s="5"/>
      <c r="IUJ1058" s="5"/>
      <c r="IUK1058" s="5"/>
      <c r="IUL1058" s="5"/>
      <c r="IUM1058" s="5"/>
      <c r="IUN1058" s="5"/>
      <c r="IUO1058" s="5"/>
      <c r="IUP1058" s="5"/>
      <c r="IUQ1058" s="5"/>
      <c r="IUR1058" s="5"/>
      <c r="IUS1058" s="5"/>
      <c r="IUT1058" s="5"/>
      <c r="IUU1058" s="5"/>
      <c r="IUV1058" s="5"/>
      <c r="IUW1058" s="5"/>
      <c r="IUX1058" s="5"/>
      <c r="IUY1058" s="5"/>
      <c r="IUZ1058" s="5"/>
      <c r="IVA1058" s="5"/>
      <c r="IVB1058" s="5"/>
      <c r="IVC1058" s="5"/>
      <c r="IVD1058" s="5"/>
      <c r="IVE1058" s="5"/>
      <c r="IVF1058" s="5"/>
      <c r="IVG1058" s="5"/>
      <c r="IVH1058" s="5"/>
      <c r="IVI1058" s="5"/>
      <c r="IVJ1058" s="5"/>
      <c r="IVK1058" s="5"/>
      <c r="IVL1058" s="5"/>
      <c r="IVM1058" s="5"/>
      <c r="IVN1058" s="5"/>
      <c r="IVO1058" s="5"/>
      <c r="IVP1058" s="5"/>
      <c r="IVQ1058" s="5"/>
      <c r="IVR1058" s="5"/>
      <c r="IVS1058" s="5"/>
      <c r="IVT1058" s="5"/>
      <c r="IVU1058" s="5"/>
      <c r="IVV1058" s="5"/>
      <c r="IVW1058" s="5"/>
      <c r="IVX1058" s="5"/>
      <c r="IVY1058" s="5"/>
      <c r="IVZ1058" s="5"/>
      <c r="IWA1058" s="5"/>
      <c r="IWB1058" s="5"/>
      <c r="IWC1058" s="5"/>
      <c r="IWD1058" s="5"/>
      <c r="IWE1058" s="5"/>
      <c r="IWF1058" s="5"/>
      <c r="IWG1058" s="5"/>
      <c r="IWH1058" s="5"/>
      <c r="IWI1058" s="5"/>
      <c r="IWJ1058" s="5"/>
      <c r="IWK1058" s="5"/>
      <c r="IWL1058" s="5"/>
      <c r="IWM1058" s="5"/>
      <c r="IWN1058" s="5"/>
      <c r="IWO1058" s="5"/>
      <c r="IWP1058" s="5"/>
      <c r="IWQ1058" s="5"/>
      <c r="IWR1058" s="5"/>
      <c r="IWS1058" s="5"/>
      <c r="IWT1058" s="5"/>
      <c r="IWU1058" s="5"/>
      <c r="IWV1058" s="5"/>
      <c r="IWW1058" s="5"/>
      <c r="IWX1058" s="5"/>
      <c r="IWY1058" s="5"/>
      <c r="IWZ1058" s="5"/>
      <c r="IXA1058" s="5"/>
      <c r="IXB1058" s="5"/>
      <c r="IXC1058" s="5"/>
      <c r="IXD1058" s="5"/>
      <c r="IXE1058" s="5"/>
      <c r="IXF1058" s="5"/>
      <c r="IXG1058" s="5"/>
      <c r="IXH1058" s="5"/>
      <c r="IXI1058" s="5"/>
      <c r="IXJ1058" s="5"/>
      <c r="IXK1058" s="5"/>
      <c r="IXL1058" s="5"/>
      <c r="IXM1058" s="5"/>
      <c r="IXN1058" s="5"/>
      <c r="IXO1058" s="5"/>
      <c r="IXP1058" s="5"/>
      <c r="IXQ1058" s="5"/>
      <c r="IXR1058" s="5"/>
      <c r="IXS1058" s="5"/>
      <c r="IXT1058" s="5"/>
      <c r="IXU1058" s="5"/>
      <c r="IXV1058" s="5"/>
      <c r="IXW1058" s="5"/>
      <c r="IXX1058" s="5"/>
      <c r="IXY1058" s="5"/>
      <c r="IXZ1058" s="5"/>
      <c r="IYA1058" s="5"/>
      <c r="IYB1058" s="5"/>
      <c r="IYC1058" s="5"/>
      <c r="IYD1058" s="5"/>
      <c r="IYE1058" s="5"/>
      <c r="IYF1058" s="5"/>
      <c r="IYG1058" s="5"/>
      <c r="IYH1058" s="5"/>
      <c r="IYI1058" s="5"/>
      <c r="IYJ1058" s="5"/>
      <c r="IYK1058" s="5"/>
      <c r="IYL1058" s="5"/>
      <c r="IYM1058" s="5"/>
      <c r="IYN1058" s="5"/>
      <c r="IYO1058" s="5"/>
      <c r="IYP1058" s="5"/>
      <c r="IYQ1058" s="5"/>
      <c r="IYR1058" s="5"/>
      <c r="IYS1058" s="5"/>
      <c r="IYT1058" s="5"/>
      <c r="IYU1058" s="5"/>
      <c r="IYV1058" s="5"/>
      <c r="IYW1058" s="5"/>
      <c r="IYX1058" s="5"/>
      <c r="IYY1058" s="5"/>
      <c r="IYZ1058" s="5"/>
      <c r="IZA1058" s="5"/>
      <c r="IZB1058" s="5"/>
      <c r="IZC1058" s="5"/>
      <c r="IZD1058" s="5"/>
      <c r="IZE1058" s="5"/>
      <c r="IZF1058" s="5"/>
      <c r="IZG1058" s="5"/>
      <c r="IZH1058" s="5"/>
      <c r="IZI1058" s="5"/>
      <c r="IZJ1058" s="5"/>
      <c r="IZK1058" s="5"/>
      <c r="IZL1058" s="5"/>
      <c r="IZM1058" s="5"/>
      <c r="IZN1058" s="5"/>
      <c r="IZO1058" s="5"/>
      <c r="IZP1058" s="5"/>
      <c r="IZQ1058" s="5"/>
      <c r="IZR1058" s="5"/>
      <c r="IZS1058" s="5"/>
      <c r="IZT1058" s="5"/>
      <c r="IZU1058" s="5"/>
      <c r="IZV1058" s="5"/>
      <c r="IZW1058" s="5"/>
      <c r="IZX1058" s="5"/>
      <c r="IZY1058" s="5"/>
      <c r="IZZ1058" s="5"/>
      <c r="JAA1058" s="5"/>
      <c r="JAB1058" s="5"/>
      <c r="JAC1058" s="5"/>
      <c r="JAD1058" s="5"/>
      <c r="JAE1058" s="5"/>
      <c r="JAF1058" s="5"/>
      <c r="JAG1058" s="5"/>
      <c r="JAH1058" s="5"/>
      <c r="JAI1058" s="5"/>
      <c r="JAJ1058" s="5"/>
      <c r="JAK1058" s="5"/>
      <c r="JAL1058" s="5"/>
      <c r="JAM1058" s="5"/>
      <c r="JAN1058" s="5"/>
      <c r="JAO1058" s="5"/>
      <c r="JAP1058" s="5"/>
      <c r="JAQ1058" s="5"/>
      <c r="JAR1058" s="5"/>
      <c r="JAS1058" s="5"/>
      <c r="JAT1058" s="5"/>
      <c r="JAU1058" s="5"/>
      <c r="JAV1058" s="5"/>
      <c r="JAW1058" s="5"/>
      <c r="JAX1058" s="5"/>
      <c r="JAY1058" s="5"/>
      <c r="JAZ1058" s="5"/>
      <c r="JBA1058" s="5"/>
      <c r="JBB1058" s="5"/>
      <c r="JBC1058" s="5"/>
      <c r="JBD1058" s="5"/>
      <c r="JBE1058" s="5"/>
      <c r="JBF1058" s="5"/>
      <c r="JBG1058" s="5"/>
      <c r="JBH1058" s="5"/>
      <c r="JBI1058" s="5"/>
      <c r="JBJ1058" s="5"/>
      <c r="JBK1058" s="5"/>
      <c r="JBL1058" s="5"/>
      <c r="JBM1058" s="5"/>
      <c r="JBN1058" s="5"/>
      <c r="JBO1058" s="5"/>
      <c r="JBP1058" s="5"/>
      <c r="JBQ1058" s="5"/>
      <c r="JBR1058" s="5"/>
      <c r="JBS1058" s="5"/>
      <c r="JBT1058" s="5"/>
      <c r="JBU1058" s="5"/>
      <c r="JBV1058" s="5"/>
      <c r="JBW1058" s="5"/>
      <c r="JBX1058" s="5"/>
      <c r="JBY1058" s="5"/>
      <c r="JBZ1058" s="5"/>
      <c r="JCA1058" s="5"/>
      <c r="JCB1058" s="5"/>
      <c r="JCC1058" s="5"/>
      <c r="JCD1058" s="5"/>
      <c r="JCE1058" s="5"/>
      <c r="JCF1058" s="5"/>
      <c r="JCG1058" s="5"/>
      <c r="JCH1058" s="5"/>
      <c r="JCI1058" s="5"/>
      <c r="JCJ1058" s="5"/>
      <c r="JCK1058" s="5"/>
      <c r="JCL1058" s="5"/>
      <c r="JCM1058" s="5"/>
      <c r="JCN1058" s="5"/>
      <c r="JCO1058" s="5"/>
      <c r="JCP1058" s="5"/>
      <c r="JCQ1058" s="5"/>
      <c r="JCR1058" s="5"/>
      <c r="JCS1058" s="5"/>
      <c r="JCT1058" s="5"/>
      <c r="JCU1058" s="5"/>
      <c r="JCV1058" s="5"/>
      <c r="JCW1058" s="5"/>
      <c r="JCX1058" s="5"/>
      <c r="JCY1058" s="5"/>
      <c r="JCZ1058" s="5"/>
      <c r="JDA1058" s="5"/>
      <c r="JDB1058" s="5"/>
      <c r="JDC1058" s="5"/>
      <c r="JDD1058" s="5"/>
      <c r="JDE1058" s="5"/>
      <c r="JDF1058" s="5"/>
      <c r="JDG1058" s="5"/>
      <c r="JDH1058" s="5"/>
      <c r="JDI1058" s="5"/>
      <c r="JDJ1058" s="5"/>
      <c r="JDK1058" s="5"/>
      <c r="JDL1058" s="5"/>
      <c r="JDM1058" s="5"/>
      <c r="JDN1058" s="5"/>
      <c r="JDO1058" s="5"/>
      <c r="JDP1058" s="5"/>
      <c r="JDQ1058" s="5"/>
      <c r="JDR1058" s="5"/>
      <c r="JDS1058" s="5"/>
      <c r="JDT1058" s="5"/>
      <c r="JDU1058" s="5"/>
      <c r="JDV1058" s="5"/>
      <c r="JDW1058" s="5"/>
      <c r="JDX1058" s="5"/>
      <c r="JDY1058" s="5"/>
      <c r="JDZ1058" s="5"/>
      <c r="JEA1058" s="5"/>
      <c r="JEB1058" s="5"/>
      <c r="JEC1058" s="5"/>
      <c r="JED1058" s="5"/>
      <c r="JEE1058" s="5"/>
      <c r="JEF1058" s="5"/>
      <c r="JEG1058" s="5"/>
      <c r="JEH1058" s="5"/>
      <c r="JEI1058" s="5"/>
      <c r="JEJ1058" s="5"/>
      <c r="JEK1058" s="5"/>
      <c r="JEL1058" s="5"/>
      <c r="JEM1058" s="5"/>
      <c r="JEN1058" s="5"/>
      <c r="JEO1058" s="5"/>
      <c r="JEP1058" s="5"/>
      <c r="JEQ1058" s="5"/>
      <c r="JER1058" s="5"/>
      <c r="JES1058" s="5"/>
      <c r="JET1058" s="5"/>
      <c r="JEU1058" s="5"/>
      <c r="JEV1058" s="5"/>
      <c r="JEW1058" s="5"/>
      <c r="JEX1058" s="5"/>
      <c r="JEY1058" s="5"/>
      <c r="JEZ1058" s="5"/>
      <c r="JFA1058" s="5"/>
      <c r="JFB1058" s="5"/>
      <c r="JFC1058" s="5"/>
      <c r="JFD1058" s="5"/>
      <c r="JFE1058" s="5"/>
      <c r="JFF1058" s="5"/>
      <c r="JFG1058" s="5"/>
      <c r="JFH1058" s="5"/>
      <c r="JFI1058" s="5"/>
      <c r="JFJ1058" s="5"/>
      <c r="JFK1058" s="5"/>
      <c r="JFL1058" s="5"/>
      <c r="JFM1058" s="5"/>
      <c r="JFN1058" s="5"/>
      <c r="JFO1058" s="5"/>
      <c r="JFP1058" s="5"/>
      <c r="JFQ1058" s="5"/>
      <c r="JFR1058" s="5"/>
      <c r="JFS1058" s="5"/>
      <c r="JFT1058" s="5"/>
      <c r="JFU1058" s="5"/>
      <c r="JFV1058" s="5"/>
      <c r="JFW1058" s="5"/>
      <c r="JFX1058" s="5"/>
      <c r="JFY1058" s="5"/>
      <c r="JFZ1058" s="5"/>
      <c r="JGA1058" s="5"/>
      <c r="JGB1058" s="5"/>
      <c r="JGC1058" s="5"/>
      <c r="JGD1058" s="5"/>
      <c r="JGE1058" s="5"/>
      <c r="JGF1058" s="5"/>
      <c r="JGG1058" s="5"/>
      <c r="JGH1058" s="5"/>
      <c r="JGI1058" s="5"/>
      <c r="JGJ1058" s="5"/>
      <c r="JGK1058" s="5"/>
      <c r="JGL1058" s="5"/>
      <c r="JGM1058" s="5"/>
      <c r="JGN1058" s="5"/>
      <c r="JGO1058" s="5"/>
      <c r="JGP1058" s="5"/>
      <c r="JGQ1058" s="5"/>
      <c r="JGR1058" s="5"/>
      <c r="JGS1058" s="5"/>
      <c r="JGT1058" s="5"/>
      <c r="JGU1058" s="5"/>
      <c r="JGV1058" s="5"/>
      <c r="JGW1058" s="5"/>
      <c r="JGX1058" s="5"/>
      <c r="JGY1058" s="5"/>
      <c r="JGZ1058" s="5"/>
      <c r="JHA1058" s="5"/>
      <c r="JHB1058" s="5"/>
      <c r="JHC1058" s="5"/>
      <c r="JHD1058" s="5"/>
      <c r="JHE1058" s="5"/>
      <c r="JHF1058" s="5"/>
      <c r="JHG1058" s="5"/>
      <c r="JHH1058" s="5"/>
      <c r="JHI1058" s="5"/>
      <c r="JHJ1058" s="5"/>
      <c r="JHK1058" s="5"/>
      <c r="JHL1058" s="5"/>
      <c r="JHM1058" s="5"/>
      <c r="JHN1058" s="5"/>
      <c r="JHO1058" s="5"/>
      <c r="JHP1058" s="5"/>
      <c r="JHQ1058" s="5"/>
      <c r="JHR1058" s="5"/>
      <c r="JHS1058" s="5"/>
      <c r="JHT1058" s="5"/>
      <c r="JHU1058" s="5"/>
      <c r="JHV1058" s="5"/>
      <c r="JHW1058" s="5"/>
      <c r="JHX1058" s="5"/>
      <c r="JHY1058" s="5"/>
      <c r="JHZ1058" s="5"/>
      <c r="JIA1058" s="5"/>
      <c r="JIB1058" s="5"/>
      <c r="JIC1058" s="5"/>
      <c r="JID1058" s="5"/>
      <c r="JIE1058" s="5"/>
      <c r="JIF1058" s="5"/>
      <c r="JIG1058" s="5"/>
      <c r="JIH1058" s="5"/>
      <c r="JII1058" s="5"/>
      <c r="JIJ1058" s="5"/>
      <c r="JIK1058" s="5"/>
      <c r="JIL1058" s="5"/>
      <c r="JIM1058" s="5"/>
      <c r="JIN1058" s="5"/>
      <c r="JIO1058" s="5"/>
      <c r="JIP1058" s="5"/>
      <c r="JIQ1058" s="5"/>
      <c r="JIR1058" s="5"/>
      <c r="JIS1058" s="5"/>
      <c r="JIT1058" s="5"/>
      <c r="JIU1058" s="5"/>
      <c r="JIV1058" s="5"/>
      <c r="JIW1058" s="5"/>
      <c r="JIX1058" s="5"/>
      <c r="JIY1058" s="5"/>
      <c r="JIZ1058" s="5"/>
      <c r="JJA1058" s="5"/>
      <c r="JJB1058" s="5"/>
      <c r="JJC1058" s="5"/>
      <c r="JJD1058" s="5"/>
      <c r="JJE1058" s="5"/>
      <c r="JJF1058" s="5"/>
      <c r="JJG1058" s="5"/>
      <c r="JJH1058" s="5"/>
      <c r="JJI1058" s="5"/>
      <c r="JJJ1058" s="5"/>
      <c r="JJK1058" s="5"/>
      <c r="JJL1058" s="5"/>
      <c r="JJM1058" s="5"/>
      <c r="JJN1058" s="5"/>
      <c r="JJO1058" s="5"/>
      <c r="JJP1058" s="5"/>
      <c r="JJQ1058" s="5"/>
      <c r="JJR1058" s="5"/>
      <c r="JJS1058" s="5"/>
      <c r="JJT1058" s="5"/>
      <c r="JJU1058" s="5"/>
      <c r="JJV1058" s="5"/>
      <c r="JJW1058" s="5"/>
      <c r="JJX1058" s="5"/>
      <c r="JJY1058" s="5"/>
      <c r="JJZ1058" s="5"/>
      <c r="JKA1058" s="5"/>
      <c r="JKB1058" s="5"/>
      <c r="JKC1058" s="5"/>
      <c r="JKD1058" s="5"/>
      <c r="JKE1058" s="5"/>
      <c r="JKF1058" s="5"/>
      <c r="JKG1058" s="5"/>
      <c r="JKH1058" s="5"/>
      <c r="JKI1058" s="5"/>
      <c r="JKJ1058" s="5"/>
      <c r="JKK1058" s="5"/>
      <c r="JKL1058" s="5"/>
      <c r="JKM1058" s="5"/>
      <c r="JKN1058" s="5"/>
      <c r="JKO1058" s="5"/>
      <c r="JKP1058" s="5"/>
      <c r="JKQ1058" s="5"/>
      <c r="JKR1058" s="5"/>
      <c r="JKS1058" s="5"/>
      <c r="JKT1058" s="5"/>
      <c r="JKU1058" s="5"/>
      <c r="JKV1058" s="5"/>
      <c r="JKW1058" s="5"/>
      <c r="JKX1058" s="5"/>
      <c r="JKY1058" s="5"/>
      <c r="JKZ1058" s="5"/>
      <c r="JLA1058" s="5"/>
      <c r="JLB1058" s="5"/>
      <c r="JLC1058" s="5"/>
      <c r="JLD1058" s="5"/>
      <c r="JLE1058" s="5"/>
      <c r="JLF1058" s="5"/>
      <c r="JLG1058" s="5"/>
      <c r="JLH1058" s="5"/>
      <c r="JLI1058" s="5"/>
      <c r="JLJ1058" s="5"/>
      <c r="JLK1058" s="5"/>
      <c r="JLL1058" s="5"/>
      <c r="JLM1058" s="5"/>
      <c r="JLN1058" s="5"/>
      <c r="JLO1058" s="5"/>
      <c r="JLP1058" s="5"/>
      <c r="JLQ1058" s="5"/>
      <c r="JLR1058" s="5"/>
      <c r="JLS1058" s="5"/>
      <c r="JLT1058" s="5"/>
      <c r="JLU1058" s="5"/>
      <c r="JLV1058" s="5"/>
      <c r="JLW1058" s="5"/>
      <c r="JLX1058" s="5"/>
      <c r="JLY1058" s="5"/>
      <c r="JLZ1058" s="5"/>
      <c r="JMA1058" s="5"/>
      <c r="JMB1058" s="5"/>
      <c r="JMC1058" s="5"/>
      <c r="JMD1058" s="5"/>
      <c r="JME1058" s="5"/>
      <c r="JMF1058" s="5"/>
      <c r="JMG1058" s="5"/>
      <c r="JMH1058" s="5"/>
      <c r="JMI1058" s="5"/>
      <c r="JMJ1058" s="5"/>
      <c r="JMK1058" s="5"/>
      <c r="JML1058" s="5"/>
      <c r="JMM1058" s="5"/>
      <c r="JMN1058" s="5"/>
      <c r="JMO1058" s="5"/>
      <c r="JMP1058" s="5"/>
      <c r="JMQ1058" s="5"/>
      <c r="JMR1058" s="5"/>
      <c r="JMS1058" s="5"/>
      <c r="JMT1058" s="5"/>
      <c r="JMU1058" s="5"/>
      <c r="JMV1058" s="5"/>
      <c r="JMW1058" s="5"/>
      <c r="JMX1058" s="5"/>
      <c r="JMY1058" s="5"/>
      <c r="JMZ1058" s="5"/>
      <c r="JNA1058" s="5"/>
      <c r="JNB1058" s="5"/>
      <c r="JNC1058" s="5"/>
      <c r="JND1058" s="5"/>
      <c r="JNE1058" s="5"/>
      <c r="JNF1058" s="5"/>
      <c r="JNG1058" s="5"/>
      <c r="JNH1058" s="5"/>
      <c r="JNI1058" s="5"/>
      <c r="JNJ1058" s="5"/>
      <c r="JNK1058" s="5"/>
      <c r="JNL1058" s="5"/>
      <c r="JNM1058" s="5"/>
      <c r="JNN1058" s="5"/>
      <c r="JNO1058" s="5"/>
      <c r="JNP1058" s="5"/>
      <c r="JNQ1058" s="5"/>
      <c r="JNR1058" s="5"/>
      <c r="JNS1058" s="5"/>
      <c r="JNT1058" s="5"/>
      <c r="JNU1058" s="5"/>
      <c r="JNV1058" s="5"/>
      <c r="JNW1058" s="5"/>
      <c r="JNX1058" s="5"/>
      <c r="JNY1058" s="5"/>
      <c r="JNZ1058" s="5"/>
      <c r="JOA1058" s="5"/>
      <c r="JOB1058" s="5"/>
      <c r="JOC1058" s="5"/>
      <c r="JOD1058" s="5"/>
      <c r="JOE1058" s="5"/>
      <c r="JOF1058" s="5"/>
      <c r="JOG1058" s="5"/>
      <c r="JOH1058" s="5"/>
      <c r="JOI1058" s="5"/>
      <c r="JOJ1058" s="5"/>
      <c r="JOK1058" s="5"/>
      <c r="JOL1058" s="5"/>
      <c r="JOM1058" s="5"/>
      <c r="JON1058" s="5"/>
      <c r="JOO1058" s="5"/>
      <c r="JOP1058" s="5"/>
      <c r="JOQ1058" s="5"/>
      <c r="JOR1058" s="5"/>
      <c r="JOS1058" s="5"/>
      <c r="JOT1058" s="5"/>
      <c r="JOU1058" s="5"/>
      <c r="JOV1058" s="5"/>
      <c r="JOW1058" s="5"/>
      <c r="JOX1058" s="5"/>
      <c r="JOY1058" s="5"/>
      <c r="JOZ1058" s="5"/>
      <c r="JPA1058" s="5"/>
      <c r="JPB1058" s="5"/>
      <c r="JPC1058" s="5"/>
      <c r="JPD1058" s="5"/>
      <c r="JPE1058" s="5"/>
      <c r="JPF1058" s="5"/>
      <c r="JPG1058" s="5"/>
      <c r="JPH1058" s="5"/>
      <c r="JPI1058" s="5"/>
      <c r="JPJ1058" s="5"/>
      <c r="JPK1058" s="5"/>
      <c r="JPL1058" s="5"/>
      <c r="JPM1058" s="5"/>
      <c r="JPN1058" s="5"/>
      <c r="JPO1058" s="5"/>
      <c r="JPP1058" s="5"/>
      <c r="JPQ1058" s="5"/>
      <c r="JPR1058" s="5"/>
      <c r="JPS1058" s="5"/>
      <c r="JPT1058" s="5"/>
      <c r="JPU1058" s="5"/>
      <c r="JPV1058" s="5"/>
      <c r="JPW1058" s="5"/>
      <c r="JPX1058" s="5"/>
      <c r="JPY1058" s="5"/>
      <c r="JPZ1058" s="5"/>
      <c r="JQA1058" s="5"/>
      <c r="JQB1058" s="5"/>
      <c r="JQC1058" s="5"/>
      <c r="JQD1058" s="5"/>
      <c r="JQE1058" s="5"/>
      <c r="JQF1058" s="5"/>
      <c r="JQG1058" s="5"/>
      <c r="JQH1058" s="5"/>
      <c r="JQI1058" s="5"/>
      <c r="JQJ1058" s="5"/>
      <c r="JQK1058" s="5"/>
      <c r="JQL1058" s="5"/>
      <c r="JQM1058" s="5"/>
      <c r="JQN1058" s="5"/>
      <c r="JQO1058" s="5"/>
      <c r="JQP1058" s="5"/>
      <c r="JQQ1058" s="5"/>
      <c r="JQR1058" s="5"/>
      <c r="JQS1058" s="5"/>
      <c r="JQT1058" s="5"/>
      <c r="JQU1058" s="5"/>
      <c r="JQV1058" s="5"/>
      <c r="JQW1058" s="5"/>
      <c r="JQX1058" s="5"/>
      <c r="JQY1058" s="5"/>
      <c r="JQZ1058" s="5"/>
      <c r="JRA1058" s="5"/>
      <c r="JRB1058" s="5"/>
      <c r="JRC1058" s="5"/>
      <c r="JRD1058" s="5"/>
      <c r="JRE1058" s="5"/>
      <c r="JRF1058" s="5"/>
      <c r="JRG1058" s="5"/>
      <c r="JRH1058" s="5"/>
      <c r="JRI1058" s="5"/>
      <c r="JRJ1058" s="5"/>
      <c r="JRK1058" s="5"/>
      <c r="JRL1058" s="5"/>
      <c r="JRM1058" s="5"/>
      <c r="JRN1058" s="5"/>
      <c r="JRO1058" s="5"/>
      <c r="JRP1058" s="5"/>
      <c r="JRQ1058" s="5"/>
      <c r="JRR1058" s="5"/>
      <c r="JRS1058" s="5"/>
      <c r="JRT1058" s="5"/>
      <c r="JRU1058" s="5"/>
      <c r="JRV1058" s="5"/>
      <c r="JRW1058" s="5"/>
      <c r="JRX1058" s="5"/>
      <c r="JRY1058" s="5"/>
      <c r="JRZ1058" s="5"/>
      <c r="JSA1058" s="5"/>
      <c r="JSB1058" s="5"/>
      <c r="JSC1058" s="5"/>
      <c r="JSD1058" s="5"/>
      <c r="JSE1058" s="5"/>
      <c r="JSF1058" s="5"/>
      <c r="JSG1058" s="5"/>
      <c r="JSH1058" s="5"/>
      <c r="JSI1058" s="5"/>
      <c r="JSJ1058" s="5"/>
      <c r="JSK1058" s="5"/>
      <c r="JSL1058" s="5"/>
      <c r="JSM1058" s="5"/>
      <c r="JSN1058" s="5"/>
      <c r="JSO1058" s="5"/>
      <c r="JSP1058" s="5"/>
      <c r="JSQ1058" s="5"/>
      <c r="JSR1058" s="5"/>
      <c r="JSS1058" s="5"/>
      <c r="JST1058" s="5"/>
      <c r="JSU1058" s="5"/>
      <c r="JSV1058" s="5"/>
      <c r="JSW1058" s="5"/>
      <c r="JSX1058" s="5"/>
      <c r="JSY1058" s="5"/>
      <c r="JSZ1058" s="5"/>
      <c r="JTA1058" s="5"/>
      <c r="JTB1058" s="5"/>
      <c r="JTC1058" s="5"/>
      <c r="JTD1058" s="5"/>
      <c r="JTE1058" s="5"/>
      <c r="JTF1058" s="5"/>
      <c r="JTG1058" s="5"/>
      <c r="JTH1058" s="5"/>
      <c r="JTI1058" s="5"/>
      <c r="JTJ1058" s="5"/>
      <c r="JTK1058" s="5"/>
      <c r="JTL1058" s="5"/>
      <c r="JTM1058" s="5"/>
      <c r="JTN1058" s="5"/>
      <c r="JTO1058" s="5"/>
      <c r="JTP1058" s="5"/>
      <c r="JTQ1058" s="5"/>
      <c r="JTR1058" s="5"/>
      <c r="JTS1058" s="5"/>
      <c r="JTT1058" s="5"/>
      <c r="JTU1058" s="5"/>
      <c r="JTV1058" s="5"/>
      <c r="JTW1058" s="5"/>
      <c r="JTX1058" s="5"/>
      <c r="JTY1058" s="5"/>
      <c r="JTZ1058" s="5"/>
      <c r="JUA1058" s="5"/>
      <c r="JUB1058" s="5"/>
      <c r="JUC1058" s="5"/>
      <c r="JUD1058" s="5"/>
      <c r="JUE1058" s="5"/>
      <c r="JUF1058" s="5"/>
      <c r="JUG1058" s="5"/>
      <c r="JUH1058" s="5"/>
      <c r="JUI1058" s="5"/>
      <c r="JUJ1058" s="5"/>
      <c r="JUK1058" s="5"/>
      <c r="JUL1058" s="5"/>
      <c r="JUM1058" s="5"/>
      <c r="JUN1058" s="5"/>
      <c r="JUO1058" s="5"/>
      <c r="JUP1058" s="5"/>
      <c r="JUQ1058" s="5"/>
      <c r="JUR1058" s="5"/>
      <c r="JUS1058" s="5"/>
      <c r="JUT1058" s="5"/>
      <c r="JUU1058" s="5"/>
      <c r="JUV1058" s="5"/>
      <c r="JUW1058" s="5"/>
      <c r="JUX1058" s="5"/>
      <c r="JUY1058" s="5"/>
      <c r="JUZ1058" s="5"/>
      <c r="JVA1058" s="5"/>
      <c r="JVB1058" s="5"/>
      <c r="JVC1058" s="5"/>
      <c r="JVD1058" s="5"/>
      <c r="JVE1058" s="5"/>
      <c r="JVF1058" s="5"/>
      <c r="JVG1058" s="5"/>
      <c r="JVH1058" s="5"/>
      <c r="JVI1058" s="5"/>
      <c r="JVJ1058" s="5"/>
      <c r="JVK1058" s="5"/>
      <c r="JVL1058" s="5"/>
      <c r="JVM1058" s="5"/>
      <c r="JVN1058" s="5"/>
      <c r="JVO1058" s="5"/>
      <c r="JVP1058" s="5"/>
      <c r="JVQ1058" s="5"/>
      <c r="JVR1058" s="5"/>
      <c r="JVS1058" s="5"/>
      <c r="JVT1058" s="5"/>
      <c r="JVU1058" s="5"/>
      <c r="JVV1058" s="5"/>
      <c r="JVW1058" s="5"/>
      <c r="JVX1058" s="5"/>
      <c r="JVY1058" s="5"/>
      <c r="JVZ1058" s="5"/>
      <c r="JWA1058" s="5"/>
      <c r="JWB1058" s="5"/>
      <c r="JWC1058" s="5"/>
      <c r="JWD1058" s="5"/>
      <c r="JWE1058" s="5"/>
      <c r="JWF1058" s="5"/>
      <c r="JWG1058" s="5"/>
      <c r="JWH1058" s="5"/>
      <c r="JWI1058" s="5"/>
      <c r="JWJ1058" s="5"/>
      <c r="JWK1058" s="5"/>
      <c r="JWL1058" s="5"/>
      <c r="JWM1058" s="5"/>
      <c r="JWN1058" s="5"/>
      <c r="JWO1058" s="5"/>
      <c r="JWP1058" s="5"/>
      <c r="JWQ1058" s="5"/>
      <c r="JWR1058" s="5"/>
      <c r="JWS1058" s="5"/>
      <c r="JWT1058" s="5"/>
      <c r="JWU1058" s="5"/>
      <c r="JWV1058" s="5"/>
      <c r="JWW1058" s="5"/>
      <c r="JWX1058" s="5"/>
      <c r="JWY1058" s="5"/>
      <c r="JWZ1058" s="5"/>
      <c r="JXA1058" s="5"/>
      <c r="JXB1058" s="5"/>
      <c r="JXC1058" s="5"/>
      <c r="JXD1058" s="5"/>
      <c r="JXE1058" s="5"/>
      <c r="JXF1058" s="5"/>
      <c r="JXG1058" s="5"/>
      <c r="JXH1058" s="5"/>
      <c r="JXI1058" s="5"/>
      <c r="JXJ1058" s="5"/>
      <c r="JXK1058" s="5"/>
      <c r="JXL1058" s="5"/>
      <c r="JXM1058" s="5"/>
      <c r="JXN1058" s="5"/>
      <c r="JXO1058" s="5"/>
      <c r="JXP1058" s="5"/>
      <c r="JXQ1058" s="5"/>
      <c r="JXR1058" s="5"/>
      <c r="JXS1058" s="5"/>
      <c r="JXT1058" s="5"/>
      <c r="JXU1058" s="5"/>
      <c r="JXV1058" s="5"/>
      <c r="JXW1058" s="5"/>
      <c r="JXX1058" s="5"/>
      <c r="JXY1058" s="5"/>
      <c r="JXZ1058" s="5"/>
      <c r="JYA1058" s="5"/>
      <c r="JYB1058" s="5"/>
      <c r="JYC1058" s="5"/>
      <c r="JYD1058" s="5"/>
      <c r="JYE1058" s="5"/>
      <c r="JYF1058" s="5"/>
      <c r="JYG1058" s="5"/>
      <c r="JYH1058" s="5"/>
      <c r="JYI1058" s="5"/>
      <c r="JYJ1058" s="5"/>
      <c r="JYK1058" s="5"/>
      <c r="JYL1058" s="5"/>
      <c r="JYM1058" s="5"/>
      <c r="JYN1058" s="5"/>
      <c r="JYO1058" s="5"/>
      <c r="JYP1058" s="5"/>
      <c r="JYQ1058" s="5"/>
      <c r="JYR1058" s="5"/>
      <c r="JYS1058" s="5"/>
      <c r="JYT1058" s="5"/>
      <c r="JYU1058" s="5"/>
      <c r="JYV1058" s="5"/>
      <c r="JYW1058" s="5"/>
      <c r="JYX1058" s="5"/>
      <c r="JYY1058" s="5"/>
      <c r="JYZ1058" s="5"/>
      <c r="JZA1058" s="5"/>
      <c r="JZB1058" s="5"/>
      <c r="JZC1058" s="5"/>
      <c r="JZD1058" s="5"/>
      <c r="JZE1058" s="5"/>
      <c r="JZF1058" s="5"/>
      <c r="JZG1058" s="5"/>
      <c r="JZH1058" s="5"/>
      <c r="JZI1058" s="5"/>
      <c r="JZJ1058" s="5"/>
      <c r="JZK1058" s="5"/>
      <c r="JZL1058" s="5"/>
      <c r="JZM1058" s="5"/>
      <c r="JZN1058" s="5"/>
      <c r="JZO1058" s="5"/>
      <c r="JZP1058" s="5"/>
      <c r="JZQ1058" s="5"/>
      <c r="JZR1058" s="5"/>
      <c r="JZS1058" s="5"/>
      <c r="JZT1058" s="5"/>
      <c r="JZU1058" s="5"/>
      <c r="JZV1058" s="5"/>
      <c r="JZW1058" s="5"/>
      <c r="JZX1058" s="5"/>
      <c r="JZY1058" s="5"/>
      <c r="JZZ1058" s="5"/>
      <c r="KAA1058" s="5"/>
      <c r="KAB1058" s="5"/>
      <c r="KAC1058" s="5"/>
      <c r="KAD1058" s="5"/>
      <c r="KAE1058" s="5"/>
      <c r="KAF1058" s="5"/>
      <c r="KAG1058" s="5"/>
      <c r="KAH1058" s="5"/>
      <c r="KAI1058" s="5"/>
      <c r="KAJ1058" s="5"/>
      <c r="KAK1058" s="5"/>
      <c r="KAL1058" s="5"/>
      <c r="KAM1058" s="5"/>
      <c r="KAN1058" s="5"/>
      <c r="KAO1058" s="5"/>
      <c r="KAP1058" s="5"/>
      <c r="KAQ1058" s="5"/>
      <c r="KAR1058" s="5"/>
      <c r="KAS1058" s="5"/>
      <c r="KAT1058" s="5"/>
      <c r="KAU1058" s="5"/>
      <c r="KAV1058" s="5"/>
      <c r="KAW1058" s="5"/>
      <c r="KAX1058" s="5"/>
      <c r="KAY1058" s="5"/>
      <c r="KAZ1058" s="5"/>
      <c r="KBA1058" s="5"/>
      <c r="KBB1058" s="5"/>
      <c r="KBC1058" s="5"/>
      <c r="KBD1058" s="5"/>
      <c r="KBE1058" s="5"/>
      <c r="KBF1058" s="5"/>
      <c r="KBG1058" s="5"/>
      <c r="KBH1058" s="5"/>
      <c r="KBI1058" s="5"/>
      <c r="KBJ1058" s="5"/>
      <c r="KBK1058" s="5"/>
      <c r="KBL1058" s="5"/>
      <c r="KBM1058" s="5"/>
      <c r="KBN1058" s="5"/>
      <c r="KBO1058" s="5"/>
      <c r="KBP1058" s="5"/>
      <c r="KBQ1058" s="5"/>
      <c r="KBR1058" s="5"/>
      <c r="KBS1058" s="5"/>
      <c r="KBT1058" s="5"/>
      <c r="KBU1058" s="5"/>
      <c r="KBV1058" s="5"/>
      <c r="KBW1058" s="5"/>
      <c r="KBX1058" s="5"/>
      <c r="KBY1058" s="5"/>
      <c r="KBZ1058" s="5"/>
      <c r="KCA1058" s="5"/>
      <c r="KCB1058" s="5"/>
      <c r="KCC1058" s="5"/>
      <c r="KCD1058" s="5"/>
      <c r="KCE1058" s="5"/>
      <c r="KCF1058" s="5"/>
      <c r="KCG1058" s="5"/>
      <c r="KCH1058" s="5"/>
      <c r="KCI1058" s="5"/>
      <c r="KCJ1058" s="5"/>
      <c r="KCK1058" s="5"/>
      <c r="KCL1058" s="5"/>
      <c r="KCM1058" s="5"/>
      <c r="KCN1058" s="5"/>
      <c r="KCO1058" s="5"/>
      <c r="KCP1058" s="5"/>
      <c r="KCQ1058" s="5"/>
      <c r="KCR1058" s="5"/>
      <c r="KCS1058" s="5"/>
      <c r="KCT1058" s="5"/>
      <c r="KCU1058" s="5"/>
      <c r="KCV1058" s="5"/>
      <c r="KCW1058" s="5"/>
      <c r="KCX1058" s="5"/>
      <c r="KCY1058" s="5"/>
      <c r="KCZ1058" s="5"/>
      <c r="KDA1058" s="5"/>
      <c r="KDB1058" s="5"/>
      <c r="KDC1058" s="5"/>
      <c r="KDD1058" s="5"/>
      <c r="KDE1058" s="5"/>
      <c r="KDF1058" s="5"/>
      <c r="KDG1058" s="5"/>
      <c r="KDH1058" s="5"/>
      <c r="KDI1058" s="5"/>
      <c r="KDJ1058" s="5"/>
      <c r="KDK1058" s="5"/>
      <c r="KDL1058" s="5"/>
      <c r="KDM1058" s="5"/>
      <c r="KDN1058" s="5"/>
      <c r="KDO1058" s="5"/>
      <c r="KDP1058" s="5"/>
      <c r="KDQ1058" s="5"/>
      <c r="KDR1058" s="5"/>
      <c r="KDS1058" s="5"/>
      <c r="KDT1058" s="5"/>
      <c r="KDU1058" s="5"/>
      <c r="KDV1058" s="5"/>
      <c r="KDW1058" s="5"/>
      <c r="KDX1058" s="5"/>
      <c r="KDY1058" s="5"/>
      <c r="KDZ1058" s="5"/>
      <c r="KEA1058" s="5"/>
      <c r="KEB1058" s="5"/>
      <c r="KEC1058" s="5"/>
      <c r="KED1058" s="5"/>
      <c r="KEE1058" s="5"/>
      <c r="KEF1058" s="5"/>
      <c r="KEG1058" s="5"/>
      <c r="KEH1058" s="5"/>
      <c r="KEI1058" s="5"/>
      <c r="KEJ1058" s="5"/>
      <c r="KEK1058" s="5"/>
      <c r="KEL1058" s="5"/>
      <c r="KEM1058" s="5"/>
      <c r="KEN1058" s="5"/>
      <c r="KEO1058" s="5"/>
      <c r="KEP1058" s="5"/>
      <c r="KEQ1058" s="5"/>
      <c r="KER1058" s="5"/>
      <c r="KES1058" s="5"/>
      <c r="KET1058" s="5"/>
      <c r="KEU1058" s="5"/>
      <c r="KEV1058" s="5"/>
      <c r="KEW1058" s="5"/>
      <c r="KEX1058" s="5"/>
      <c r="KEY1058" s="5"/>
      <c r="KEZ1058" s="5"/>
      <c r="KFA1058" s="5"/>
      <c r="KFB1058" s="5"/>
      <c r="KFC1058" s="5"/>
      <c r="KFD1058" s="5"/>
      <c r="KFE1058" s="5"/>
      <c r="KFF1058" s="5"/>
      <c r="KFG1058" s="5"/>
      <c r="KFH1058" s="5"/>
      <c r="KFI1058" s="5"/>
      <c r="KFJ1058" s="5"/>
      <c r="KFK1058" s="5"/>
      <c r="KFL1058" s="5"/>
      <c r="KFM1058" s="5"/>
      <c r="KFN1058" s="5"/>
      <c r="KFO1058" s="5"/>
      <c r="KFP1058" s="5"/>
      <c r="KFQ1058" s="5"/>
      <c r="KFR1058" s="5"/>
      <c r="KFS1058" s="5"/>
      <c r="KFT1058" s="5"/>
      <c r="KFU1058" s="5"/>
      <c r="KFV1058" s="5"/>
      <c r="KFW1058" s="5"/>
      <c r="KFX1058" s="5"/>
      <c r="KFY1058" s="5"/>
      <c r="KFZ1058" s="5"/>
      <c r="KGA1058" s="5"/>
      <c r="KGB1058" s="5"/>
      <c r="KGC1058" s="5"/>
      <c r="KGD1058" s="5"/>
      <c r="KGE1058" s="5"/>
      <c r="KGF1058" s="5"/>
      <c r="KGG1058" s="5"/>
      <c r="KGH1058" s="5"/>
      <c r="KGI1058" s="5"/>
      <c r="KGJ1058" s="5"/>
      <c r="KGK1058" s="5"/>
      <c r="KGL1058" s="5"/>
      <c r="KGM1058" s="5"/>
      <c r="KGN1058" s="5"/>
      <c r="KGO1058" s="5"/>
      <c r="KGP1058" s="5"/>
      <c r="KGQ1058" s="5"/>
      <c r="KGR1058" s="5"/>
      <c r="KGS1058" s="5"/>
      <c r="KGT1058" s="5"/>
      <c r="KGU1058" s="5"/>
      <c r="KGV1058" s="5"/>
      <c r="KGW1058" s="5"/>
      <c r="KGX1058" s="5"/>
      <c r="KGY1058" s="5"/>
      <c r="KGZ1058" s="5"/>
      <c r="KHA1058" s="5"/>
      <c r="KHB1058" s="5"/>
      <c r="KHC1058" s="5"/>
      <c r="KHD1058" s="5"/>
      <c r="KHE1058" s="5"/>
      <c r="KHF1058" s="5"/>
      <c r="KHG1058" s="5"/>
      <c r="KHH1058" s="5"/>
      <c r="KHI1058" s="5"/>
      <c r="KHJ1058" s="5"/>
      <c r="KHK1058" s="5"/>
      <c r="KHL1058" s="5"/>
      <c r="KHM1058" s="5"/>
      <c r="KHN1058" s="5"/>
      <c r="KHO1058" s="5"/>
      <c r="KHP1058" s="5"/>
      <c r="KHQ1058" s="5"/>
      <c r="KHR1058" s="5"/>
      <c r="KHS1058" s="5"/>
      <c r="KHT1058" s="5"/>
      <c r="KHU1058" s="5"/>
      <c r="KHV1058" s="5"/>
      <c r="KHW1058" s="5"/>
      <c r="KHX1058" s="5"/>
      <c r="KHY1058" s="5"/>
      <c r="KHZ1058" s="5"/>
      <c r="KIA1058" s="5"/>
      <c r="KIB1058" s="5"/>
      <c r="KIC1058" s="5"/>
      <c r="KID1058" s="5"/>
      <c r="KIE1058" s="5"/>
      <c r="KIF1058" s="5"/>
      <c r="KIG1058" s="5"/>
      <c r="KIH1058" s="5"/>
      <c r="KII1058" s="5"/>
      <c r="KIJ1058" s="5"/>
      <c r="KIK1058" s="5"/>
      <c r="KIL1058" s="5"/>
      <c r="KIM1058" s="5"/>
      <c r="KIN1058" s="5"/>
      <c r="KIO1058" s="5"/>
      <c r="KIP1058" s="5"/>
      <c r="KIQ1058" s="5"/>
      <c r="KIR1058" s="5"/>
      <c r="KIS1058" s="5"/>
      <c r="KIT1058" s="5"/>
      <c r="KIU1058" s="5"/>
      <c r="KIV1058" s="5"/>
      <c r="KIW1058" s="5"/>
      <c r="KIX1058" s="5"/>
      <c r="KIY1058" s="5"/>
      <c r="KIZ1058" s="5"/>
      <c r="KJA1058" s="5"/>
      <c r="KJB1058" s="5"/>
      <c r="KJC1058" s="5"/>
      <c r="KJD1058" s="5"/>
      <c r="KJE1058" s="5"/>
      <c r="KJF1058" s="5"/>
      <c r="KJG1058" s="5"/>
      <c r="KJH1058" s="5"/>
      <c r="KJI1058" s="5"/>
      <c r="KJJ1058" s="5"/>
      <c r="KJK1058" s="5"/>
      <c r="KJL1058" s="5"/>
      <c r="KJM1058" s="5"/>
      <c r="KJN1058" s="5"/>
      <c r="KJO1058" s="5"/>
      <c r="KJP1058" s="5"/>
      <c r="KJQ1058" s="5"/>
      <c r="KJR1058" s="5"/>
      <c r="KJS1058" s="5"/>
      <c r="KJT1058" s="5"/>
      <c r="KJU1058" s="5"/>
      <c r="KJV1058" s="5"/>
      <c r="KJW1058" s="5"/>
      <c r="KJX1058" s="5"/>
      <c r="KJY1058" s="5"/>
      <c r="KJZ1058" s="5"/>
      <c r="KKA1058" s="5"/>
      <c r="KKB1058" s="5"/>
      <c r="KKC1058" s="5"/>
      <c r="KKD1058" s="5"/>
      <c r="KKE1058" s="5"/>
      <c r="KKF1058" s="5"/>
      <c r="KKG1058" s="5"/>
      <c r="KKH1058" s="5"/>
      <c r="KKI1058" s="5"/>
      <c r="KKJ1058" s="5"/>
      <c r="KKK1058" s="5"/>
      <c r="KKL1058" s="5"/>
      <c r="KKM1058" s="5"/>
      <c r="KKN1058" s="5"/>
      <c r="KKO1058" s="5"/>
      <c r="KKP1058" s="5"/>
      <c r="KKQ1058" s="5"/>
      <c r="KKR1058" s="5"/>
      <c r="KKS1058" s="5"/>
      <c r="KKT1058" s="5"/>
      <c r="KKU1058" s="5"/>
      <c r="KKV1058" s="5"/>
      <c r="KKW1058" s="5"/>
      <c r="KKX1058" s="5"/>
      <c r="KKY1058" s="5"/>
      <c r="KKZ1058" s="5"/>
      <c r="KLA1058" s="5"/>
      <c r="KLB1058" s="5"/>
      <c r="KLC1058" s="5"/>
      <c r="KLD1058" s="5"/>
      <c r="KLE1058" s="5"/>
      <c r="KLF1058" s="5"/>
      <c r="KLG1058" s="5"/>
      <c r="KLH1058" s="5"/>
      <c r="KLI1058" s="5"/>
      <c r="KLJ1058" s="5"/>
      <c r="KLK1058" s="5"/>
      <c r="KLL1058" s="5"/>
      <c r="KLM1058" s="5"/>
      <c r="KLN1058" s="5"/>
      <c r="KLO1058" s="5"/>
      <c r="KLP1058" s="5"/>
      <c r="KLQ1058" s="5"/>
      <c r="KLR1058" s="5"/>
      <c r="KLS1058" s="5"/>
      <c r="KLT1058" s="5"/>
      <c r="KLU1058" s="5"/>
      <c r="KLV1058" s="5"/>
      <c r="KLW1058" s="5"/>
      <c r="KLX1058" s="5"/>
      <c r="KLY1058" s="5"/>
      <c r="KLZ1058" s="5"/>
      <c r="KMA1058" s="5"/>
      <c r="KMB1058" s="5"/>
      <c r="KMC1058" s="5"/>
      <c r="KMD1058" s="5"/>
      <c r="KME1058" s="5"/>
      <c r="KMF1058" s="5"/>
      <c r="KMG1058" s="5"/>
      <c r="KMH1058" s="5"/>
      <c r="KMI1058" s="5"/>
      <c r="KMJ1058" s="5"/>
      <c r="KMK1058" s="5"/>
      <c r="KML1058" s="5"/>
      <c r="KMM1058" s="5"/>
      <c r="KMN1058" s="5"/>
      <c r="KMO1058" s="5"/>
      <c r="KMP1058" s="5"/>
      <c r="KMQ1058" s="5"/>
      <c r="KMR1058" s="5"/>
      <c r="KMS1058" s="5"/>
      <c r="KMT1058" s="5"/>
      <c r="KMU1058" s="5"/>
      <c r="KMV1058" s="5"/>
      <c r="KMW1058" s="5"/>
      <c r="KMX1058" s="5"/>
      <c r="KMY1058" s="5"/>
      <c r="KMZ1058" s="5"/>
      <c r="KNA1058" s="5"/>
      <c r="KNB1058" s="5"/>
      <c r="KNC1058" s="5"/>
      <c r="KND1058" s="5"/>
      <c r="KNE1058" s="5"/>
      <c r="KNF1058" s="5"/>
      <c r="KNG1058" s="5"/>
      <c r="KNH1058" s="5"/>
      <c r="KNI1058" s="5"/>
      <c r="KNJ1058" s="5"/>
      <c r="KNK1058" s="5"/>
      <c r="KNL1058" s="5"/>
      <c r="KNM1058" s="5"/>
      <c r="KNN1058" s="5"/>
      <c r="KNO1058" s="5"/>
      <c r="KNP1058" s="5"/>
      <c r="KNQ1058" s="5"/>
      <c r="KNR1058" s="5"/>
      <c r="KNS1058" s="5"/>
      <c r="KNT1058" s="5"/>
      <c r="KNU1058" s="5"/>
      <c r="KNV1058" s="5"/>
      <c r="KNW1058" s="5"/>
      <c r="KNX1058" s="5"/>
      <c r="KNY1058" s="5"/>
      <c r="KNZ1058" s="5"/>
      <c r="KOA1058" s="5"/>
      <c r="KOB1058" s="5"/>
      <c r="KOC1058" s="5"/>
      <c r="KOD1058" s="5"/>
      <c r="KOE1058" s="5"/>
      <c r="KOF1058" s="5"/>
      <c r="KOG1058" s="5"/>
      <c r="KOH1058" s="5"/>
      <c r="KOI1058" s="5"/>
      <c r="KOJ1058" s="5"/>
      <c r="KOK1058" s="5"/>
      <c r="KOL1058" s="5"/>
      <c r="KOM1058" s="5"/>
      <c r="KON1058" s="5"/>
      <c r="KOO1058" s="5"/>
      <c r="KOP1058" s="5"/>
      <c r="KOQ1058" s="5"/>
      <c r="KOR1058" s="5"/>
      <c r="KOS1058" s="5"/>
      <c r="KOT1058" s="5"/>
      <c r="KOU1058" s="5"/>
      <c r="KOV1058" s="5"/>
      <c r="KOW1058" s="5"/>
      <c r="KOX1058" s="5"/>
      <c r="KOY1058" s="5"/>
      <c r="KOZ1058" s="5"/>
      <c r="KPA1058" s="5"/>
      <c r="KPB1058" s="5"/>
      <c r="KPC1058" s="5"/>
      <c r="KPD1058" s="5"/>
      <c r="KPE1058" s="5"/>
      <c r="KPF1058" s="5"/>
      <c r="KPG1058" s="5"/>
      <c r="KPH1058" s="5"/>
      <c r="KPI1058" s="5"/>
      <c r="KPJ1058" s="5"/>
      <c r="KPK1058" s="5"/>
      <c r="KPL1058" s="5"/>
      <c r="KPM1058" s="5"/>
      <c r="KPN1058" s="5"/>
      <c r="KPO1058" s="5"/>
      <c r="KPP1058" s="5"/>
      <c r="KPQ1058" s="5"/>
      <c r="KPR1058" s="5"/>
      <c r="KPS1058" s="5"/>
      <c r="KPT1058" s="5"/>
      <c r="KPU1058" s="5"/>
      <c r="KPV1058" s="5"/>
      <c r="KPW1058" s="5"/>
      <c r="KPX1058" s="5"/>
      <c r="KPY1058" s="5"/>
      <c r="KPZ1058" s="5"/>
      <c r="KQA1058" s="5"/>
      <c r="KQB1058" s="5"/>
      <c r="KQC1058" s="5"/>
      <c r="KQD1058" s="5"/>
      <c r="KQE1058" s="5"/>
      <c r="KQF1058" s="5"/>
      <c r="KQG1058" s="5"/>
      <c r="KQH1058" s="5"/>
      <c r="KQI1058" s="5"/>
      <c r="KQJ1058" s="5"/>
      <c r="KQK1058" s="5"/>
      <c r="KQL1058" s="5"/>
      <c r="KQM1058" s="5"/>
      <c r="KQN1058" s="5"/>
      <c r="KQO1058" s="5"/>
      <c r="KQP1058" s="5"/>
      <c r="KQQ1058" s="5"/>
      <c r="KQR1058" s="5"/>
      <c r="KQS1058" s="5"/>
      <c r="KQT1058" s="5"/>
      <c r="KQU1058" s="5"/>
      <c r="KQV1058" s="5"/>
      <c r="KQW1058" s="5"/>
      <c r="KQX1058" s="5"/>
      <c r="KQY1058" s="5"/>
      <c r="KQZ1058" s="5"/>
      <c r="KRA1058" s="5"/>
      <c r="KRB1058" s="5"/>
      <c r="KRC1058" s="5"/>
      <c r="KRD1058" s="5"/>
      <c r="KRE1058" s="5"/>
      <c r="KRF1058" s="5"/>
      <c r="KRG1058" s="5"/>
      <c r="KRH1058" s="5"/>
      <c r="KRI1058" s="5"/>
      <c r="KRJ1058" s="5"/>
      <c r="KRK1058" s="5"/>
      <c r="KRL1058" s="5"/>
      <c r="KRM1058" s="5"/>
      <c r="KRN1058" s="5"/>
      <c r="KRO1058" s="5"/>
      <c r="KRP1058" s="5"/>
      <c r="KRQ1058" s="5"/>
      <c r="KRR1058" s="5"/>
      <c r="KRS1058" s="5"/>
      <c r="KRT1058" s="5"/>
      <c r="KRU1058" s="5"/>
      <c r="KRV1058" s="5"/>
      <c r="KRW1058" s="5"/>
      <c r="KRX1058" s="5"/>
      <c r="KRY1058" s="5"/>
      <c r="KRZ1058" s="5"/>
      <c r="KSA1058" s="5"/>
      <c r="KSB1058" s="5"/>
      <c r="KSC1058" s="5"/>
      <c r="KSD1058" s="5"/>
      <c r="KSE1058" s="5"/>
      <c r="KSF1058" s="5"/>
      <c r="KSG1058" s="5"/>
      <c r="KSH1058" s="5"/>
      <c r="KSI1058" s="5"/>
      <c r="KSJ1058" s="5"/>
      <c r="KSK1058" s="5"/>
      <c r="KSL1058" s="5"/>
      <c r="KSM1058" s="5"/>
      <c r="KSN1058" s="5"/>
      <c r="KSO1058" s="5"/>
      <c r="KSP1058" s="5"/>
      <c r="KSQ1058" s="5"/>
      <c r="KSR1058" s="5"/>
      <c r="KSS1058" s="5"/>
      <c r="KST1058" s="5"/>
      <c r="KSU1058" s="5"/>
      <c r="KSV1058" s="5"/>
      <c r="KSW1058" s="5"/>
      <c r="KSX1058" s="5"/>
      <c r="KSY1058" s="5"/>
      <c r="KSZ1058" s="5"/>
      <c r="KTA1058" s="5"/>
      <c r="KTB1058" s="5"/>
      <c r="KTC1058" s="5"/>
      <c r="KTD1058" s="5"/>
      <c r="KTE1058" s="5"/>
      <c r="KTF1058" s="5"/>
      <c r="KTG1058" s="5"/>
      <c r="KTH1058" s="5"/>
      <c r="KTI1058" s="5"/>
      <c r="KTJ1058" s="5"/>
      <c r="KTK1058" s="5"/>
      <c r="KTL1058" s="5"/>
      <c r="KTM1058" s="5"/>
      <c r="KTN1058" s="5"/>
      <c r="KTO1058" s="5"/>
      <c r="KTP1058" s="5"/>
      <c r="KTQ1058" s="5"/>
      <c r="KTR1058" s="5"/>
      <c r="KTS1058" s="5"/>
      <c r="KTT1058" s="5"/>
      <c r="KTU1058" s="5"/>
      <c r="KTV1058" s="5"/>
      <c r="KTW1058" s="5"/>
      <c r="KTX1058" s="5"/>
      <c r="KTY1058" s="5"/>
      <c r="KTZ1058" s="5"/>
      <c r="KUA1058" s="5"/>
      <c r="KUB1058" s="5"/>
      <c r="KUC1058" s="5"/>
      <c r="KUD1058" s="5"/>
      <c r="KUE1058" s="5"/>
      <c r="KUF1058" s="5"/>
      <c r="KUG1058" s="5"/>
      <c r="KUH1058" s="5"/>
      <c r="KUI1058" s="5"/>
      <c r="KUJ1058" s="5"/>
      <c r="KUK1058" s="5"/>
      <c r="KUL1058" s="5"/>
      <c r="KUM1058" s="5"/>
      <c r="KUN1058" s="5"/>
      <c r="KUO1058" s="5"/>
      <c r="KUP1058" s="5"/>
      <c r="KUQ1058" s="5"/>
      <c r="KUR1058" s="5"/>
      <c r="KUS1058" s="5"/>
      <c r="KUT1058" s="5"/>
      <c r="KUU1058" s="5"/>
      <c r="KUV1058" s="5"/>
      <c r="KUW1058" s="5"/>
      <c r="KUX1058" s="5"/>
      <c r="KUY1058" s="5"/>
      <c r="KUZ1058" s="5"/>
      <c r="KVA1058" s="5"/>
      <c r="KVB1058" s="5"/>
      <c r="KVC1058" s="5"/>
      <c r="KVD1058" s="5"/>
      <c r="KVE1058" s="5"/>
      <c r="KVF1058" s="5"/>
      <c r="KVG1058" s="5"/>
      <c r="KVH1058" s="5"/>
      <c r="KVI1058" s="5"/>
      <c r="KVJ1058" s="5"/>
      <c r="KVK1058" s="5"/>
      <c r="KVL1058" s="5"/>
      <c r="KVM1058" s="5"/>
      <c r="KVN1058" s="5"/>
      <c r="KVO1058" s="5"/>
      <c r="KVP1058" s="5"/>
      <c r="KVQ1058" s="5"/>
      <c r="KVR1058" s="5"/>
      <c r="KVS1058" s="5"/>
      <c r="KVT1058" s="5"/>
      <c r="KVU1058" s="5"/>
      <c r="KVV1058" s="5"/>
      <c r="KVW1058" s="5"/>
      <c r="KVX1058" s="5"/>
      <c r="KVY1058" s="5"/>
      <c r="KVZ1058" s="5"/>
      <c r="KWA1058" s="5"/>
      <c r="KWB1058" s="5"/>
      <c r="KWC1058" s="5"/>
      <c r="KWD1058" s="5"/>
      <c r="KWE1058" s="5"/>
      <c r="KWF1058" s="5"/>
      <c r="KWG1058" s="5"/>
      <c r="KWH1058" s="5"/>
      <c r="KWI1058" s="5"/>
      <c r="KWJ1058" s="5"/>
      <c r="KWK1058" s="5"/>
      <c r="KWL1058" s="5"/>
      <c r="KWM1058" s="5"/>
      <c r="KWN1058" s="5"/>
      <c r="KWO1058" s="5"/>
      <c r="KWP1058" s="5"/>
      <c r="KWQ1058" s="5"/>
      <c r="KWR1058" s="5"/>
      <c r="KWS1058" s="5"/>
      <c r="KWT1058" s="5"/>
      <c r="KWU1058" s="5"/>
      <c r="KWV1058" s="5"/>
      <c r="KWW1058" s="5"/>
      <c r="KWX1058" s="5"/>
      <c r="KWY1058" s="5"/>
      <c r="KWZ1058" s="5"/>
      <c r="KXA1058" s="5"/>
      <c r="KXB1058" s="5"/>
      <c r="KXC1058" s="5"/>
      <c r="KXD1058" s="5"/>
      <c r="KXE1058" s="5"/>
      <c r="KXF1058" s="5"/>
      <c r="KXG1058" s="5"/>
      <c r="KXH1058" s="5"/>
      <c r="KXI1058" s="5"/>
      <c r="KXJ1058" s="5"/>
      <c r="KXK1058" s="5"/>
      <c r="KXL1058" s="5"/>
      <c r="KXM1058" s="5"/>
      <c r="KXN1058" s="5"/>
      <c r="KXO1058" s="5"/>
      <c r="KXP1058" s="5"/>
      <c r="KXQ1058" s="5"/>
      <c r="KXR1058" s="5"/>
      <c r="KXS1058" s="5"/>
      <c r="KXT1058" s="5"/>
      <c r="KXU1058" s="5"/>
      <c r="KXV1058" s="5"/>
      <c r="KXW1058" s="5"/>
      <c r="KXX1058" s="5"/>
      <c r="KXY1058" s="5"/>
      <c r="KXZ1058" s="5"/>
      <c r="KYA1058" s="5"/>
      <c r="KYB1058" s="5"/>
      <c r="KYC1058" s="5"/>
      <c r="KYD1058" s="5"/>
      <c r="KYE1058" s="5"/>
      <c r="KYF1058" s="5"/>
      <c r="KYG1058" s="5"/>
      <c r="KYH1058" s="5"/>
      <c r="KYI1058" s="5"/>
      <c r="KYJ1058" s="5"/>
      <c r="KYK1058" s="5"/>
      <c r="KYL1058" s="5"/>
      <c r="KYM1058" s="5"/>
      <c r="KYN1058" s="5"/>
      <c r="KYO1058" s="5"/>
      <c r="KYP1058" s="5"/>
      <c r="KYQ1058" s="5"/>
      <c r="KYR1058" s="5"/>
      <c r="KYS1058" s="5"/>
      <c r="KYT1058" s="5"/>
      <c r="KYU1058" s="5"/>
      <c r="KYV1058" s="5"/>
      <c r="KYW1058" s="5"/>
      <c r="KYX1058" s="5"/>
      <c r="KYY1058" s="5"/>
      <c r="KYZ1058" s="5"/>
      <c r="KZA1058" s="5"/>
      <c r="KZB1058" s="5"/>
      <c r="KZC1058" s="5"/>
      <c r="KZD1058" s="5"/>
      <c r="KZE1058" s="5"/>
      <c r="KZF1058" s="5"/>
      <c r="KZG1058" s="5"/>
      <c r="KZH1058" s="5"/>
      <c r="KZI1058" s="5"/>
      <c r="KZJ1058" s="5"/>
      <c r="KZK1058" s="5"/>
      <c r="KZL1058" s="5"/>
      <c r="KZM1058" s="5"/>
      <c r="KZN1058" s="5"/>
      <c r="KZO1058" s="5"/>
      <c r="KZP1058" s="5"/>
      <c r="KZQ1058" s="5"/>
      <c r="KZR1058" s="5"/>
      <c r="KZS1058" s="5"/>
      <c r="KZT1058" s="5"/>
      <c r="KZU1058" s="5"/>
      <c r="KZV1058" s="5"/>
      <c r="KZW1058" s="5"/>
      <c r="KZX1058" s="5"/>
      <c r="KZY1058" s="5"/>
      <c r="KZZ1058" s="5"/>
      <c r="LAA1058" s="5"/>
      <c r="LAB1058" s="5"/>
      <c r="LAC1058" s="5"/>
      <c r="LAD1058" s="5"/>
      <c r="LAE1058" s="5"/>
      <c r="LAF1058" s="5"/>
      <c r="LAG1058" s="5"/>
      <c r="LAH1058" s="5"/>
      <c r="LAI1058" s="5"/>
      <c r="LAJ1058" s="5"/>
      <c r="LAK1058" s="5"/>
      <c r="LAL1058" s="5"/>
      <c r="LAM1058" s="5"/>
      <c r="LAN1058" s="5"/>
      <c r="LAO1058" s="5"/>
      <c r="LAP1058" s="5"/>
      <c r="LAQ1058" s="5"/>
      <c r="LAR1058" s="5"/>
      <c r="LAS1058" s="5"/>
      <c r="LAT1058" s="5"/>
      <c r="LAU1058" s="5"/>
      <c r="LAV1058" s="5"/>
      <c r="LAW1058" s="5"/>
      <c r="LAX1058" s="5"/>
      <c r="LAY1058" s="5"/>
      <c r="LAZ1058" s="5"/>
      <c r="LBA1058" s="5"/>
      <c r="LBB1058" s="5"/>
      <c r="LBC1058" s="5"/>
      <c r="LBD1058" s="5"/>
      <c r="LBE1058" s="5"/>
      <c r="LBF1058" s="5"/>
      <c r="LBG1058" s="5"/>
      <c r="LBH1058" s="5"/>
      <c r="LBI1058" s="5"/>
      <c r="LBJ1058" s="5"/>
      <c r="LBK1058" s="5"/>
      <c r="LBL1058" s="5"/>
      <c r="LBM1058" s="5"/>
      <c r="LBN1058" s="5"/>
      <c r="LBO1058" s="5"/>
      <c r="LBP1058" s="5"/>
      <c r="LBQ1058" s="5"/>
      <c r="LBR1058" s="5"/>
      <c r="LBS1058" s="5"/>
      <c r="LBT1058" s="5"/>
      <c r="LBU1058" s="5"/>
      <c r="LBV1058" s="5"/>
      <c r="LBW1058" s="5"/>
      <c r="LBX1058" s="5"/>
      <c r="LBY1058" s="5"/>
      <c r="LBZ1058" s="5"/>
      <c r="LCA1058" s="5"/>
      <c r="LCB1058" s="5"/>
      <c r="LCC1058" s="5"/>
      <c r="LCD1058" s="5"/>
      <c r="LCE1058" s="5"/>
      <c r="LCF1058" s="5"/>
      <c r="LCG1058" s="5"/>
      <c r="LCH1058" s="5"/>
      <c r="LCI1058" s="5"/>
      <c r="LCJ1058" s="5"/>
      <c r="LCK1058" s="5"/>
      <c r="LCL1058" s="5"/>
      <c r="LCM1058" s="5"/>
      <c r="LCN1058" s="5"/>
      <c r="LCO1058" s="5"/>
      <c r="LCP1058" s="5"/>
      <c r="LCQ1058" s="5"/>
      <c r="LCR1058" s="5"/>
      <c r="LCS1058" s="5"/>
      <c r="LCT1058" s="5"/>
      <c r="LCU1058" s="5"/>
      <c r="LCV1058" s="5"/>
      <c r="LCW1058" s="5"/>
      <c r="LCX1058" s="5"/>
      <c r="LCY1058" s="5"/>
      <c r="LCZ1058" s="5"/>
      <c r="LDA1058" s="5"/>
      <c r="LDB1058" s="5"/>
      <c r="LDC1058" s="5"/>
      <c r="LDD1058" s="5"/>
      <c r="LDE1058" s="5"/>
      <c r="LDF1058" s="5"/>
      <c r="LDG1058" s="5"/>
      <c r="LDH1058" s="5"/>
      <c r="LDI1058" s="5"/>
      <c r="LDJ1058" s="5"/>
      <c r="LDK1058" s="5"/>
      <c r="LDL1058" s="5"/>
      <c r="LDM1058" s="5"/>
      <c r="LDN1058" s="5"/>
      <c r="LDO1058" s="5"/>
      <c r="LDP1058" s="5"/>
      <c r="LDQ1058" s="5"/>
      <c r="LDR1058" s="5"/>
      <c r="LDS1058" s="5"/>
      <c r="LDT1058" s="5"/>
      <c r="LDU1058" s="5"/>
      <c r="LDV1058" s="5"/>
      <c r="LDW1058" s="5"/>
      <c r="LDX1058" s="5"/>
      <c r="LDY1058" s="5"/>
      <c r="LDZ1058" s="5"/>
      <c r="LEA1058" s="5"/>
      <c r="LEB1058" s="5"/>
      <c r="LEC1058" s="5"/>
      <c r="LED1058" s="5"/>
      <c r="LEE1058" s="5"/>
      <c r="LEF1058" s="5"/>
      <c r="LEG1058" s="5"/>
      <c r="LEH1058" s="5"/>
      <c r="LEI1058" s="5"/>
      <c r="LEJ1058" s="5"/>
      <c r="LEK1058" s="5"/>
      <c r="LEL1058" s="5"/>
      <c r="LEM1058" s="5"/>
      <c r="LEN1058" s="5"/>
      <c r="LEO1058" s="5"/>
      <c r="LEP1058" s="5"/>
      <c r="LEQ1058" s="5"/>
      <c r="LER1058" s="5"/>
      <c r="LES1058" s="5"/>
      <c r="LET1058" s="5"/>
      <c r="LEU1058" s="5"/>
      <c r="LEV1058" s="5"/>
      <c r="LEW1058" s="5"/>
      <c r="LEX1058" s="5"/>
      <c r="LEY1058" s="5"/>
      <c r="LEZ1058" s="5"/>
      <c r="LFA1058" s="5"/>
      <c r="LFB1058" s="5"/>
      <c r="LFC1058" s="5"/>
      <c r="LFD1058" s="5"/>
      <c r="LFE1058" s="5"/>
      <c r="LFF1058" s="5"/>
      <c r="LFG1058" s="5"/>
      <c r="LFH1058" s="5"/>
      <c r="LFI1058" s="5"/>
      <c r="LFJ1058" s="5"/>
      <c r="LFK1058" s="5"/>
      <c r="LFL1058" s="5"/>
      <c r="LFM1058" s="5"/>
      <c r="LFN1058" s="5"/>
      <c r="LFO1058" s="5"/>
      <c r="LFP1058" s="5"/>
      <c r="LFQ1058" s="5"/>
      <c r="LFR1058" s="5"/>
      <c r="LFS1058" s="5"/>
      <c r="LFT1058" s="5"/>
      <c r="LFU1058" s="5"/>
      <c r="LFV1058" s="5"/>
      <c r="LFW1058" s="5"/>
      <c r="LFX1058" s="5"/>
      <c r="LFY1058" s="5"/>
      <c r="LFZ1058" s="5"/>
      <c r="LGA1058" s="5"/>
      <c r="LGB1058" s="5"/>
      <c r="LGC1058" s="5"/>
      <c r="LGD1058" s="5"/>
      <c r="LGE1058" s="5"/>
      <c r="LGF1058" s="5"/>
      <c r="LGG1058" s="5"/>
      <c r="LGH1058" s="5"/>
      <c r="LGI1058" s="5"/>
      <c r="LGJ1058" s="5"/>
      <c r="LGK1058" s="5"/>
      <c r="LGL1058" s="5"/>
      <c r="LGM1058" s="5"/>
      <c r="LGN1058" s="5"/>
      <c r="LGO1058" s="5"/>
      <c r="LGP1058" s="5"/>
      <c r="LGQ1058" s="5"/>
      <c r="LGR1058" s="5"/>
      <c r="LGS1058" s="5"/>
      <c r="LGT1058" s="5"/>
      <c r="LGU1058" s="5"/>
      <c r="LGV1058" s="5"/>
      <c r="LGW1058" s="5"/>
      <c r="LGX1058" s="5"/>
      <c r="LGY1058" s="5"/>
      <c r="LGZ1058" s="5"/>
      <c r="LHA1058" s="5"/>
      <c r="LHB1058" s="5"/>
      <c r="LHC1058" s="5"/>
      <c r="LHD1058" s="5"/>
      <c r="LHE1058" s="5"/>
      <c r="LHF1058" s="5"/>
      <c r="LHG1058" s="5"/>
      <c r="LHH1058" s="5"/>
      <c r="LHI1058" s="5"/>
      <c r="LHJ1058" s="5"/>
      <c r="LHK1058" s="5"/>
      <c r="LHL1058" s="5"/>
      <c r="LHM1058" s="5"/>
      <c r="LHN1058" s="5"/>
      <c r="LHO1058" s="5"/>
      <c r="LHP1058" s="5"/>
      <c r="LHQ1058" s="5"/>
      <c r="LHR1058" s="5"/>
      <c r="LHS1058" s="5"/>
      <c r="LHT1058" s="5"/>
      <c r="LHU1058" s="5"/>
      <c r="LHV1058" s="5"/>
      <c r="LHW1058" s="5"/>
      <c r="LHX1058" s="5"/>
      <c r="LHY1058" s="5"/>
      <c r="LHZ1058" s="5"/>
      <c r="LIA1058" s="5"/>
      <c r="LIB1058" s="5"/>
      <c r="LIC1058" s="5"/>
      <c r="LID1058" s="5"/>
      <c r="LIE1058" s="5"/>
      <c r="LIF1058" s="5"/>
      <c r="LIG1058" s="5"/>
      <c r="LIH1058" s="5"/>
      <c r="LII1058" s="5"/>
      <c r="LIJ1058" s="5"/>
      <c r="LIK1058" s="5"/>
      <c r="LIL1058" s="5"/>
      <c r="LIM1058" s="5"/>
      <c r="LIN1058" s="5"/>
      <c r="LIO1058" s="5"/>
      <c r="LIP1058" s="5"/>
      <c r="LIQ1058" s="5"/>
      <c r="LIR1058" s="5"/>
      <c r="LIS1058" s="5"/>
      <c r="LIT1058" s="5"/>
      <c r="LIU1058" s="5"/>
      <c r="LIV1058" s="5"/>
      <c r="LIW1058" s="5"/>
      <c r="LIX1058" s="5"/>
      <c r="LIY1058" s="5"/>
      <c r="LIZ1058" s="5"/>
      <c r="LJA1058" s="5"/>
      <c r="LJB1058" s="5"/>
      <c r="LJC1058" s="5"/>
      <c r="LJD1058" s="5"/>
      <c r="LJE1058" s="5"/>
      <c r="LJF1058" s="5"/>
      <c r="LJG1058" s="5"/>
      <c r="LJH1058" s="5"/>
      <c r="LJI1058" s="5"/>
      <c r="LJJ1058" s="5"/>
      <c r="LJK1058" s="5"/>
      <c r="LJL1058" s="5"/>
      <c r="LJM1058" s="5"/>
      <c r="LJN1058" s="5"/>
      <c r="LJO1058" s="5"/>
      <c r="LJP1058" s="5"/>
      <c r="LJQ1058" s="5"/>
      <c r="LJR1058" s="5"/>
      <c r="LJS1058" s="5"/>
      <c r="LJT1058" s="5"/>
      <c r="LJU1058" s="5"/>
      <c r="LJV1058" s="5"/>
      <c r="LJW1058" s="5"/>
      <c r="LJX1058" s="5"/>
      <c r="LJY1058" s="5"/>
      <c r="LJZ1058" s="5"/>
      <c r="LKA1058" s="5"/>
      <c r="LKB1058" s="5"/>
      <c r="LKC1058" s="5"/>
      <c r="LKD1058" s="5"/>
      <c r="LKE1058" s="5"/>
      <c r="LKF1058" s="5"/>
      <c r="LKG1058" s="5"/>
      <c r="LKH1058" s="5"/>
      <c r="LKI1058" s="5"/>
      <c r="LKJ1058" s="5"/>
      <c r="LKK1058" s="5"/>
      <c r="LKL1058" s="5"/>
      <c r="LKM1058" s="5"/>
      <c r="LKN1058" s="5"/>
      <c r="LKO1058" s="5"/>
      <c r="LKP1058" s="5"/>
      <c r="LKQ1058" s="5"/>
      <c r="LKR1058" s="5"/>
      <c r="LKS1058" s="5"/>
      <c r="LKT1058" s="5"/>
      <c r="LKU1058" s="5"/>
      <c r="LKV1058" s="5"/>
      <c r="LKW1058" s="5"/>
      <c r="LKX1058" s="5"/>
      <c r="LKY1058" s="5"/>
      <c r="LKZ1058" s="5"/>
      <c r="LLA1058" s="5"/>
      <c r="LLB1058" s="5"/>
      <c r="LLC1058" s="5"/>
      <c r="LLD1058" s="5"/>
      <c r="LLE1058" s="5"/>
      <c r="LLF1058" s="5"/>
      <c r="LLG1058" s="5"/>
      <c r="LLH1058" s="5"/>
      <c r="LLI1058" s="5"/>
      <c r="LLJ1058" s="5"/>
      <c r="LLK1058" s="5"/>
      <c r="LLL1058" s="5"/>
      <c r="LLM1058" s="5"/>
      <c r="LLN1058" s="5"/>
      <c r="LLO1058" s="5"/>
      <c r="LLP1058" s="5"/>
      <c r="LLQ1058" s="5"/>
      <c r="LLR1058" s="5"/>
      <c r="LLS1058" s="5"/>
      <c r="LLT1058" s="5"/>
      <c r="LLU1058" s="5"/>
      <c r="LLV1058" s="5"/>
      <c r="LLW1058" s="5"/>
      <c r="LLX1058" s="5"/>
      <c r="LLY1058" s="5"/>
      <c r="LLZ1058" s="5"/>
      <c r="LMA1058" s="5"/>
      <c r="LMB1058" s="5"/>
      <c r="LMC1058" s="5"/>
      <c r="LMD1058" s="5"/>
      <c r="LME1058" s="5"/>
      <c r="LMF1058" s="5"/>
      <c r="LMG1058" s="5"/>
      <c r="LMH1058" s="5"/>
      <c r="LMI1058" s="5"/>
      <c r="LMJ1058" s="5"/>
      <c r="LMK1058" s="5"/>
      <c r="LML1058" s="5"/>
      <c r="LMM1058" s="5"/>
      <c r="LMN1058" s="5"/>
      <c r="LMO1058" s="5"/>
      <c r="LMP1058" s="5"/>
      <c r="LMQ1058" s="5"/>
      <c r="LMR1058" s="5"/>
      <c r="LMS1058" s="5"/>
      <c r="LMT1058" s="5"/>
      <c r="LMU1058" s="5"/>
      <c r="LMV1058" s="5"/>
      <c r="LMW1058" s="5"/>
      <c r="LMX1058" s="5"/>
      <c r="LMY1058" s="5"/>
      <c r="LMZ1058" s="5"/>
      <c r="LNA1058" s="5"/>
      <c r="LNB1058" s="5"/>
      <c r="LNC1058" s="5"/>
      <c r="LND1058" s="5"/>
      <c r="LNE1058" s="5"/>
      <c r="LNF1058" s="5"/>
      <c r="LNG1058" s="5"/>
      <c r="LNH1058" s="5"/>
      <c r="LNI1058" s="5"/>
      <c r="LNJ1058" s="5"/>
      <c r="LNK1058" s="5"/>
      <c r="LNL1058" s="5"/>
      <c r="LNM1058" s="5"/>
      <c r="LNN1058" s="5"/>
      <c r="LNO1058" s="5"/>
      <c r="LNP1058" s="5"/>
      <c r="LNQ1058" s="5"/>
      <c r="LNR1058" s="5"/>
      <c r="LNS1058" s="5"/>
      <c r="LNT1058" s="5"/>
      <c r="LNU1058" s="5"/>
      <c r="LNV1058" s="5"/>
      <c r="LNW1058" s="5"/>
      <c r="LNX1058" s="5"/>
      <c r="LNY1058" s="5"/>
      <c r="LNZ1058" s="5"/>
      <c r="LOA1058" s="5"/>
      <c r="LOB1058" s="5"/>
      <c r="LOC1058" s="5"/>
      <c r="LOD1058" s="5"/>
      <c r="LOE1058" s="5"/>
      <c r="LOF1058" s="5"/>
      <c r="LOG1058" s="5"/>
      <c r="LOH1058" s="5"/>
      <c r="LOI1058" s="5"/>
      <c r="LOJ1058" s="5"/>
      <c r="LOK1058" s="5"/>
      <c r="LOL1058" s="5"/>
      <c r="LOM1058" s="5"/>
      <c r="LON1058" s="5"/>
      <c r="LOO1058" s="5"/>
      <c r="LOP1058" s="5"/>
      <c r="LOQ1058" s="5"/>
      <c r="LOR1058" s="5"/>
      <c r="LOS1058" s="5"/>
      <c r="LOT1058" s="5"/>
      <c r="LOU1058" s="5"/>
      <c r="LOV1058" s="5"/>
      <c r="LOW1058" s="5"/>
      <c r="LOX1058" s="5"/>
      <c r="LOY1058" s="5"/>
      <c r="LOZ1058" s="5"/>
      <c r="LPA1058" s="5"/>
      <c r="LPB1058" s="5"/>
      <c r="LPC1058" s="5"/>
      <c r="LPD1058" s="5"/>
      <c r="LPE1058" s="5"/>
      <c r="LPF1058" s="5"/>
      <c r="LPG1058" s="5"/>
      <c r="LPH1058" s="5"/>
      <c r="LPI1058" s="5"/>
      <c r="LPJ1058" s="5"/>
      <c r="LPK1058" s="5"/>
      <c r="LPL1058" s="5"/>
      <c r="LPM1058" s="5"/>
      <c r="LPN1058" s="5"/>
      <c r="LPO1058" s="5"/>
      <c r="LPP1058" s="5"/>
      <c r="LPQ1058" s="5"/>
      <c r="LPR1058" s="5"/>
      <c r="LPS1058" s="5"/>
      <c r="LPT1058" s="5"/>
      <c r="LPU1058" s="5"/>
      <c r="LPV1058" s="5"/>
      <c r="LPW1058" s="5"/>
      <c r="LPX1058" s="5"/>
      <c r="LPY1058" s="5"/>
      <c r="LPZ1058" s="5"/>
      <c r="LQA1058" s="5"/>
      <c r="LQB1058" s="5"/>
      <c r="LQC1058" s="5"/>
      <c r="LQD1058" s="5"/>
      <c r="LQE1058" s="5"/>
      <c r="LQF1058" s="5"/>
      <c r="LQG1058" s="5"/>
      <c r="LQH1058" s="5"/>
      <c r="LQI1058" s="5"/>
      <c r="LQJ1058" s="5"/>
      <c r="LQK1058" s="5"/>
      <c r="LQL1058" s="5"/>
      <c r="LQM1058" s="5"/>
      <c r="LQN1058" s="5"/>
      <c r="LQO1058" s="5"/>
      <c r="LQP1058" s="5"/>
      <c r="LQQ1058" s="5"/>
      <c r="LQR1058" s="5"/>
      <c r="LQS1058" s="5"/>
      <c r="LQT1058" s="5"/>
      <c r="LQU1058" s="5"/>
      <c r="LQV1058" s="5"/>
      <c r="LQW1058" s="5"/>
      <c r="LQX1058" s="5"/>
      <c r="LQY1058" s="5"/>
      <c r="LQZ1058" s="5"/>
      <c r="LRA1058" s="5"/>
      <c r="LRB1058" s="5"/>
      <c r="LRC1058" s="5"/>
      <c r="LRD1058" s="5"/>
      <c r="LRE1058" s="5"/>
      <c r="LRF1058" s="5"/>
      <c r="LRG1058" s="5"/>
      <c r="LRH1058" s="5"/>
      <c r="LRI1058" s="5"/>
      <c r="LRJ1058" s="5"/>
      <c r="LRK1058" s="5"/>
      <c r="LRL1058" s="5"/>
      <c r="LRM1058" s="5"/>
      <c r="LRN1058" s="5"/>
      <c r="LRO1058" s="5"/>
      <c r="LRP1058" s="5"/>
      <c r="LRQ1058" s="5"/>
      <c r="LRR1058" s="5"/>
      <c r="LRS1058" s="5"/>
      <c r="LRT1058" s="5"/>
      <c r="LRU1058" s="5"/>
      <c r="LRV1058" s="5"/>
      <c r="LRW1058" s="5"/>
      <c r="LRX1058" s="5"/>
      <c r="LRY1058" s="5"/>
      <c r="LRZ1058" s="5"/>
      <c r="LSA1058" s="5"/>
      <c r="LSB1058" s="5"/>
      <c r="LSC1058" s="5"/>
      <c r="LSD1058" s="5"/>
      <c r="LSE1058" s="5"/>
      <c r="LSF1058" s="5"/>
      <c r="LSG1058" s="5"/>
      <c r="LSH1058" s="5"/>
      <c r="LSI1058" s="5"/>
      <c r="LSJ1058" s="5"/>
      <c r="LSK1058" s="5"/>
      <c r="LSL1058" s="5"/>
      <c r="LSM1058" s="5"/>
      <c r="LSN1058" s="5"/>
      <c r="LSO1058" s="5"/>
      <c r="LSP1058" s="5"/>
      <c r="LSQ1058" s="5"/>
      <c r="LSR1058" s="5"/>
      <c r="LSS1058" s="5"/>
      <c r="LST1058" s="5"/>
      <c r="LSU1058" s="5"/>
      <c r="LSV1058" s="5"/>
      <c r="LSW1058" s="5"/>
      <c r="LSX1058" s="5"/>
      <c r="LSY1058" s="5"/>
      <c r="LSZ1058" s="5"/>
      <c r="LTA1058" s="5"/>
      <c r="LTB1058" s="5"/>
      <c r="LTC1058" s="5"/>
      <c r="LTD1058" s="5"/>
      <c r="LTE1058" s="5"/>
      <c r="LTF1058" s="5"/>
      <c r="LTG1058" s="5"/>
      <c r="LTH1058" s="5"/>
      <c r="LTI1058" s="5"/>
      <c r="LTJ1058" s="5"/>
      <c r="LTK1058" s="5"/>
      <c r="LTL1058" s="5"/>
      <c r="LTM1058" s="5"/>
      <c r="LTN1058" s="5"/>
      <c r="LTO1058" s="5"/>
      <c r="LTP1058" s="5"/>
      <c r="LTQ1058" s="5"/>
      <c r="LTR1058" s="5"/>
      <c r="LTS1058" s="5"/>
      <c r="LTT1058" s="5"/>
      <c r="LTU1058" s="5"/>
      <c r="LTV1058" s="5"/>
      <c r="LTW1058" s="5"/>
      <c r="LTX1058" s="5"/>
      <c r="LTY1058" s="5"/>
      <c r="LTZ1058" s="5"/>
      <c r="LUA1058" s="5"/>
      <c r="LUB1058" s="5"/>
      <c r="LUC1058" s="5"/>
      <c r="LUD1058" s="5"/>
      <c r="LUE1058" s="5"/>
      <c r="LUF1058" s="5"/>
      <c r="LUG1058" s="5"/>
      <c r="LUH1058" s="5"/>
      <c r="LUI1058" s="5"/>
      <c r="LUJ1058" s="5"/>
      <c r="LUK1058" s="5"/>
      <c r="LUL1058" s="5"/>
      <c r="LUM1058" s="5"/>
      <c r="LUN1058" s="5"/>
      <c r="LUO1058" s="5"/>
      <c r="LUP1058" s="5"/>
      <c r="LUQ1058" s="5"/>
      <c r="LUR1058" s="5"/>
      <c r="LUS1058" s="5"/>
      <c r="LUT1058" s="5"/>
      <c r="LUU1058" s="5"/>
      <c r="LUV1058" s="5"/>
      <c r="LUW1058" s="5"/>
      <c r="LUX1058" s="5"/>
      <c r="LUY1058" s="5"/>
      <c r="LUZ1058" s="5"/>
      <c r="LVA1058" s="5"/>
      <c r="LVB1058" s="5"/>
      <c r="LVC1058" s="5"/>
      <c r="LVD1058" s="5"/>
      <c r="LVE1058" s="5"/>
      <c r="LVF1058" s="5"/>
      <c r="LVG1058" s="5"/>
      <c r="LVH1058" s="5"/>
      <c r="LVI1058" s="5"/>
      <c r="LVJ1058" s="5"/>
      <c r="LVK1058" s="5"/>
      <c r="LVL1058" s="5"/>
      <c r="LVM1058" s="5"/>
      <c r="LVN1058" s="5"/>
      <c r="LVO1058" s="5"/>
      <c r="LVP1058" s="5"/>
      <c r="LVQ1058" s="5"/>
      <c r="LVR1058" s="5"/>
      <c r="LVS1058" s="5"/>
      <c r="LVT1058" s="5"/>
      <c r="LVU1058" s="5"/>
      <c r="LVV1058" s="5"/>
      <c r="LVW1058" s="5"/>
      <c r="LVX1058" s="5"/>
      <c r="LVY1058" s="5"/>
      <c r="LVZ1058" s="5"/>
      <c r="LWA1058" s="5"/>
      <c r="LWB1058" s="5"/>
      <c r="LWC1058" s="5"/>
      <c r="LWD1058" s="5"/>
      <c r="LWE1058" s="5"/>
      <c r="LWF1058" s="5"/>
      <c r="LWG1058" s="5"/>
      <c r="LWH1058" s="5"/>
      <c r="LWI1058" s="5"/>
      <c r="LWJ1058" s="5"/>
      <c r="LWK1058" s="5"/>
      <c r="LWL1058" s="5"/>
      <c r="LWM1058" s="5"/>
      <c r="LWN1058" s="5"/>
      <c r="LWO1058" s="5"/>
      <c r="LWP1058" s="5"/>
      <c r="LWQ1058" s="5"/>
      <c r="LWR1058" s="5"/>
      <c r="LWS1058" s="5"/>
      <c r="LWT1058" s="5"/>
      <c r="LWU1058" s="5"/>
      <c r="LWV1058" s="5"/>
      <c r="LWW1058" s="5"/>
      <c r="LWX1058" s="5"/>
      <c r="LWY1058" s="5"/>
      <c r="LWZ1058" s="5"/>
      <c r="LXA1058" s="5"/>
      <c r="LXB1058" s="5"/>
      <c r="LXC1058" s="5"/>
      <c r="LXD1058" s="5"/>
      <c r="LXE1058" s="5"/>
      <c r="LXF1058" s="5"/>
      <c r="LXG1058" s="5"/>
      <c r="LXH1058" s="5"/>
      <c r="LXI1058" s="5"/>
      <c r="LXJ1058" s="5"/>
      <c r="LXK1058" s="5"/>
      <c r="LXL1058" s="5"/>
      <c r="LXM1058" s="5"/>
      <c r="LXN1058" s="5"/>
      <c r="LXO1058" s="5"/>
      <c r="LXP1058" s="5"/>
      <c r="LXQ1058" s="5"/>
      <c r="LXR1058" s="5"/>
      <c r="LXS1058" s="5"/>
      <c r="LXT1058" s="5"/>
      <c r="LXU1058" s="5"/>
      <c r="LXV1058" s="5"/>
      <c r="LXW1058" s="5"/>
      <c r="LXX1058" s="5"/>
      <c r="LXY1058" s="5"/>
      <c r="LXZ1058" s="5"/>
      <c r="LYA1058" s="5"/>
      <c r="LYB1058" s="5"/>
      <c r="LYC1058" s="5"/>
      <c r="LYD1058" s="5"/>
      <c r="LYE1058" s="5"/>
      <c r="LYF1058" s="5"/>
      <c r="LYG1058" s="5"/>
      <c r="LYH1058" s="5"/>
      <c r="LYI1058" s="5"/>
      <c r="LYJ1058" s="5"/>
      <c r="LYK1058" s="5"/>
      <c r="LYL1058" s="5"/>
      <c r="LYM1058" s="5"/>
      <c r="LYN1058" s="5"/>
      <c r="LYO1058" s="5"/>
      <c r="LYP1058" s="5"/>
      <c r="LYQ1058" s="5"/>
      <c r="LYR1058" s="5"/>
      <c r="LYS1058" s="5"/>
      <c r="LYT1058" s="5"/>
      <c r="LYU1058" s="5"/>
      <c r="LYV1058" s="5"/>
      <c r="LYW1058" s="5"/>
      <c r="LYX1058" s="5"/>
      <c r="LYY1058" s="5"/>
      <c r="LYZ1058" s="5"/>
      <c r="LZA1058" s="5"/>
      <c r="LZB1058" s="5"/>
      <c r="LZC1058" s="5"/>
      <c r="LZD1058" s="5"/>
      <c r="LZE1058" s="5"/>
      <c r="LZF1058" s="5"/>
      <c r="LZG1058" s="5"/>
      <c r="LZH1058" s="5"/>
      <c r="LZI1058" s="5"/>
      <c r="LZJ1058" s="5"/>
      <c r="LZK1058" s="5"/>
      <c r="LZL1058" s="5"/>
      <c r="LZM1058" s="5"/>
      <c r="LZN1058" s="5"/>
      <c r="LZO1058" s="5"/>
      <c r="LZP1058" s="5"/>
      <c r="LZQ1058" s="5"/>
      <c r="LZR1058" s="5"/>
      <c r="LZS1058" s="5"/>
      <c r="LZT1058" s="5"/>
      <c r="LZU1058" s="5"/>
      <c r="LZV1058" s="5"/>
      <c r="LZW1058" s="5"/>
      <c r="LZX1058" s="5"/>
      <c r="LZY1058" s="5"/>
      <c r="LZZ1058" s="5"/>
      <c r="MAA1058" s="5"/>
      <c r="MAB1058" s="5"/>
      <c r="MAC1058" s="5"/>
      <c r="MAD1058" s="5"/>
      <c r="MAE1058" s="5"/>
      <c r="MAF1058" s="5"/>
      <c r="MAG1058" s="5"/>
      <c r="MAH1058" s="5"/>
      <c r="MAI1058" s="5"/>
      <c r="MAJ1058" s="5"/>
      <c r="MAK1058" s="5"/>
      <c r="MAL1058" s="5"/>
      <c r="MAM1058" s="5"/>
      <c r="MAN1058" s="5"/>
      <c r="MAO1058" s="5"/>
      <c r="MAP1058" s="5"/>
      <c r="MAQ1058" s="5"/>
      <c r="MAR1058" s="5"/>
      <c r="MAS1058" s="5"/>
      <c r="MAT1058" s="5"/>
      <c r="MAU1058" s="5"/>
      <c r="MAV1058" s="5"/>
      <c r="MAW1058" s="5"/>
      <c r="MAX1058" s="5"/>
      <c r="MAY1058" s="5"/>
      <c r="MAZ1058" s="5"/>
      <c r="MBA1058" s="5"/>
      <c r="MBB1058" s="5"/>
      <c r="MBC1058" s="5"/>
      <c r="MBD1058" s="5"/>
      <c r="MBE1058" s="5"/>
      <c r="MBF1058" s="5"/>
      <c r="MBG1058" s="5"/>
      <c r="MBH1058" s="5"/>
      <c r="MBI1058" s="5"/>
      <c r="MBJ1058" s="5"/>
      <c r="MBK1058" s="5"/>
      <c r="MBL1058" s="5"/>
      <c r="MBM1058" s="5"/>
      <c r="MBN1058" s="5"/>
      <c r="MBO1058" s="5"/>
      <c r="MBP1058" s="5"/>
      <c r="MBQ1058" s="5"/>
      <c r="MBR1058" s="5"/>
      <c r="MBS1058" s="5"/>
      <c r="MBT1058" s="5"/>
      <c r="MBU1058" s="5"/>
      <c r="MBV1058" s="5"/>
      <c r="MBW1058" s="5"/>
      <c r="MBX1058" s="5"/>
      <c r="MBY1058" s="5"/>
      <c r="MBZ1058" s="5"/>
      <c r="MCA1058" s="5"/>
      <c r="MCB1058" s="5"/>
      <c r="MCC1058" s="5"/>
      <c r="MCD1058" s="5"/>
      <c r="MCE1058" s="5"/>
      <c r="MCF1058" s="5"/>
      <c r="MCG1058" s="5"/>
      <c r="MCH1058" s="5"/>
      <c r="MCI1058" s="5"/>
      <c r="MCJ1058" s="5"/>
      <c r="MCK1058" s="5"/>
      <c r="MCL1058" s="5"/>
      <c r="MCM1058" s="5"/>
      <c r="MCN1058" s="5"/>
      <c r="MCO1058" s="5"/>
      <c r="MCP1058" s="5"/>
      <c r="MCQ1058" s="5"/>
      <c r="MCR1058" s="5"/>
      <c r="MCS1058" s="5"/>
      <c r="MCT1058" s="5"/>
      <c r="MCU1058" s="5"/>
      <c r="MCV1058" s="5"/>
      <c r="MCW1058" s="5"/>
      <c r="MCX1058" s="5"/>
      <c r="MCY1058" s="5"/>
      <c r="MCZ1058" s="5"/>
      <c r="MDA1058" s="5"/>
      <c r="MDB1058" s="5"/>
      <c r="MDC1058" s="5"/>
      <c r="MDD1058" s="5"/>
      <c r="MDE1058" s="5"/>
      <c r="MDF1058" s="5"/>
      <c r="MDG1058" s="5"/>
      <c r="MDH1058" s="5"/>
      <c r="MDI1058" s="5"/>
      <c r="MDJ1058" s="5"/>
      <c r="MDK1058" s="5"/>
      <c r="MDL1058" s="5"/>
      <c r="MDM1058" s="5"/>
      <c r="MDN1058" s="5"/>
      <c r="MDO1058" s="5"/>
      <c r="MDP1058" s="5"/>
      <c r="MDQ1058" s="5"/>
      <c r="MDR1058" s="5"/>
      <c r="MDS1058" s="5"/>
      <c r="MDT1058" s="5"/>
      <c r="MDU1058" s="5"/>
      <c r="MDV1058" s="5"/>
      <c r="MDW1058" s="5"/>
      <c r="MDX1058" s="5"/>
      <c r="MDY1058" s="5"/>
      <c r="MDZ1058" s="5"/>
      <c r="MEA1058" s="5"/>
      <c r="MEB1058" s="5"/>
      <c r="MEC1058" s="5"/>
      <c r="MED1058" s="5"/>
      <c r="MEE1058" s="5"/>
      <c r="MEF1058" s="5"/>
      <c r="MEG1058" s="5"/>
      <c r="MEH1058" s="5"/>
      <c r="MEI1058" s="5"/>
      <c r="MEJ1058" s="5"/>
      <c r="MEK1058" s="5"/>
      <c r="MEL1058" s="5"/>
      <c r="MEM1058" s="5"/>
      <c r="MEN1058" s="5"/>
      <c r="MEO1058" s="5"/>
      <c r="MEP1058" s="5"/>
      <c r="MEQ1058" s="5"/>
      <c r="MER1058" s="5"/>
      <c r="MES1058" s="5"/>
      <c r="MET1058" s="5"/>
      <c r="MEU1058" s="5"/>
      <c r="MEV1058" s="5"/>
      <c r="MEW1058" s="5"/>
      <c r="MEX1058" s="5"/>
      <c r="MEY1058" s="5"/>
      <c r="MEZ1058" s="5"/>
      <c r="MFA1058" s="5"/>
      <c r="MFB1058" s="5"/>
      <c r="MFC1058" s="5"/>
      <c r="MFD1058" s="5"/>
      <c r="MFE1058" s="5"/>
      <c r="MFF1058" s="5"/>
      <c r="MFG1058" s="5"/>
      <c r="MFH1058" s="5"/>
      <c r="MFI1058" s="5"/>
      <c r="MFJ1058" s="5"/>
      <c r="MFK1058" s="5"/>
      <c r="MFL1058" s="5"/>
      <c r="MFM1058" s="5"/>
      <c r="MFN1058" s="5"/>
      <c r="MFO1058" s="5"/>
      <c r="MFP1058" s="5"/>
      <c r="MFQ1058" s="5"/>
      <c r="MFR1058" s="5"/>
      <c r="MFS1058" s="5"/>
      <c r="MFT1058" s="5"/>
      <c r="MFU1058" s="5"/>
      <c r="MFV1058" s="5"/>
      <c r="MFW1058" s="5"/>
      <c r="MFX1058" s="5"/>
      <c r="MFY1058" s="5"/>
      <c r="MFZ1058" s="5"/>
      <c r="MGA1058" s="5"/>
      <c r="MGB1058" s="5"/>
      <c r="MGC1058" s="5"/>
      <c r="MGD1058" s="5"/>
      <c r="MGE1058" s="5"/>
      <c r="MGF1058" s="5"/>
      <c r="MGG1058" s="5"/>
      <c r="MGH1058" s="5"/>
      <c r="MGI1058" s="5"/>
      <c r="MGJ1058" s="5"/>
      <c r="MGK1058" s="5"/>
      <c r="MGL1058" s="5"/>
      <c r="MGM1058" s="5"/>
      <c r="MGN1058" s="5"/>
      <c r="MGO1058" s="5"/>
      <c r="MGP1058" s="5"/>
      <c r="MGQ1058" s="5"/>
      <c r="MGR1058" s="5"/>
      <c r="MGS1058" s="5"/>
      <c r="MGT1058" s="5"/>
      <c r="MGU1058" s="5"/>
      <c r="MGV1058" s="5"/>
      <c r="MGW1058" s="5"/>
      <c r="MGX1058" s="5"/>
      <c r="MGY1058" s="5"/>
      <c r="MGZ1058" s="5"/>
      <c r="MHA1058" s="5"/>
      <c r="MHB1058" s="5"/>
      <c r="MHC1058" s="5"/>
      <c r="MHD1058" s="5"/>
      <c r="MHE1058" s="5"/>
      <c r="MHF1058" s="5"/>
      <c r="MHG1058" s="5"/>
      <c r="MHH1058" s="5"/>
      <c r="MHI1058" s="5"/>
      <c r="MHJ1058" s="5"/>
      <c r="MHK1058" s="5"/>
      <c r="MHL1058" s="5"/>
      <c r="MHM1058" s="5"/>
      <c r="MHN1058" s="5"/>
      <c r="MHO1058" s="5"/>
      <c r="MHP1058" s="5"/>
      <c r="MHQ1058" s="5"/>
      <c r="MHR1058" s="5"/>
      <c r="MHS1058" s="5"/>
      <c r="MHT1058" s="5"/>
      <c r="MHU1058" s="5"/>
      <c r="MHV1058" s="5"/>
      <c r="MHW1058" s="5"/>
      <c r="MHX1058" s="5"/>
      <c r="MHY1058" s="5"/>
      <c r="MHZ1058" s="5"/>
      <c r="MIA1058" s="5"/>
      <c r="MIB1058" s="5"/>
      <c r="MIC1058" s="5"/>
      <c r="MID1058" s="5"/>
      <c r="MIE1058" s="5"/>
      <c r="MIF1058" s="5"/>
      <c r="MIG1058" s="5"/>
      <c r="MIH1058" s="5"/>
      <c r="MII1058" s="5"/>
      <c r="MIJ1058" s="5"/>
      <c r="MIK1058" s="5"/>
      <c r="MIL1058" s="5"/>
      <c r="MIM1058" s="5"/>
      <c r="MIN1058" s="5"/>
      <c r="MIO1058" s="5"/>
      <c r="MIP1058" s="5"/>
      <c r="MIQ1058" s="5"/>
      <c r="MIR1058" s="5"/>
      <c r="MIS1058" s="5"/>
      <c r="MIT1058" s="5"/>
      <c r="MIU1058" s="5"/>
      <c r="MIV1058" s="5"/>
      <c r="MIW1058" s="5"/>
      <c r="MIX1058" s="5"/>
      <c r="MIY1058" s="5"/>
      <c r="MIZ1058" s="5"/>
      <c r="MJA1058" s="5"/>
      <c r="MJB1058" s="5"/>
      <c r="MJC1058" s="5"/>
      <c r="MJD1058" s="5"/>
      <c r="MJE1058" s="5"/>
      <c r="MJF1058" s="5"/>
      <c r="MJG1058" s="5"/>
      <c r="MJH1058" s="5"/>
      <c r="MJI1058" s="5"/>
      <c r="MJJ1058" s="5"/>
      <c r="MJK1058" s="5"/>
      <c r="MJL1058" s="5"/>
      <c r="MJM1058" s="5"/>
      <c r="MJN1058" s="5"/>
      <c r="MJO1058" s="5"/>
      <c r="MJP1058" s="5"/>
      <c r="MJQ1058" s="5"/>
      <c r="MJR1058" s="5"/>
      <c r="MJS1058" s="5"/>
      <c r="MJT1058" s="5"/>
      <c r="MJU1058" s="5"/>
      <c r="MJV1058" s="5"/>
      <c r="MJW1058" s="5"/>
      <c r="MJX1058" s="5"/>
      <c r="MJY1058" s="5"/>
      <c r="MJZ1058" s="5"/>
      <c r="MKA1058" s="5"/>
      <c r="MKB1058" s="5"/>
      <c r="MKC1058" s="5"/>
      <c r="MKD1058" s="5"/>
      <c r="MKE1058" s="5"/>
      <c r="MKF1058" s="5"/>
      <c r="MKG1058" s="5"/>
      <c r="MKH1058" s="5"/>
      <c r="MKI1058" s="5"/>
      <c r="MKJ1058" s="5"/>
      <c r="MKK1058" s="5"/>
      <c r="MKL1058" s="5"/>
      <c r="MKM1058" s="5"/>
      <c r="MKN1058" s="5"/>
      <c r="MKO1058" s="5"/>
      <c r="MKP1058" s="5"/>
      <c r="MKQ1058" s="5"/>
      <c r="MKR1058" s="5"/>
      <c r="MKS1058" s="5"/>
      <c r="MKT1058" s="5"/>
      <c r="MKU1058" s="5"/>
      <c r="MKV1058" s="5"/>
      <c r="MKW1058" s="5"/>
      <c r="MKX1058" s="5"/>
      <c r="MKY1058" s="5"/>
      <c r="MKZ1058" s="5"/>
      <c r="MLA1058" s="5"/>
      <c r="MLB1058" s="5"/>
      <c r="MLC1058" s="5"/>
      <c r="MLD1058" s="5"/>
      <c r="MLE1058" s="5"/>
      <c r="MLF1058" s="5"/>
      <c r="MLG1058" s="5"/>
      <c r="MLH1058" s="5"/>
      <c r="MLI1058" s="5"/>
      <c r="MLJ1058" s="5"/>
      <c r="MLK1058" s="5"/>
      <c r="MLL1058" s="5"/>
      <c r="MLM1058" s="5"/>
      <c r="MLN1058" s="5"/>
      <c r="MLO1058" s="5"/>
      <c r="MLP1058" s="5"/>
      <c r="MLQ1058" s="5"/>
      <c r="MLR1058" s="5"/>
      <c r="MLS1058" s="5"/>
      <c r="MLT1058" s="5"/>
      <c r="MLU1058" s="5"/>
      <c r="MLV1058" s="5"/>
      <c r="MLW1058" s="5"/>
      <c r="MLX1058" s="5"/>
      <c r="MLY1058" s="5"/>
      <c r="MLZ1058" s="5"/>
      <c r="MMA1058" s="5"/>
      <c r="MMB1058" s="5"/>
      <c r="MMC1058" s="5"/>
      <c r="MMD1058" s="5"/>
      <c r="MME1058" s="5"/>
      <c r="MMF1058" s="5"/>
      <c r="MMG1058" s="5"/>
      <c r="MMH1058" s="5"/>
      <c r="MMI1058" s="5"/>
      <c r="MMJ1058" s="5"/>
      <c r="MMK1058" s="5"/>
      <c r="MML1058" s="5"/>
      <c r="MMM1058" s="5"/>
      <c r="MMN1058" s="5"/>
      <c r="MMO1058" s="5"/>
      <c r="MMP1058" s="5"/>
      <c r="MMQ1058" s="5"/>
      <c r="MMR1058" s="5"/>
      <c r="MMS1058" s="5"/>
      <c r="MMT1058" s="5"/>
      <c r="MMU1058" s="5"/>
      <c r="MMV1058" s="5"/>
      <c r="MMW1058" s="5"/>
      <c r="MMX1058" s="5"/>
      <c r="MMY1058" s="5"/>
      <c r="MMZ1058" s="5"/>
      <c r="MNA1058" s="5"/>
      <c r="MNB1058" s="5"/>
      <c r="MNC1058" s="5"/>
      <c r="MND1058" s="5"/>
      <c r="MNE1058" s="5"/>
      <c r="MNF1058" s="5"/>
      <c r="MNG1058" s="5"/>
      <c r="MNH1058" s="5"/>
      <c r="MNI1058" s="5"/>
      <c r="MNJ1058" s="5"/>
      <c r="MNK1058" s="5"/>
      <c r="MNL1058" s="5"/>
      <c r="MNM1058" s="5"/>
      <c r="MNN1058" s="5"/>
      <c r="MNO1058" s="5"/>
      <c r="MNP1058" s="5"/>
      <c r="MNQ1058" s="5"/>
      <c r="MNR1058" s="5"/>
      <c r="MNS1058" s="5"/>
      <c r="MNT1058" s="5"/>
      <c r="MNU1058" s="5"/>
      <c r="MNV1058" s="5"/>
      <c r="MNW1058" s="5"/>
      <c r="MNX1058" s="5"/>
      <c r="MNY1058" s="5"/>
      <c r="MNZ1058" s="5"/>
      <c r="MOA1058" s="5"/>
      <c r="MOB1058" s="5"/>
      <c r="MOC1058" s="5"/>
      <c r="MOD1058" s="5"/>
      <c r="MOE1058" s="5"/>
      <c r="MOF1058" s="5"/>
      <c r="MOG1058" s="5"/>
      <c r="MOH1058" s="5"/>
      <c r="MOI1058" s="5"/>
      <c r="MOJ1058" s="5"/>
      <c r="MOK1058" s="5"/>
      <c r="MOL1058" s="5"/>
      <c r="MOM1058" s="5"/>
      <c r="MON1058" s="5"/>
      <c r="MOO1058" s="5"/>
      <c r="MOP1058" s="5"/>
      <c r="MOQ1058" s="5"/>
      <c r="MOR1058" s="5"/>
      <c r="MOS1058" s="5"/>
      <c r="MOT1058" s="5"/>
      <c r="MOU1058" s="5"/>
      <c r="MOV1058" s="5"/>
      <c r="MOW1058" s="5"/>
      <c r="MOX1058" s="5"/>
      <c r="MOY1058" s="5"/>
      <c r="MOZ1058" s="5"/>
      <c r="MPA1058" s="5"/>
      <c r="MPB1058" s="5"/>
      <c r="MPC1058" s="5"/>
      <c r="MPD1058" s="5"/>
      <c r="MPE1058" s="5"/>
      <c r="MPF1058" s="5"/>
      <c r="MPG1058" s="5"/>
      <c r="MPH1058" s="5"/>
      <c r="MPI1058" s="5"/>
      <c r="MPJ1058" s="5"/>
      <c r="MPK1058" s="5"/>
      <c r="MPL1058" s="5"/>
      <c r="MPM1058" s="5"/>
      <c r="MPN1058" s="5"/>
      <c r="MPO1058" s="5"/>
      <c r="MPP1058" s="5"/>
      <c r="MPQ1058" s="5"/>
      <c r="MPR1058" s="5"/>
      <c r="MPS1058" s="5"/>
      <c r="MPT1058" s="5"/>
      <c r="MPU1058" s="5"/>
      <c r="MPV1058" s="5"/>
      <c r="MPW1058" s="5"/>
      <c r="MPX1058" s="5"/>
      <c r="MPY1058" s="5"/>
      <c r="MPZ1058" s="5"/>
      <c r="MQA1058" s="5"/>
      <c r="MQB1058" s="5"/>
      <c r="MQC1058" s="5"/>
      <c r="MQD1058" s="5"/>
      <c r="MQE1058" s="5"/>
      <c r="MQF1058" s="5"/>
      <c r="MQG1058" s="5"/>
      <c r="MQH1058" s="5"/>
      <c r="MQI1058" s="5"/>
      <c r="MQJ1058" s="5"/>
      <c r="MQK1058" s="5"/>
      <c r="MQL1058" s="5"/>
      <c r="MQM1058" s="5"/>
      <c r="MQN1058" s="5"/>
      <c r="MQO1058" s="5"/>
      <c r="MQP1058" s="5"/>
      <c r="MQQ1058" s="5"/>
      <c r="MQR1058" s="5"/>
      <c r="MQS1058" s="5"/>
      <c r="MQT1058" s="5"/>
      <c r="MQU1058" s="5"/>
      <c r="MQV1058" s="5"/>
      <c r="MQW1058" s="5"/>
      <c r="MQX1058" s="5"/>
      <c r="MQY1058" s="5"/>
      <c r="MQZ1058" s="5"/>
      <c r="MRA1058" s="5"/>
      <c r="MRB1058" s="5"/>
      <c r="MRC1058" s="5"/>
      <c r="MRD1058" s="5"/>
      <c r="MRE1058" s="5"/>
      <c r="MRF1058" s="5"/>
      <c r="MRG1058" s="5"/>
      <c r="MRH1058" s="5"/>
      <c r="MRI1058" s="5"/>
      <c r="MRJ1058" s="5"/>
      <c r="MRK1058" s="5"/>
      <c r="MRL1058" s="5"/>
      <c r="MRM1058" s="5"/>
      <c r="MRN1058" s="5"/>
      <c r="MRO1058" s="5"/>
      <c r="MRP1058" s="5"/>
      <c r="MRQ1058" s="5"/>
      <c r="MRR1058" s="5"/>
      <c r="MRS1058" s="5"/>
      <c r="MRT1058" s="5"/>
      <c r="MRU1058" s="5"/>
      <c r="MRV1058" s="5"/>
      <c r="MRW1058" s="5"/>
      <c r="MRX1058" s="5"/>
      <c r="MRY1058" s="5"/>
      <c r="MRZ1058" s="5"/>
      <c r="MSA1058" s="5"/>
      <c r="MSB1058" s="5"/>
      <c r="MSC1058" s="5"/>
      <c r="MSD1058" s="5"/>
      <c r="MSE1058" s="5"/>
      <c r="MSF1058" s="5"/>
      <c r="MSG1058" s="5"/>
      <c r="MSH1058" s="5"/>
      <c r="MSI1058" s="5"/>
      <c r="MSJ1058" s="5"/>
      <c r="MSK1058" s="5"/>
      <c r="MSL1058" s="5"/>
      <c r="MSM1058" s="5"/>
      <c r="MSN1058" s="5"/>
      <c r="MSO1058" s="5"/>
      <c r="MSP1058" s="5"/>
      <c r="MSQ1058" s="5"/>
      <c r="MSR1058" s="5"/>
      <c r="MSS1058" s="5"/>
      <c r="MST1058" s="5"/>
      <c r="MSU1058" s="5"/>
      <c r="MSV1058" s="5"/>
      <c r="MSW1058" s="5"/>
      <c r="MSX1058" s="5"/>
      <c r="MSY1058" s="5"/>
      <c r="MSZ1058" s="5"/>
      <c r="MTA1058" s="5"/>
      <c r="MTB1058" s="5"/>
      <c r="MTC1058" s="5"/>
      <c r="MTD1058" s="5"/>
      <c r="MTE1058" s="5"/>
      <c r="MTF1058" s="5"/>
      <c r="MTG1058" s="5"/>
      <c r="MTH1058" s="5"/>
      <c r="MTI1058" s="5"/>
      <c r="MTJ1058" s="5"/>
      <c r="MTK1058" s="5"/>
      <c r="MTL1058" s="5"/>
      <c r="MTM1058" s="5"/>
      <c r="MTN1058" s="5"/>
      <c r="MTO1058" s="5"/>
      <c r="MTP1058" s="5"/>
      <c r="MTQ1058" s="5"/>
      <c r="MTR1058" s="5"/>
      <c r="MTS1058" s="5"/>
      <c r="MTT1058" s="5"/>
      <c r="MTU1058" s="5"/>
      <c r="MTV1058" s="5"/>
      <c r="MTW1058" s="5"/>
      <c r="MTX1058" s="5"/>
      <c r="MTY1058" s="5"/>
      <c r="MTZ1058" s="5"/>
      <c r="MUA1058" s="5"/>
      <c r="MUB1058" s="5"/>
      <c r="MUC1058" s="5"/>
      <c r="MUD1058" s="5"/>
      <c r="MUE1058" s="5"/>
      <c r="MUF1058" s="5"/>
      <c r="MUG1058" s="5"/>
      <c r="MUH1058" s="5"/>
      <c r="MUI1058" s="5"/>
      <c r="MUJ1058" s="5"/>
      <c r="MUK1058" s="5"/>
      <c r="MUL1058" s="5"/>
      <c r="MUM1058" s="5"/>
      <c r="MUN1058" s="5"/>
      <c r="MUO1058" s="5"/>
      <c r="MUP1058" s="5"/>
      <c r="MUQ1058" s="5"/>
      <c r="MUR1058" s="5"/>
      <c r="MUS1058" s="5"/>
      <c r="MUT1058" s="5"/>
      <c r="MUU1058" s="5"/>
      <c r="MUV1058" s="5"/>
      <c r="MUW1058" s="5"/>
      <c r="MUX1058" s="5"/>
      <c r="MUY1058" s="5"/>
      <c r="MUZ1058" s="5"/>
      <c r="MVA1058" s="5"/>
      <c r="MVB1058" s="5"/>
      <c r="MVC1058" s="5"/>
      <c r="MVD1058" s="5"/>
      <c r="MVE1058" s="5"/>
      <c r="MVF1058" s="5"/>
      <c r="MVG1058" s="5"/>
      <c r="MVH1058" s="5"/>
      <c r="MVI1058" s="5"/>
      <c r="MVJ1058" s="5"/>
      <c r="MVK1058" s="5"/>
      <c r="MVL1058" s="5"/>
      <c r="MVM1058" s="5"/>
      <c r="MVN1058" s="5"/>
      <c r="MVO1058" s="5"/>
      <c r="MVP1058" s="5"/>
      <c r="MVQ1058" s="5"/>
      <c r="MVR1058" s="5"/>
      <c r="MVS1058" s="5"/>
      <c r="MVT1058" s="5"/>
      <c r="MVU1058" s="5"/>
      <c r="MVV1058" s="5"/>
      <c r="MVW1058" s="5"/>
      <c r="MVX1058" s="5"/>
      <c r="MVY1058" s="5"/>
      <c r="MVZ1058" s="5"/>
      <c r="MWA1058" s="5"/>
      <c r="MWB1058" s="5"/>
      <c r="MWC1058" s="5"/>
      <c r="MWD1058" s="5"/>
      <c r="MWE1058" s="5"/>
      <c r="MWF1058" s="5"/>
      <c r="MWG1058" s="5"/>
      <c r="MWH1058" s="5"/>
      <c r="MWI1058" s="5"/>
      <c r="MWJ1058" s="5"/>
      <c r="MWK1058" s="5"/>
      <c r="MWL1058" s="5"/>
      <c r="MWM1058" s="5"/>
      <c r="MWN1058" s="5"/>
      <c r="MWO1058" s="5"/>
      <c r="MWP1058" s="5"/>
      <c r="MWQ1058" s="5"/>
      <c r="MWR1058" s="5"/>
      <c r="MWS1058" s="5"/>
      <c r="MWT1058" s="5"/>
      <c r="MWU1058" s="5"/>
      <c r="MWV1058" s="5"/>
      <c r="MWW1058" s="5"/>
      <c r="MWX1058" s="5"/>
      <c r="MWY1058" s="5"/>
      <c r="MWZ1058" s="5"/>
      <c r="MXA1058" s="5"/>
      <c r="MXB1058" s="5"/>
      <c r="MXC1058" s="5"/>
      <c r="MXD1058" s="5"/>
      <c r="MXE1058" s="5"/>
      <c r="MXF1058" s="5"/>
      <c r="MXG1058" s="5"/>
      <c r="MXH1058" s="5"/>
      <c r="MXI1058" s="5"/>
      <c r="MXJ1058" s="5"/>
      <c r="MXK1058" s="5"/>
      <c r="MXL1058" s="5"/>
      <c r="MXM1058" s="5"/>
      <c r="MXN1058" s="5"/>
      <c r="MXO1058" s="5"/>
      <c r="MXP1058" s="5"/>
      <c r="MXQ1058" s="5"/>
      <c r="MXR1058" s="5"/>
      <c r="MXS1058" s="5"/>
      <c r="MXT1058" s="5"/>
      <c r="MXU1058" s="5"/>
      <c r="MXV1058" s="5"/>
      <c r="MXW1058" s="5"/>
      <c r="MXX1058" s="5"/>
      <c r="MXY1058" s="5"/>
      <c r="MXZ1058" s="5"/>
      <c r="MYA1058" s="5"/>
      <c r="MYB1058" s="5"/>
      <c r="MYC1058" s="5"/>
      <c r="MYD1058" s="5"/>
      <c r="MYE1058" s="5"/>
      <c r="MYF1058" s="5"/>
      <c r="MYG1058" s="5"/>
      <c r="MYH1058" s="5"/>
      <c r="MYI1058" s="5"/>
      <c r="MYJ1058" s="5"/>
      <c r="MYK1058" s="5"/>
      <c r="MYL1058" s="5"/>
      <c r="MYM1058" s="5"/>
      <c r="MYN1058" s="5"/>
      <c r="MYO1058" s="5"/>
      <c r="MYP1058" s="5"/>
      <c r="MYQ1058" s="5"/>
      <c r="MYR1058" s="5"/>
      <c r="MYS1058" s="5"/>
      <c r="MYT1058" s="5"/>
      <c r="MYU1058" s="5"/>
      <c r="MYV1058" s="5"/>
      <c r="MYW1058" s="5"/>
      <c r="MYX1058" s="5"/>
      <c r="MYY1058" s="5"/>
      <c r="MYZ1058" s="5"/>
      <c r="MZA1058" s="5"/>
      <c r="MZB1058" s="5"/>
      <c r="MZC1058" s="5"/>
      <c r="MZD1058" s="5"/>
      <c r="MZE1058" s="5"/>
      <c r="MZF1058" s="5"/>
      <c r="MZG1058" s="5"/>
      <c r="MZH1058" s="5"/>
      <c r="MZI1058" s="5"/>
      <c r="MZJ1058" s="5"/>
      <c r="MZK1058" s="5"/>
      <c r="MZL1058" s="5"/>
      <c r="MZM1058" s="5"/>
      <c r="MZN1058" s="5"/>
      <c r="MZO1058" s="5"/>
      <c r="MZP1058" s="5"/>
      <c r="MZQ1058" s="5"/>
      <c r="MZR1058" s="5"/>
      <c r="MZS1058" s="5"/>
      <c r="MZT1058" s="5"/>
      <c r="MZU1058" s="5"/>
      <c r="MZV1058" s="5"/>
      <c r="MZW1058" s="5"/>
      <c r="MZX1058" s="5"/>
      <c r="MZY1058" s="5"/>
      <c r="MZZ1058" s="5"/>
      <c r="NAA1058" s="5"/>
      <c r="NAB1058" s="5"/>
      <c r="NAC1058" s="5"/>
      <c r="NAD1058" s="5"/>
      <c r="NAE1058" s="5"/>
      <c r="NAF1058" s="5"/>
      <c r="NAG1058" s="5"/>
      <c r="NAH1058" s="5"/>
      <c r="NAI1058" s="5"/>
      <c r="NAJ1058" s="5"/>
      <c r="NAK1058" s="5"/>
      <c r="NAL1058" s="5"/>
      <c r="NAM1058" s="5"/>
      <c r="NAN1058" s="5"/>
      <c r="NAO1058" s="5"/>
      <c r="NAP1058" s="5"/>
      <c r="NAQ1058" s="5"/>
      <c r="NAR1058" s="5"/>
      <c r="NAS1058" s="5"/>
      <c r="NAT1058" s="5"/>
      <c r="NAU1058" s="5"/>
      <c r="NAV1058" s="5"/>
      <c r="NAW1058" s="5"/>
      <c r="NAX1058" s="5"/>
      <c r="NAY1058" s="5"/>
      <c r="NAZ1058" s="5"/>
      <c r="NBA1058" s="5"/>
      <c r="NBB1058" s="5"/>
      <c r="NBC1058" s="5"/>
      <c r="NBD1058" s="5"/>
      <c r="NBE1058" s="5"/>
      <c r="NBF1058" s="5"/>
      <c r="NBG1058" s="5"/>
      <c r="NBH1058" s="5"/>
      <c r="NBI1058" s="5"/>
      <c r="NBJ1058" s="5"/>
      <c r="NBK1058" s="5"/>
      <c r="NBL1058" s="5"/>
      <c r="NBM1058" s="5"/>
      <c r="NBN1058" s="5"/>
      <c r="NBO1058" s="5"/>
      <c r="NBP1058" s="5"/>
      <c r="NBQ1058" s="5"/>
      <c r="NBR1058" s="5"/>
      <c r="NBS1058" s="5"/>
      <c r="NBT1058" s="5"/>
      <c r="NBU1058" s="5"/>
      <c r="NBV1058" s="5"/>
      <c r="NBW1058" s="5"/>
      <c r="NBX1058" s="5"/>
      <c r="NBY1058" s="5"/>
      <c r="NBZ1058" s="5"/>
      <c r="NCA1058" s="5"/>
      <c r="NCB1058" s="5"/>
      <c r="NCC1058" s="5"/>
      <c r="NCD1058" s="5"/>
      <c r="NCE1058" s="5"/>
      <c r="NCF1058" s="5"/>
      <c r="NCG1058" s="5"/>
      <c r="NCH1058" s="5"/>
      <c r="NCI1058" s="5"/>
      <c r="NCJ1058" s="5"/>
      <c r="NCK1058" s="5"/>
      <c r="NCL1058" s="5"/>
      <c r="NCM1058" s="5"/>
      <c r="NCN1058" s="5"/>
      <c r="NCO1058" s="5"/>
      <c r="NCP1058" s="5"/>
      <c r="NCQ1058" s="5"/>
      <c r="NCR1058" s="5"/>
      <c r="NCS1058" s="5"/>
      <c r="NCT1058" s="5"/>
      <c r="NCU1058" s="5"/>
      <c r="NCV1058" s="5"/>
      <c r="NCW1058" s="5"/>
      <c r="NCX1058" s="5"/>
      <c r="NCY1058" s="5"/>
      <c r="NCZ1058" s="5"/>
      <c r="NDA1058" s="5"/>
      <c r="NDB1058" s="5"/>
      <c r="NDC1058" s="5"/>
      <c r="NDD1058" s="5"/>
      <c r="NDE1058" s="5"/>
      <c r="NDF1058" s="5"/>
      <c r="NDG1058" s="5"/>
      <c r="NDH1058" s="5"/>
      <c r="NDI1058" s="5"/>
      <c r="NDJ1058" s="5"/>
      <c r="NDK1058" s="5"/>
      <c r="NDL1058" s="5"/>
      <c r="NDM1058" s="5"/>
      <c r="NDN1058" s="5"/>
      <c r="NDO1058" s="5"/>
      <c r="NDP1058" s="5"/>
      <c r="NDQ1058" s="5"/>
      <c r="NDR1058" s="5"/>
      <c r="NDS1058" s="5"/>
      <c r="NDT1058" s="5"/>
      <c r="NDU1058" s="5"/>
      <c r="NDV1058" s="5"/>
      <c r="NDW1058" s="5"/>
      <c r="NDX1058" s="5"/>
      <c r="NDY1058" s="5"/>
      <c r="NDZ1058" s="5"/>
      <c r="NEA1058" s="5"/>
      <c r="NEB1058" s="5"/>
      <c r="NEC1058" s="5"/>
      <c r="NED1058" s="5"/>
      <c r="NEE1058" s="5"/>
      <c r="NEF1058" s="5"/>
      <c r="NEG1058" s="5"/>
      <c r="NEH1058" s="5"/>
      <c r="NEI1058" s="5"/>
      <c r="NEJ1058" s="5"/>
      <c r="NEK1058" s="5"/>
      <c r="NEL1058" s="5"/>
      <c r="NEM1058" s="5"/>
      <c r="NEN1058" s="5"/>
      <c r="NEO1058" s="5"/>
      <c r="NEP1058" s="5"/>
      <c r="NEQ1058" s="5"/>
      <c r="NER1058" s="5"/>
      <c r="NES1058" s="5"/>
      <c r="NET1058" s="5"/>
      <c r="NEU1058" s="5"/>
      <c r="NEV1058" s="5"/>
      <c r="NEW1058" s="5"/>
      <c r="NEX1058" s="5"/>
      <c r="NEY1058" s="5"/>
      <c r="NEZ1058" s="5"/>
      <c r="NFA1058" s="5"/>
      <c r="NFB1058" s="5"/>
      <c r="NFC1058" s="5"/>
      <c r="NFD1058" s="5"/>
      <c r="NFE1058" s="5"/>
      <c r="NFF1058" s="5"/>
      <c r="NFG1058" s="5"/>
      <c r="NFH1058" s="5"/>
      <c r="NFI1058" s="5"/>
      <c r="NFJ1058" s="5"/>
      <c r="NFK1058" s="5"/>
      <c r="NFL1058" s="5"/>
      <c r="NFM1058" s="5"/>
      <c r="NFN1058" s="5"/>
      <c r="NFO1058" s="5"/>
      <c r="NFP1058" s="5"/>
      <c r="NFQ1058" s="5"/>
      <c r="NFR1058" s="5"/>
      <c r="NFS1058" s="5"/>
      <c r="NFT1058" s="5"/>
      <c r="NFU1058" s="5"/>
      <c r="NFV1058" s="5"/>
      <c r="NFW1058" s="5"/>
      <c r="NFX1058" s="5"/>
      <c r="NFY1058" s="5"/>
      <c r="NFZ1058" s="5"/>
      <c r="NGA1058" s="5"/>
      <c r="NGB1058" s="5"/>
      <c r="NGC1058" s="5"/>
      <c r="NGD1058" s="5"/>
      <c r="NGE1058" s="5"/>
      <c r="NGF1058" s="5"/>
      <c r="NGG1058" s="5"/>
      <c r="NGH1058" s="5"/>
      <c r="NGI1058" s="5"/>
      <c r="NGJ1058" s="5"/>
      <c r="NGK1058" s="5"/>
      <c r="NGL1058" s="5"/>
      <c r="NGM1058" s="5"/>
      <c r="NGN1058" s="5"/>
      <c r="NGO1058" s="5"/>
      <c r="NGP1058" s="5"/>
      <c r="NGQ1058" s="5"/>
      <c r="NGR1058" s="5"/>
      <c r="NGS1058" s="5"/>
      <c r="NGT1058" s="5"/>
      <c r="NGU1058" s="5"/>
      <c r="NGV1058" s="5"/>
      <c r="NGW1058" s="5"/>
      <c r="NGX1058" s="5"/>
      <c r="NGY1058" s="5"/>
      <c r="NGZ1058" s="5"/>
      <c r="NHA1058" s="5"/>
      <c r="NHB1058" s="5"/>
      <c r="NHC1058" s="5"/>
      <c r="NHD1058" s="5"/>
      <c r="NHE1058" s="5"/>
      <c r="NHF1058" s="5"/>
      <c r="NHG1058" s="5"/>
      <c r="NHH1058" s="5"/>
      <c r="NHI1058" s="5"/>
      <c r="NHJ1058" s="5"/>
      <c r="NHK1058" s="5"/>
      <c r="NHL1058" s="5"/>
      <c r="NHM1058" s="5"/>
      <c r="NHN1058" s="5"/>
      <c r="NHO1058" s="5"/>
      <c r="NHP1058" s="5"/>
      <c r="NHQ1058" s="5"/>
      <c r="NHR1058" s="5"/>
      <c r="NHS1058" s="5"/>
      <c r="NHT1058" s="5"/>
      <c r="NHU1058" s="5"/>
      <c r="NHV1058" s="5"/>
      <c r="NHW1058" s="5"/>
      <c r="NHX1058" s="5"/>
      <c r="NHY1058" s="5"/>
      <c r="NHZ1058" s="5"/>
      <c r="NIA1058" s="5"/>
      <c r="NIB1058" s="5"/>
      <c r="NIC1058" s="5"/>
      <c r="NID1058" s="5"/>
      <c r="NIE1058" s="5"/>
      <c r="NIF1058" s="5"/>
      <c r="NIG1058" s="5"/>
      <c r="NIH1058" s="5"/>
      <c r="NII1058" s="5"/>
      <c r="NIJ1058" s="5"/>
      <c r="NIK1058" s="5"/>
      <c r="NIL1058" s="5"/>
      <c r="NIM1058" s="5"/>
      <c r="NIN1058" s="5"/>
      <c r="NIO1058" s="5"/>
      <c r="NIP1058" s="5"/>
      <c r="NIQ1058" s="5"/>
      <c r="NIR1058" s="5"/>
      <c r="NIS1058" s="5"/>
      <c r="NIT1058" s="5"/>
      <c r="NIU1058" s="5"/>
      <c r="NIV1058" s="5"/>
      <c r="NIW1058" s="5"/>
      <c r="NIX1058" s="5"/>
      <c r="NIY1058" s="5"/>
      <c r="NIZ1058" s="5"/>
      <c r="NJA1058" s="5"/>
      <c r="NJB1058" s="5"/>
      <c r="NJC1058" s="5"/>
      <c r="NJD1058" s="5"/>
      <c r="NJE1058" s="5"/>
      <c r="NJF1058" s="5"/>
      <c r="NJG1058" s="5"/>
      <c r="NJH1058" s="5"/>
      <c r="NJI1058" s="5"/>
      <c r="NJJ1058" s="5"/>
      <c r="NJK1058" s="5"/>
      <c r="NJL1058" s="5"/>
      <c r="NJM1058" s="5"/>
      <c r="NJN1058" s="5"/>
      <c r="NJO1058" s="5"/>
      <c r="NJP1058" s="5"/>
      <c r="NJQ1058" s="5"/>
      <c r="NJR1058" s="5"/>
      <c r="NJS1058" s="5"/>
      <c r="NJT1058" s="5"/>
      <c r="NJU1058" s="5"/>
      <c r="NJV1058" s="5"/>
      <c r="NJW1058" s="5"/>
      <c r="NJX1058" s="5"/>
      <c r="NJY1058" s="5"/>
      <c r="NJZ1058" s="5"/>
      <c r="NKA1058" s="5"/>
      <c r="NKB1058" s="5"/>
      <c r="NKC1058" s="5"/>
      <c r="NKD1058" s="5"/>
      <c r="NKE1058" s="5"/>
      <c r="NKF1058" s="5"/>
      <c r="NKG1058" s="5"/>
      <c r="NKH1058" s="5"/>
      <c r="NKI1058" s="5"/>
      <c r="NKJ1058" s="5"/>
      <c r="NKK1058" s="5"/>
      <c r="NKL1058" s="5"/>
      <c r="NKM1058" s="5"/>
      <c r="NKN1058" s="5"/>
      <c r="NKO1058" s="5"/>
      <c r="NKP1058" s="5"/>
      <c r="NKQ1058" s="5"/>
      <c r="NKR1058" s="5"/>
      <c r="NKS1058" s="5"/>
      <c r="NKT1058" s="5"/>
      <c r="NKU1058" s="5"/>
      <c r="NKV1058" s="5"/>
      <c r="NKW1058" s="5"/>
      <c r="NKX1058" s="5"/>
      <c r="NKY1058" s="5"/>
      <c r="NKZ1058" s="5"/>
      <c r="NLA1058" s="5"/>
      <c r="NLB1058" s="5"/>
      <c r="NLC1058" s="5"/>
      <c r="NLD1058" s="5"/>
      <c r="NLE1058" s="5"/>
      <c r="NLF1058" s="5"/>
      <c r="NLG1058" s="5"/>
      <c r="NLH1058" s="5"/>
      <c r="NLI1058" s="5"/>
      <c r="NLJ1058" s="5"/>
      <c r="NLK1058" s="5"/>
      <c r="NLL1058" s="5"/>
      <c r="NLM1058" s="5"/>
      <c r="NLN1058" s="5"/>
      <c r="NLO1058" s="5"/>
      <c r="NLP1058" s="5"/>
      <c r="NLQ1058" s="5"/>
      <c r="NLR1058" s="5"/>
      <c r="NLS1058" s="5"/>
      <c r="NLT1058" s="5"/>
      <c r="NLU1058" s="5"/>
      <c r="NLV1058" s="5"/>
      <c r="NLW1058" s="5"/>
      <c r="NLX1058" s="5"/>
      <c r="NLY1058" s="5"/>
      <c r="NLZ1058" s="5"/>
      <c r="NMA1058" s="5"/>
      <c r="NMB1058" s="5"/>
      <c r="NMC1058" s="5"/>
      <c r="NMD1058" s="5"/>
      <c r="NME1058" s="5"/>
      <c r="NMF1058" s="5"/>
      <c r="NMG1058" s="5"/>
      <c r="NMH1058" s="5"/>
      <c r="NMI1058" s="5"/>
      <c r="NMJ1058" s="5"/>
      <c r="NMK1058" s="5"/>
      <c r="NML1058" s="5"/>
      <c r="NMM1058" s="5"/>
      <c r="NMN1058" s="5"/>
      <c r="NMO1058" s="5"/>
      <c r="NMP1058" s="5"/>
      <c r="NMQ1058" s="5"/>
      <c r="NMR1058" s="5"/>
      <c r="NMS1058" s="5"/>
      <c r="NMT1058" s="5"/>
      <c r="NMU1058" s="5"/>
      <c r="NMV1058" s="5"/>
      <c r="NMW1058" s="5"/>
      <c r="NMX1058" s="5"/>
      <c r="NMY1058" s="5"/>
      <c r="NMZ1058" s="5"/>
      <c r="NNA1058" s="5"/>
      <c r="NNB1058" s="5"/>
      <c r="NNC1058" s="5"/>
      <c r="NND1058" s="5"/>
      <c r="NNE1058" s="5"/>
      <c r="NNF1058" s="5"/>
      <c r="NNG1058" s="5"/>
      <c r="NNH1058" s="5"/>
      <c r="NNI1058" s="5"/>
      <c r="NNJ1058" s="5"/>
      <c r="NNK1058" s="5"/>
      <c r="NNL1058" s="5"/>
      <c r="NNM1058" s="5"/>
      <c r="NNN1058" s="5"/>
      <c r="NNO1058" s="5"/>
      <c r="NNP1058" s="5"/>
      <c r="NNQ1058" s="5"/>
      <c r="NNR1058" s="5"/>
      <c r="NNS1058" s="5"/>
      <c r="NNT1058" s="5"/>
      <c r="NNU1058" s="5"/>
      <c r="NNV1058" s="5"/>
      <c r="NNW1058" s="5"/>
      <c r="NNX1058" s="5"/>
      <c r="NNY1058" s="5"/>
      <c r="NNZ1058" s="5"/>
      <c r="NOA1058" s="5"/>
      <c r="NOB1058" s="5"/>
      <c r="NOC1058" s="5"/>
      <c r="NOD1058" s="5"/>
      <c r="NOE1058" s="5"/>
      <c r="NOF1058" s="5"/>
      <c r="NOG1058" s="5"/>
      <c r="NOH1058" s="5"/>
      <c r="NOI1058" s="5"/>
      <c r="NOJ1058" s="5"/>
      <c r="NOK1058" s="5"/>
      <c r="NOL1058" s="5"/>
      <c r="NOM1058" s="5"/>
      <c r="NON1058" s="5"/>
      <c r="NOO1058" s="5"/>
      <c r="NOP1058" s="5"/>
      <c r="NOQ1058" s="5"/>
      <c r="NOR1058" s="5"/>
      <c r="NOS1058" s="5"/>
      <c r="NOT1058" s="5"/>
      <c r="NOU1058" s="5"/>
      <c r="NOV1058" s="5"/>
      <c r="NOW1058" s="5"/>
      <c r="NOX1058" s="5"/>
      <c r="NOY1058" s="5"/>
      <c r="NOZ1058" s="5"/>
      <c r="NPA1058" s="5"/>
      <c r="NPB1058" s="5"/>
      <c r="NPC1058" s="5"/>
      <c r="NPD1058" s="5"/>
      <c r="NPE1058" s="5"/>
      <c r="NPF1058" s="5"/>
      <c r="NPG1058" s="5"/>
      <c r="NPH1058" s="5"/>
      <c r="NPI1058" s="5"/>
      <c r="NPJ1058" s="5"/>
      <c r="NPK1058" s="5"/>
      <c r="NPL1058" s="5"/>
      <c r="NPM1058" s="5"/>
      <c r="NPN1058" s="5"/>
      <c r="NPO1058" s="5"/>
      <c r="NPP1058" s="5"/>
      <c r="NPQ1058" s="5"/>
      <c r="NPR1058" s="5"/>
      <c r="NPS1058" s="5"/>
      <c r="NPT1058" s="5"/>
      <c r="NPU1058" s="5"/>
      <c r="NPV1058" s="5"/>
      <c r="NPW1058" s="5"/>
      <c r="NPX1058" s="5"/>
      <c r="NPY1058" s="5"/>
      <c r="NPZ1058" s="5"/>
      <c r="NQA1058" s="5"/>
      <c r="NQB1058" s="5"/>
      <c r="NQC1058" s="5"/>
      <c r="NQD1058" s="5"/>
      <c r="NQE1058" s="5"/>
      <c r="NQF1058" s="5"/>
      <c r="NQG1058" s="5"/>
      <c r="NQH1058" s="5"/>
      <c r="NQI1058" s="5"/>
      <c r="NQJ1058" s="5"/>
      <c r="NQK1058" s="5"/>
      <c r="NQL1058" s="5"/>
      <c r="NQM1058" s="5"/>
      <c r="NQN1058" s="5"/>
      <c r="NQO1058" s="5"/>
      <c r="NQP1058" s="5"/>
      <c r="NQQ1058" s="5"/>
      <c r="NQR1058" s="5"/>
      <c r="NQS1058" s="5"/>
      <c r="NQT1058" s="5"/>
      <c r="NQU1058" s="5"/>
      <c r="NQV1058" s="5"/>
      <c r="NQW1058" s="5"/>
      <c r="NQX1058" s="5"/>
      <c r="NQY1058" s="5"/>
      <c r="NQZ1058" s="5"/>
      <c r="NRA1058" s="5"/>
      <c r="NRB1058" s="5"/>
      <c r="NRC1058" s="5"/>
      <c r="NRD1058" s="5"/>
      <c r="NRE1058" s="5"/>
      <c r="NRF1058" s="5"/>
      <c r="NRG1058" s="5"/>
      <c r="NRH1058" s="5"/>
      <c r="NRI1058" s="5"/>
      <c r="NRJ1058" s="5"/>
      <c r="NRK1058" s="5"/>
      <c r="NRL1058" s="5"/>
      <c r="NRM1058" s="5"/>
      <c r="NRN1058" s="5"/>
      <c r="NRO1058" s="5"/>
      <c r="NRP1058" s="5"/>
      <c r="NRQ1058" s="5"/>
      <c r="NRR1058" s="5"/>
      <c r="NRS1058" s="5"/>
      <c r="NRT1058" s="5"/>
      <c r="NRU1058" s="5"/>
      <c r="NRV1058" s="5"/>
      <c r="NRW1058" s="5"/>
      <c r="NRX1058" s="5"/>
      <c r="NRY1058" s="5"/>
      <c r="NRZ1058" s="5"/>
      <c r="NSA1058" s="5"/>
      <c r="NSB1058" s="5"/>
      <c r="NSC1058" s="5"/>
      <c r="NSD1058" s="5"/>
      <c r="NSE1058" s="5"/>
      <c r="NSF1058" s="5"/>
      <c r="NSG1058" s="5"/>
      <c r="NSH1058" s="5"/>
      <c r="NSI1058" s="5"/>
      <c r="NSJ1058" s="5"/>
      <c r="NSK1058" s="5"/>
      <c r="NSL1058" s="5"/>
      <c r="NSM1058" s="5"/>
      <c r="NSN1058" s="5"/>
      <c r="NSO1058" s="5"/>
      <c r="NSP1058" s="5"/>
      <c r="NSQ1058" s="5"/>
      <c r="NSR1058" s="5"/>
      <c r="NSS1058" s="5"/>
      <c r="NST1058" s="5"/>
      <c r="NSU1058" s="5"/>
      <c r="NSV1058" s="5"/>
      <c r="NSW1058" s="5"/>
      <c r="NSX1058" s="5"/>
      <c r="NSY1058" s="5"/>
      <c r="NSZ1058" s="5"/>
      <c r="NTA1058" s="5"/>
      <c r="NTB1058" s="5"/>
      <c r="NTC1058" s="5"/>
      <c r="NTD1058" s="5"/>
      <c r="NTE1058" s="5"/>
      <c r="NTF1058" s="5"/>
      <c r="NTG1058" s="5"/>
      <c r="NTH1058" s="5"/>
      <c r="NTI1058" s="5"/>
      <c r="NTJ1058" s="5"/>
      <c r="NTK1058" s="5"/>
      <c r="NTL1058" s="5"/>
      <c r="NTM1058" s="5"/>
      <c r="NTN1058" s="5"/>
      <c r="NTO1058" s="5"/>
      <c r="NTP1058" s="5"/>
      <c r="NTQ1058" s="5"/>
      <c r="NTR1058" s="5"/>
      <c r="NTS1058" s="5"/>
      <c r="NTT1058" s="5"/>
      <c r="NTU1058" s="5"/>
      <c r="NTV1058" s="5"/>
      <c r="NTW1058" s="5"/>
      <c r="NTX1058" s="5"/>
      <c r="NTY1058" s="5"/>
      <c r="NTZ1058" s="5"/>
      <c r="NUA1058" s="5"/>
      <c r="NUB1058" s="5"/>
      <c r="NUC1058" s="5"/>
      <c r="NUD1058" s="5"/>
      <c r="NUE1058" s="5"/>
      <c r="NUF1058" s="5"/>
      <c r="NUG1058" s="5"/>
      <c r="NUH1058" s="5"/>
      <c r="NUI1058" s="5"/>
      <c r="NUJ1058" s="5"/>
      <c r="NUK1058" s="5"/>
      <c r="NUL1058" s="5"/>
      <c r="NUM1058" s="5"/>
      <c r="NUN1058" s="5"/>
      <c r="NUO1058" s="5"/>
      <c r="NUP1058" s="5"/>
      <c r="NUQ1058" s="5"/>
      <c r="NUR1058" s="5"/>
      <c r="NUS1058" s="5"/>
      <c r="NUT1058" s="5"/>
      <c r="NUU1058" s="5"/>
      <c r="NUV1058" s="5"/>
      <c r="NUW1058" s="5"/>
      <c r="NUX1058" s="5"/>
      <c r="NUY1058" s="5"/>
      <c r="NUZ1058" s="5"/>
      <c r="NVA1058" s="5"/>
      <c r="NVB1058" s="5"/>
      <c r="NVC1058" s="5"/>
      <c r="NVD1058" s="5"/>
      <c r="NVE1058" s="5"/>
      <c r="NVF1058" s="5"/>
      <c r="NVG1058" s="5"/>
      <c r="NVH1058" s="5"/>
      <c r="NVI1058" s="5"/>
      <c r="NVJ1058" s="5"/>
      <c r="NVK1058" s="5"/>
      <c r="NVL1058" s="5"/>
      <c r="NVM1058" s="5"/>
      <c r="NVN1058" s="5"/>
      <c r="NVO1058" s="5"/>
      <c r="NVP1058" s="5"/>
      <c r="NVQ1058" s="5"/>
      <c r="NVR1058" s="5"/>
      <c r="NVS1058" s="5"/>
      <c r="NVT1058" s="5"/>
      <c r="NVU1058" s="5"/>
      <c r="NVV1058" s="5"/>
      <c r="NVW1058" s="5"/>
      <c r="NVX1058" s="5"/>
      <c r="NVY1058" s="5"/>
      <c r="NVZ1058" s="5"/>
      <c r="NWA1058" s="5"/>
      <c r="NWB1058" s="5"/>
      <c r="NWC1058" s="5"/>
      <c r="NWD1058" s="5"/>
      <c r="NWE1058" s="5"/>
      <c r="NWF1058" s="5"/>
      <c r="NWG1058" s="5"/>
      <c r="NWH1058" s="5"/>
      <c r="NWI1058" s="5"/>
      <c r="NWJ1058" s="5"/>
      <c r="NWK1058" s="5"/>
      <c r="NWL1058" s="5"/>
      <c r="NWM1058" s="5"/>
      <c r="NWN1058" s="5"/>
      <c r="NWO1058" s="5"/>
      <c r="NWP1058" s="5"/>
      <c r="NWQ1058" s="5"/>
      <c r="NWR1058" s="5"/>
      <c r="NWS1058" s="5"/>
      <c r="NWT1058" s="5"/>
      <c r="NWU1058" s="5"/>
      <c r="NWV1058" s="5"/>
      <c r="NWW1058" s="5"/>
      <c r="NWX1058" s="5"/>
      <c r="NWY1058" s="5"/>
      <c r="NWZ1058" s="5"/>
      <c r="NXA1058" s="5"/>
      <c r="NXB1058" s="5"/>
      <c r="NXC1058" s="5"/>
      <c r="NXD1058" s="5"/>
      <c r="NXE1058" s="5"/>
      <c r="NXF1058" s="5"/>
      <c r="NXG1058" s="5"/>
      <c r="NXH1058" s="5"/>
      <c r="NXI1058" s="5"/>
      <c r="NXJ1058" s="5"/>
      <c r="NXK1058" s="5"/>
      <c r="NXL1058" s="5"/>
      <c r="NXM1058" s="5"/>
      <c r="NXN1058" s="5"/>
      <c r="NXO1058" s="5"/>
      <c r="NXP1058" s="5"/>
      <c r="NXQ1058" s="5"/>
      <c r="NXR1058" s="5"/>
      <c r="NXS1058" s="5"/>
      <c r="NXT1058" s="5"/>
      <c r="NXU1058" s="5"/>
      <c r="NXV1058" s="5"/>
      <c r="NXW1058" s="5"/>
      <c r="NXX1058" s="5"/>
      <c r="NXY1058" s="5"/>
      <c r="NXZ1058" s="5"/>
      <c r="NYA1058" s="5"/>
      <c r="NYB1058" s="5"/>
      <c r="NYC1058" s="5"/>
      <c r="NYD1058" s="5"/>
      <c r="NYE1058" s="5"/>
      <c r="NYF1058" s="5"/>
      <c r="NYG1058" s="5"/>
      <c r="NYH1058" s="5"/>
      <c r="NYI1058" s="5"/>
      <c r="NYJ1058" s="5"/>
      <c r="NYK1058" s="5"/>
      <c r="NYL1058" s="5"/>
      <c r="NYM1058" s="5"/>
      <c r="NYN1058" s="5"/>
      <c r="NYO1058" s="5"/>
      <c r="NYP1058" s="5"/>
      <c r="NYQ1058" s="5"/>
      <c r="NYR1058" s="5"/>
      <c r="NYS1058" s="5"/>
      <c r="NYT1058" s="5"/>
      <c r="NYU1058" s="5"/>
      <c r="NYV1058" s="5"/>
      <c r="NYW1058" s="5"/>
      <c r="NYX1058" s="5"/>
      <c r="NYY1058" s="5"/>
      <c r="NYZ1058" s="5"/>
      <c r="NZA1058" s="5"/>
      <c r="NZB1058" s="5"/>
      <c r="NZC1058" s="5"/>
      <c r="NZD1058" s="5"/>
      <c r="NZE1058" s="5"/>
      <c r="NZF1058" s="5"/>
      <c r="NZG1058" s="5"/>
      <c r="NZH1058" s="5"/>
      <c r="NZI1058" s="5"/>
      <c r="NZJ1058" s="5"/>
      <c r="NZK1058" s="5"/>
      <c r="NZL1058" s="5"/>
      <c r="NZM1058" s="5"/>
      <c r="NZN1058" s="5"/>
      <c r="NZO1058" s="5"/>
      <c r="NZP1058" s="5"/>
      <c r="NZQ1058" s="5"/>
      <c r="NZR1058" s="5"/>
      <c r="NZS1058" s="5"/>
      <c r="NZT1058" s="5"/>
      <c r="NZU1058" s="5"/>
      <c r="NZV1058" s="5"/>
      <c r="NZW1058" s="5"/>
      <c r="NZX1058" s="5"/>
      <c r="NZY1058" s="5"/>
      <c r="NZZ1058" s="5"/>
      <c r="OAA1058" s="5"/>
      <c r="OAB1058" s="5"/>
      <c r="OAC1058" s="5"/>
      <c r="OAD1058" s="5"/>
      <c r="OAE1058" s="5"/>
      <c r="OAF1058" s="5"/>
      <c r="OAG1058" s="5"/>
      <c r="OAH1058" s="5"/>
      <c r="OAI1058" s="5"/>
      <c r="OAJ1058" s="5"/>
      <c r="OAK1058" s="5"/>
      <c r="OAL1058" s="5"/>
      <c r="OAM1058" s="5"/>
      <c r="OAN1058" s="5"/>
      <c r="OAO1058" s="5"/>
      <c r="OAP1058" s="5"/>
      <c r="OAQ1058" s="5"/>
      <c r="OAR1058" s="5"/>
      <c r="OAS1058" s="5"/>
      <c r="OAT1058" s="5"/>
      <c r="OAU1058" s="5"/>
      <c r="OAV1058" s="5"/>
      <c r="OAW1058" s="5"/>
      <c r="OAX1058" s="5"/>
      <c r="OAY1058" s="5"/>
      <c r="OAZ1058" s="5"/>
      <c r="OBA1058" s="5"/>
      <c r="OBB1058" s="5"/>
      <c r="OBC1058" s="5"/>
      <c r="OBD1058" s="5"/>
      <c r="OBE1058" s="5"/>
      <c r="OBF1058" s="5"/>
      <c r="OBG1058" s="5"/>
      <c r="OBH1058" s="5"/>
      <c r="OBI1058" s="5"/>
      <c r="OBJ1058" s="5"/>
      <c r="OBK1058" s="5"/>
      <c r="OBL1058" s="5"/>
      <c r="OBM1058" s="5"/>
      <c r="OBN1058" s="5"/>
      <c r="OBO1058" s="5"/>
      <c r="OBP1058" s="5"/>
      <c r="OBQ1058" s="5"/>
      <c r="OBR1058" s="5"/>
      <c r="OBS1058" s="5"/>
      <c r="OBT1058" s="5"/>
      <c r="OBU1058" s="5"/>
      <c r="OBV1058" s="5"/>
      <c r="OBW1058" s="5"/>
      <c r="OBX1058" s="5"/>
      <c r="OBY1058" s="5"/>
      <c r="OBZ1058" s="5"/>
      <c r="OCA1058" s="5"/>
      <c r="OCB1058" s="5"/>
      <c r="OCC1058" s="5"/>
      <c r="OCD1058" s="5"/>
      <c r="OCE1058" s="5"/>
      <c r="OCF1058" s="5"/>
      <c r="OCG1058" s="5"/>
      <c r="OCH1058" s="5"/>
      <c r="OCI1058" s="5"/>
      <c r="OCJ1058" s="5"/>
      <c r="OCK1058" s="5"/>
      <c r="OCL1058" s="5"/>
      <c r="OCM1058" s="5"/>
      <c r="OCN1058" s="5"/>
      <c r="OCO1058" s="5"/>
      <c r="OCP1058" s="5"/>
      <c r="OCQ1058" s="5"/>
      <c r="OCR1058" s="5"/>
      <c r="OCS1058" s="5"/>
      <c r="OCT1058" s="5"/>
      <c r="OCU1058" s="5"/>
      <c r="OCV1058" s="5"/>
      <c r="OCW1058" s="5"/>
      <c r="OCX1058" s="5"/>
      <c r="OCY1058" s="5"/>
      <c r="OCZ1058" s="5"/>
      <c r="ODA1058" s="5"/>
      <c r="ODB1058" s="5"/>
      <c r="ODC1058" s="5"/>
      <c r="ODD1058" s="5"/>
      <c r="ODE1058" s="5"/>
      <c r="ODF1058" s="5"/>
      <c r="ODG1058" s="5"/>
      <c r="ODH1058" s="5"/>
      <c r="ODI1058" s="5"/>
      <c r="ODJ1058" s="5"/>
      <c r="ODK1058" s="5"/>
      <c r="ODL1058" s="5"/>
      <c r="ODM1058" s="5"/>
      <c r="ODN1058" s="5"/>
      <c r="ODO1058" s="5"/>
      <c r="ODP1058" s="5"/>
      <c r="ODQ1058" s="5"/>
      <c r="ODR1058" s="5"/>
      <c r="ODS1058" s="5"/>
      <c r="ODT1058" s="5"/>
      <c r="ODU1058" s="5"/>
      <c r="ODV1058" s="5"/>
      <c r="ODW1058" s="5"/>
      <c r="ODX1058" s="5"/>
      <c r="ODY1058" s="5"/>
      <c r="ODZ1058" s="5"/>
      <c r="OEA1058" s="5"/>
      <c r="OEB1058" s="5"/>
      <c r="OEC1058" s="5"/>
      <c r="OED1058" s="5"/>
      <c r="OEE1058" s="5"/>
      <c r="OEF1058" s="5"/>
      <c r="OEG1058" s="5"/>
      <c r="OEH1058" s="5"/>
      <c r="OEI1058" s="5"/>
      <c r="OEJ1058" s="5"/>
      <c r="OEK1058" s="5"/>
      <c r="OEL1058" s="5"/>
      <c r="OEM1058" s="5"/>
      <c r="OEN1058" s="5"/>
      <c r="OEO1058" s="5"/>
      <c r="OEP1058" s="5"/>
      <c r="OEQ1058" s="5"/>
      <c r="OER1058" s="5"/>
      <c r="OES1058" s="5"/>
      <c r="OET1058" s="5"/>
      <c r="OEU1058" s="5"/>
      <c r="OEV1058" s="5"/>
      <c r="OEW1058" s="5"/>
      <c r="OEX1058" s="5"/>
      <c r="OEY1058" s="5"/>
      <c r="OEZ1058" s="5"/>
      <c r="OFA1058" s="5"/>
      <c r="OFB1058" s="5"/>
      <c r="OFC1058" s="5"/>
      <c r="OFD1058" s="5"/>
      <c r="OFE1058" s="5"/>
      <c r="OFF1058" s="5"/>
      <c r="OFG1058" s="5"/>
      <c r="OFH1058" s="5"/>
      <c r="OFI1058" s="5"/>
      <c r="OFJ1058" s="5"/>
      <c r="OFK1058" s="5"/>
      <c r="OFL1058" s="5"/>
      <c r="OFM1058" s="5"/>
      <c r="OFN1058" s="5"/>
      <c r="OFO1058" s="5"/>
      <c r="OFP1058" s="5"/>
      <c r="OFQ1058" s="5"/>
      <c r="OFR1058" s="5"/>
      <c r="OFS1058" s="5"/>
      <c r="OFT1058" s="5"/>
      <c r="OFU1058" s="5"/>
      <c r="OFV1058" s="5"/>
      <c r="OFW1058" s="5"/>
      <c r="OFX1058" s="5"/>
      <c r="OFY1058" s="5"/>
      <c r="OFZ1058" s="5"/>
      <c r="OGA1058" s="5"/>
      <c r="OGB1058" s="5"/>
      <c r="OGC1058" s="5"/>
      <c r="OGD1058" s="5"/>
      <c r="OGE1058" s="5"/>
      <c r="OGF1058" s="5"/>
      <c r="OGG1058" s="5"/>
      <c r="OGH1058" s="5"/>
      <c r="OGI1058" s="5"/>
      <c r="OGJ1058" s="5"/>
      <c r="OGK1058" s="5"/>
      <c r="OGL1058" s="5"/>
      <c r="OGM1058" s="5"/>
      <c r="OGN1058" s="5"/>
      <c r="OGO1058" s="5"/>
      <c r="OGP1058" s="5"/>
      <c r="OGQ1058" s="5"/>
      <c r="OGR1058" s="5"/>
      <c r="OGS1058" s="5"/>
      <c r="OGT1058" s="5"/>
      <c r="OGU1058" s="5"/>
      <c r="OGV1058" s="5"/>
      <c r="OGW1058" s="5"/>
      <c r="OGX1058" s="5"/>
      <c r="OGY1058" s="5"/>
      <c r="OGZ1058" s="5"/>
      <c r="OHA1058" s="5"/>
      <c r="OHB1058" s="5"/>
      <c r="OHC1058" s="5"/>
      <c r="OHD1058" s="5"/>
      <c r="OHE1058" s="5"/>
      <c r="OHF1058" s="5"/>
      <c r="OHG1058" s="5"/>
      <c r="OHH1058" s="5"/>
      <c r="OHI1058" s="5"/>
      <c r="OHJ1058" s="5"/>
      <c r="OHK1058" s="5"/>
      <c r="OHL1058" s="5"/>
      <c r="OHM1058" s="5"/>
      <c r="OHN1058" s="5"/>
      <c r="OHO1058" s="5"/>
      <c r="OHP1058" s="5"/>
      <c r="OHQ1058" s="5"/>
      <c r="OHR1058" s="5"/>
      <c r="OHS1058" s="5"/>
      <c r="OHT1058" s="5"/>
      <c r="OHU1058" s="5"/>
      <c r="OHV1058" s="5"/>
      <c r="OHW1058" s="5"/>
      <c r="OHX1058" s="5"/>
      <c r="OHY1058" s="5"/>
      <c r="OHZ1058" s="5"/>
      <c r="OIA1058" s="5"/>
      <c r="OIB1058" s="5"/>
      <c r="OIC1058" s="5"/>
      <c r="OID1058" s="5"/>
      <c r="OIE1058" s="5"/>
      <c r="OIF1058" s="5"/>
      <c r="OIG1058" s="5"/>
      <c r="OIH1058" s="5"/>
      <c r="OII1058" s="5"/>
      <c r="OIJ1058" s="5"/>
      <c r="OIK1058" s="5"/>
      <c r="OIL1058" s="5"/>
      <c r="OIM1058" s="5"/>
      <c r="OIN1058" s="5"/>
      <c r="OIO1058" s="5"/>
      <c r="OIP1058" s="5"/>
      <c r="OIQ1058" s="5"/>
      <c r="OIR1058" s="5"/>
      <c r="OIS1058" s="5"/>
      <c r="OIT1058" s="5"/>
      <c r="OIU1058" s="5"/>
      <c r="OIV1058" s="5"/>
      <c r="OIW1058" s="5"/>
      <c r="OIX1058" s="5"/>
      <c r="OIY1058" s="5"/>
      <c r="OIZ1058" s="5"/>
      <c r="OJA1058" s="5"/>
      <c r="OJB1058" s="5"/>
      <c r="OJC1058" s="5"/>
      <c r="OJD1058" s="5"/>
      <c r="OJE1058" s="5"/>
      <c r="OJF1058" s="5"/>
      <c r="OJG1058" s="5"/>
      <c r="OJH1058" s="5"/>
      <c r="OJI1058" s="5"/>
      <c r="OJJ1058" s="5"/>
      <c r="OJK1058" s="5"/>
      <c r="OJL1058" s="5"/>
      <c r="OJM1058" s="5"/>
      <c r="OJN1058" s="5"/>
      <c r="OJO1058" s="5"/>
      <c r="OJP1058" s="5"/>
      <c r="OJQ1058" s="5"/>
      <c r="OJR1058" s="5"/>
      <c r="OJS1058" s="5"/>
      <c r="OJT1058" s="5"/>
      <c r="OJU1058" s="5"/>
      <c r="OJV1058" s="5"/>
      <c r="OJW1058" s="5"/>
      <c r="OJX1058" s="5"/>
      <c r="OJY1058" s="5"/>
      <c r="OJZ1058" s="5"/>
      <c r="OKA1058" s="5"/>
      <c r="OKB1058" s="5"/>
      <c r="OKC1058" s="5"/>
      <c r="OKD1058" s="5"/>
      <c r="OKE1058" s="5"/>
      <c r="OKF1058" s="5"/>
      <c r="OKG1058" s="5"/>
      <c r="OKH1058" s="5"/>
      <c r="OKI1058" s="5"/>
      <c r="OKJ1058" s="5"/>
      <c r="OKK1058" s="5"/>
      <c r="OKL1058" s="5"/>
      <c r="OKM1058" s="5"/>
      <c r="OKN1058" s="5"/>
      <c r="OKO1058" s="5"/>
      <c r="OKP1058" s="5"/>
      <c r="OKQ1058" s="5"/>
      <c r="OKR1058" s="5"/>
      <c r="OKS1058" s="5"/>
      <c r="OKT1058" s="5"/>
      <c r="OKU1058" s="5"/>
      <c r="OKV1058" s="5"/>
      <c r="OKW1058" s="5"/>
      <c r="OKX1058" s="5"/>
      <c r="OKY1058" s="5"/>
      <c r="OKZ1058" s="5"/>
      <c r="OLA1058" s="5"/>
      <c r="OLB1058" s="5"/>
      <c r="OLC1058" s="5"/>
      <c r="OLD1058" s="5"/>
      <c r="OLE1058" s="5"/>
      <c r="OLF1058" s="5"/>
      <c r="OLG1058" s="5"/>
      <c r="OLH1058" s="5"/>
      <c r="OLI1058" s="5"/>
      <c r="OLJ1058" s="5"/>
      <c r="OLK1058" s="5"/>
      <c r="OLL1058" s="5"/>
      <c r="OLM1058" s="5"/>
      <c r="OLN1058" s="5"/>
      <c r="OLO1058" s="5"/>
      <c r="OLP1058" s="5"/>
      <c r="OLQ1058" s="5"/>
      <c r="OLR1058" s="5"/>
      <c r="OLS1058" s="5"/>
      <c r="OLT1058" s="5"/>
      <c r="OLU1058" s="5"/>
      <c r="OLV1058" s="5"/>
      <c r="OLW1058" s="5"/>
      <c r="OLX1058" s="5"/>
      <c r="OLY1058" s="5"/>
      <c r="OLZ1058" s="5"/>
      <c r="OMA1058" s="5"/>
      <c r="OMB1058" s="5"/>
      <c r="OMC1058" s="5"/>
      <c r="OMD1058" s="5"/>
      <c r="OME1058" s="5"/>
      <c r="OMF1058" s="5"/>
      <c r="OMG1058" s="5"/>
      <c r="OMH1058" s="5"/>
      <c r="OMI1058" s="5"/>
      <c r="OMJ1058" s="5"/>
      <c r="OMK1058" s="5"/>
      <c r="OML1058" s="5"/>
      <c r="OMM1058" s="5"/>
      <c r="OMN1058" s="5"/>
      <c r="OMO1058" s="5"/>
      <c r="OMP1058" s="5"/>
      <c r="OMQ1058" s="5"/>
      <c r="OMR1058" s="5"/>
      <c r="OMS1058" s="5"/>
      <c r="OMT1058" s="5"/>
      <c r="OMU1058" s="5"/>
      <c r="OMV1058" s="5"/>
      <c r="OMW1058" s="5"/>
      <c r="OMX1058" s="5"/>
      <c r="OMY1058" s="5"/>
      <c r="OMZ1058" s="5"/>
      <c r="ONA1058" s="5"/>
      <c r="ONB1058" s="5"/>
      <c r="ONC1058" s="5"/>
      <c r="OND1058" s="5"/>
      <c r="ONE1058" s="5"/>
      <c r="ONF1058" s="5"/>
      <c r="ONG1058" s="5"/>
      <c r="ONH1058" s="5"/>
      <c r="ONI1058" s="5"/>
      <c r="ONJ1058" s="5"/>
      <c r="ONK1058" s="5"/>
      <c r="ONL1058" s="5"/>
      <c r="ONM1058" s="5"/>
      <c r="ONN1058" s="5"/>
      <c r="ONO1058" s="5"/>
      <c r="ONP1058" s="5"/>
      <c r="ONQ1058" s="5"/>
      <c r="ONR1058" s="5"/>
      <c r="ONS1058" s="5"/>
      <c r="ONT1058" s="5"/>
      <c r="ONU1058" s="5"/>
      <c r="ONV1058" s="5"/>
      <c r="ONW1058" s="5"/>
      <c r="ONX1058" s="5"/>
      <c r="ONY1058" s="5"/>
      <c r="ONZ1058" s="5"/>
      <c r="OOA1058" s="5"/>
      <c r="OOB1058" s="5"/>
      <c r="OOC1058" s="5"/>
      <c r="OOD1058" s="5"/>
      <c r="OOE1058" s="5"/>
      <c r="OOF1058" s="5"/>
      <c r="OOG1058" s="5"/>
      <c r="OOH1058" s="5"/>
      <c r="OOI1058" s="5"/>
      <c r="OOJ1058" s="5"/>
      <c r="OOK1058" s="5"/>
      <c r="OOL1058" s="5"/>
      <c r="OOM1058" s="5"/>
      <c r="OON1058" s="5"/>
      <c r="OOO1058" s="5"/>
      <c r="OOP1058" s="5"/>
      <c r="OOQ1058" s="5"/>
      <c r="OOR1058" s="5"/>
      <c r="OOS1058" s="5"/>
      <c r="OOT1058" s="5"/>
      <c r="OOU1058" s="5"/>
      <c r="OOV1058" s="5"/>
      <c r="OOW1058" s="5"/>
      <c r="OOX1058" s="5"/>
      <c r="OOY1058" s="5"/>
      <c r="OOZ1058" s="5"/>
      <c r="OPA1058" s="5"/>
      <c r="OPB1058" s="5"/>
      <c r="OPC1058" s="5"/>
      <c r="OPD1058" s="5"/>
      <c r="OPE1058" s="5"/>
      <c r="OPF1058" s="5"/>
      <c r="OPG1058" s="5"/>
      <c r="OPH1058" s="5"/>
      <c r="OPI1058" s="5"/>
      <c r="OPJ1058" s="5"/>
      <c r="OPK1058" s="5"/>
      <c r="OPL1058" s="5"/>
      <c r="OPM1058" s="5"/>
      <c r="OPN1058" s="5"/>
      <c r="OPO1058" s="5"/>
      <c r="OPP1058" s="5"/>
      <c r="OPQ1058" s="5"/>
      <c r="OPR1058" s="5"/>
      <c r="OPS1058" s="5"/>
      <c r="OPT1058" s="5"/>
      <c r="OPU1058" s="5"/>
      <c r="OPV1058" s="5"/>
      <c r="OPW1058" s="5"/>
      <c r="OPX1058" s="5"/>
      <c r="OPY1058" s="5"/>
      <c r="OPZ1058" s="5"/>
      <c r="OQA1058" s="5"/>
      <c r="OQB1058" s="5"/>
      <c r="OQC1058" s="5"/>
      <c r="OQD1058" s="5"/>
      <c r="OQE1058" s="5"/>
      <c r="OQF1058" s="5"/>
      <c r="OQG1058" s="5"/>
      <c r="OQH1058" s="5"/>
      <c r="OQI1058" s="5"/>
      <c r="OQJ1058" s="5"/>
      <c r="OQK1058" s="5"/>
      <c r="OQL1058" s="5"/>
      <c r="OQM1058" s="5"/>
      <c r="OQN1058" s="5"/>
      <c r="OQO1058" s="5"/>
      <c r="OQP1058" s="5"/>
      <c r="OQQ1058" s="5"/>
      <c r="OQR1058" s="5"/>
      <c r="OQS1058" s="5"/>
      <c r="OQT1058" s="5"/>
      <c r="OQU1058" s="5"/>
      <c r="OQV1058" s="5"/>
      <c r="OQW1058" s="5"/>
      <c r="OQX1058" s="5"/>
      <c r="OQY1058" s="5"/>
      <c r="OQZ1058" s="5"/>
      <c r="ORA1058" s="5"/>
      <c r="ORB1058" s="5"/>
      <c r="ORC1058" s="5"/>
      <c r="ORD1058" s="5"/>
      <c r="ORE1058" s="5"/>
      <c r="ORF1058" s="5"/>
      <c r="ORG1058" s="5"/>
      <c r="ORH1058" s="5"/>
      <c r="ORI1058" s="5"/>
      <c r="ORJ1058" s="5"/>
      <c r="ORK1058" s="5"/>
      <c r="ORL1058" s="5"/>
      <c r="ORM1058" s="5"/>
      <c r="ORN1058" s="5"/>
      <c r="ORO1058" s="5"/>
      <c r="ORP1058" s="5"/>
      <c r="ORQ1058" s="5"/>
      <c r="ORR1058" s="5"/>
      <c r="ORS1058" s="5"/>
      <c r="ORT1058" s="5"/>
      <c r="ORU1058" s="5"/>
      <c r="ORV1058" s="5"/>
      <c r="ORW1058" s="5"/>
      <c r="ORX1058" s="5"/>
      <c r="ORY1058" s="5"/>
      <c r="ORZ1058" s="5"/>
      <c r="OSA1058" s="5"/>
      <c r="OSB1058" s="5"/>
      <c r="OSC1058" s="5"/>
      <c r="OSD1058" s="5"/>
      <c r="OSE1058" s="5"/>
      <c r="OSF1058" s="5"/>
      <c r="OSG1058" s="5"/>
      <c r="OSH1058" s="5"/>
      <c r="OSI1058" s="5"/>
      <c r="OSJ1058" s="5"/>
      <c r="OSK1058" s="5"/>
      <c r="OSL1058" s="5"/>
      <c r="OSM1058" s="5"/>
      <c r="OSN1058" s="5"/>
      <c r="OSO1058" s="5"/>
      <c r="OSP1058" s="5"/>
      <c r="OSQ1058" s="5"/>
      <c r="OSR1058" s="5"/>
      <c r="OSS1058" s="5"/>
      <c r="OST1058" s="5"/>
      <c r="OSU1058" s="5"/>
      <c r="OSV1058" s="5"/>
      <c r="OSW1058" s="5"/>
      <c r="OSX1058" s="5"/>
      <c r="OSY1058" s="5"/>
      <c r="OSZ1058" s="5"/>
      <c r="OTA1058" s="5"/>
      <c r="OTB1058" s="5"/>
      <c r="OTC1058" s="5"/>
      <c r="OTD1058" s="5"/>
      <c r="OTE1058" s="5"/>
      <c r="OTF1058" s="5"/>
      <c r="OTG1058" s="5"/>
      <c r="OTH1058" s="5"/>
      <c r="OTI1058" s="5"/>
      <c r="OTJ1058" s="5"/>
      <c r="OTK1058" s="5"/>
      <c r="OTL1058" s="5"/>
      <c r="OTM1058" s="5"/>
      <c r="OTN1058" s="5"/>
      <c r="OTO1058" s="5"/>
      <c r="OTP1058" s="5"/>
      <c r="OTQ1058" s="5"/>
      <c r="OTR1058" s="5"/>
      <c r="OTS1058" s="5"/>
      <c r="OTT1058" s="5"/>
      <c r="OTU1058" s="5"/>
      <c r="OTV1058" s="5"/>
      <c r="OTW1058" s="5"/>
      <c r="OTX1058" s="5"/>
      <c r="OTY1058" s="5"/>
      <c r="OTZ1058" s="5"/>
      <c r="OUA1058" s="5"/>
      <c r="OUB1058" s="5"/>
      <c r="OUC1058" s="5"/>
      <c r="OUD1058" s="5"/>
      <c r="OUE1058" s="5"/>
      <c r="OUF1058" s="5"/>
      <c r="OUG1058" s="5"/>
      <c r="OUH1058" s="5"/>
      <c r="OUI1058" s="5"/>
      <c r="OUJ1058" s="5"/>
      <c r="OUK1058" s="5"/>
      <c r="OUL1058" s="5"/>
      <c r="OUM1058" s="5"/>
      <c r="OUN1058" s="5"/>
      <c r="OUO1058" s="5"/>
      <c r="OUP1058" s="5"/>
      <c r="OUQ1058" s="5"/>
      <c r="OUR1058" s="5"/>
      <c r="OUS1058" s="5"/>
      <c r="OUT1058" s="5"/>
      <c r="OUU1058" s="5"/>
      <c r="OUV1058" s="5"/>
      <c r="OUW1058" s="5"/>
      <c r="OUX1058" s="5"/>
      <c r="OUY1058" s="5"/>
      <c r="OUZ1058" s="5"/>
      <c r="OVA1058" s="5"/>
      <c r="OVB1058" s="5"/>
      <c r="OVC1058" s="5"/>
      <c r="OVD1058" s="5"/>
      <c r="OVE1058" s="5"/>
      <c r="OVF1058" s="5"/>
      <c r="OVG1058" s="5"/>
      <c r="OVH1058" s="5"/>
      <c r="OVI1058" s="5"/>
      <c r="OVJ1058" s="5"/>
      <c r="OVK1058" s="5"/>
      <c r="OVL1058" s="5"/>
      <c r="OVM1058" s="5"/>
      <c r="OVN1058" s="5"/>
      <c r="OVO1058" s="5"/>
      <c r="OVP1058" s="5"/>
      <c r="OVQ1058" s="5"/>
      <c r="OVR1058" s="5"/>
      <c r="OVS1058" s="5"/>
      <c r="OVT1058" s="5"/>
      <c r="OVU1058" s="5"/>
      <c r="OVV1058" s="5"/>
      <c r="OVW1058" s="5"/>
      <c r="OVX1058" s="5"/>
      <c r="OVY1058" s="5"/>
      <c r="OVZ1058" s="5"/>
      <c r="OWA1058" s="5"/>
      <c r="OWB1058" s="5"/>
      <c r="OWC1058" s="5"/>
      <c r="OWD1058" s="5"/>
      <c r="OWE1058" s="5"/>
      <c r="OWF1058" s="5"/>
      <c r="OWG1058" s="5"/>
      <c r="OWH1058" s="5"/>
      <c r="OWI1058" s="5"/>
      <c r="OWJ1058" s="5"/>
      <c r="OWK1058" s="5"/>
      <c r="OWL1058" s="5"/>
      <c r="OWM1058" s="5"/>
      <c r="OWN1058" s="5"/>
      <c r="OWO1058" s="5"/>
      <c r="OWP1058" s="5"/>
      <c r="OWQ1058" s="5"/>
      <c r="OWR1058" s="5"/>
      <c r="OWS1058" s="5"/>
      <c r="OWT1058" s="5"/>
      <c r="OWU1058" s="5"/>
      <c r="OWV1058" s="5"/>
      <c r="OWW1058" s="5"/>
      <c r="OWX1058" s="5"/>
      <c r="OWY1058" s="5"/>
      <c r="OWZ1058" s="5"/>
      <c r="OXA1058" s="5"/>
      <c r="OXB1058" s="5"/>
      <c r="OXC1058" s="5"/>
      <c r="OXD1058" s="5"/>
      <c r="OXE1058" s="5"/>
      <c r="OXF1058" s="5"/>
      <c r="OXG1058" s="5"/>
      <c r="OXH1058" s="5"/>
      <c r="OXI1058" s="5"/>
      <c r="OXJ1058" s="5"/>
      <c r="OXK1058" s="5"/>
      <c r="OXL1058" s="5"/>
      <c r="OXM1058" s="5"/>
      <c r="OXN1058" s="5"/>
      <c r="OXO1058" s="5"/>
      <c r="OXP1058" s="5"/>
      <c r="OXQ1058" s="5"/>
      <c r="OXR1058" s="5"/>
      <c r="OXS1058" s="5"/>
      <c r="OXT1058" s="5"/>
      <c r="OXU1058" s="5"/>
      <c r="OXV1058" s="5"/>
      <c r="OXW1058" s="5"/>
      <c r="OXX1058" s="5"/>
      <c r="OXY1058" s="5"/>
      <c r="OXZ1058" s="5"/>
      <c r="OYA1058" s="5"/>
      <c r="OYB1058" s="5"/>
      <c r="OYC1058" s="5"/>
      <c r="OYD1058" s="5"/>
      <c r="OYE1058" s="5"/>
      <c r="OYF1058" s="5"/>
      <c r="OYG1058" s="5"/>
      <c r="OYH1058" s="5"/>
      <c r="OYI1058" s="5"/>
      <c r="OYJ1058" s="5"/>
      <c r="OYK1058" s="5"/>
      <c r="OYL1058" s="5"/>
      <c r="OYM1058" s="5"/>
      <c r="OYN1058" s="5"/>
      <c r="OYO1058" s="5"/>
      <c r="OYP1058" s="5"/>
      <c r="OYQ1058" s="5"/>
      <c r="OYR1058" s="5"/>
      <c r="OYS1058" s="5"/>
      <c r="OYT1058" s="5"/>
      <c r="OYU1058" s="5"/>
      <c r="OYV1058" s="5"/>
      <c r="OYW1058" s="5"/>
      <c r="OYX1058" s="5"/>
      <c r="OYY1058" s="5"/>
      <c r="OYZ1058" s="5"/>
      <c r="OZA1058" s="5"/>
      <c r="OZB1058" s="5"/>
      <c r="OZC1058" s="5"/>
      <c r="OZD1058" s="5"/>
      <c r="OZE1058" s="5"/>
      <c r="OZF1058" s="5"/>
      <c r="OZG1058" s="5"/>
      <c r="OZH1058" s="5"/>
      <c r="OZI1058" s="5"/>
      <c r="OZJ1058" s="5"/>
      <c r="OZK1058" s="5"/>
      <c r="OZL1058" s="5"/>
      <c r="OZM1058" s="5"/>
      <c r="OZN1058" s="5"/>
      <c r="OZO1058" s="5"/>
      <c r="OZP1058" s="5"/>
      <c r="OZQ1058" s="5"/>
      <c r="OZR1058" s="5"/>
      <c r="OZS1058" s="5"/>
      <c r="OZT1058" s="5"/>
      <c r="OZU1058" s="5"/>
      <c r="OZV1058" s="5"/>
      <c r="OZW1058" s="5"/>
      <c r="OZX1058" s="5"/>
      <c r="OZY1058" s="5"/>
      <c r="OZZ1058" s="5"/>
      <c r="PAA1058" s="5"/>
      <c r="PAB1058" s="5"/>
      <c r="PAC1058" s="5"/>
      <c r="PAD1058" s="5"/>
      <c r="PAE1058" s="5"/>
      <c r="PAF1058" s="5"/>
      <c r="PAG1058" s="5"/>
      <c r="PAH1058" s="5"/>
      <c r="PAI1058" s="5"/>
      <c r="PAJ1058" s="5"/>
      <c r="PAK1058" s="5"/>
      <c r="PAL1058" s="5"/>
      <c r="PAM1058" s="5"/>
      <c r="PAN1058" s="5"/>
      <c r="PAO1058" s="5"/>
      <c r="PAP1058" s="5"/>
      <c r="PAQ1058" s="5"/>
      <c r="PAR1058" s="5"/>
      <c r="PAS1058" s="5"/>
      <c r="PAT1058" s="5"/>
      <c r="PAU1058" s="5"/>
      <c r="PAV1058" s="5"/>
      <c r="PAW1058" s="5"/>
      <c r="PAX1058" s="5"/>
      <c r="PAY1058" s="5"/>
      <c r="PAZ1058" s="5"/>
      <c r="PBA1058" s="5"/>
      <c r="PBB1058" s="5"/>
      <c r="PBC1058" s="5"/>
      <c r="PBD1058" s="5"/>
      <c r="PBE1058" s="5"/>
      <c r="PBF1058" s="5"/>
      <c r="PBG1058" s="5"/>
      <c r="PBH1058" s="5"/>
      <c r="PBI1058" s="5"/>
      <c r="PBJ1058" s="5"/>
      <c r="PBK1058" s="5"/>
      <c r="PBL1058" s="5"/>
      <c r="PBM1058" s="5"/>
      <c r="PBN1058" s="5"/>
      <c r="PBO1058" s="5"/>
      <c r="PBP1058" s="5"/>
      <c r="PBQ1058" s="5"/>
      <c r="PBR1058" s="5"/>
      <c r="PBS1058" s="5"/>
      <c r="PBT1058" s="5"/>
      <c r="PBU1058" s="5"/>
      <c r="PBV1058" s="5"/>
      <c r="PBW1058" s="5"/>
      <c r="PBX1058" s="5"/>
      <c r="PBY1058" s="5"/>
      <c r="PBZ1058" s="5"/>
      <c r="PCA1058" s="5"/>
      <c r="PCB1058" s="5"/>
      <c r="PCC1058" s="5"/>
      <c r="PCD1058" s="5"/>
      <c r="PCE1058" s="5"/>
      <c r="PCF1058" s="5"/>
      <c r="PCG1058" s="5"/>
      <c r="PCH1058" s="5"/>
      <c r="PCI1058" s="5"/>
      <c r="PCJ1058" s="5"/>
      <c r="PCK1058" s="5"/>
      <c r="PCL1058" s="5"/>
      <c r="PCM1058" s="5"/>
      <c r="PCN1058" s="5"/>
      <c r="PCO1058" s="5"/>
      <c r="PCP1058" s="5"/>
      <c r="PCQ1058" s="5"/>
      <c r="PCR1058" s="5"/>
      <c r="PCS1058" s="5"/>
      <c r="PCT1058" s="5"/>
      <c r="PCU1058" s="5"/>
      <c r="PCV1058" s="5"/>
      <c r="PCW1058" s="5"/>
      <c r="PCX1058" s="5"/>
      <c r="PCY1058" s="5"/>
      <c r="PCZ1058" s="5"/>
      <c r="PDA1058" s="5"/>
      <c r="PDB1058" s="5"/>
      <c r="PDC1058" s="5"/>
      <c r="PDD1058" s="5"/>
      <c r="PDE1058" s="5"/>
      <c r="PDF1058" s="5"/>
      <c r="PDG1058" s="5"/>
      <c r="PDH1058" s="5"/>
      <c r="PDI1058" s="5"/>
      <c r="PDJ1058" s="5"/>
      <c r="PDK1058" s="5"/>
      <c r="PDL1058" s="5"/>
      <c r="PDM1058" s="5"/>
      <c r="PDN1058" s="5"/>
      <c r="PDO1058" s="5"/>
      <c r="PDP1058" s="5"/>
      <c r="PDQ1058" s="5"/>
      <c r="PDR1058" s="5"/>
      <c r="PDS1058" s="5"/>
      <c r="PDT1058" s="5"/>
      <c r="PDU1058" s="5"/>
      <c r="PDV1058" s="5"/>
      <c r="PDW1058" s="5"/>
      <c r="PDX1058" s="5"/>
      <c r="PDY1058" s="5"/>
      <c r="PDZ1058" s="5"/>
      <c r="PEA1058" s="5"/>
      <c r="PEB1058" s="5"/>
      <c r="PEC1058" s="5"/>
      <c r="PED1058" s="5"/>
      <c r="PEE1058" s="5"/>
      <c r="PEF1058" s="5"/>
      <c r="PEG1058" s="5"/>
      <c r="PEH1058" s="5"/>
      <c r="PEI1058" s="5"/>
      <c r="PEJ1058" s="5"/>
      <c r="PEK1058" s="5"/>
      <c r="PEL1058" s="5"/>
      <c r="PEM1058" s="5"/>
      <c r="PEN1058" s="5"/>
      <c r="PEO1058" s="5"/>
      <c r="PEP1058" s="5"/>
      <c r="PEQ1058" s="5"/>
      <c r="PER1058" s="5"/>
      <c r="PES1058" s="5"/>
      <c r="PET1058" s="5"/>
      <c r="PEU1058" s="5"/>
      <c r="PEV1058" s="5"/>
      <c r="PEW1058" s="5"/>
      <c r="PEX1058" s="5"/>
      <c r="PEY1058" s="5"/>
      <c r="PEZ1058" s="5"/>
      <c r="PFA1058" s="5"/>
      <c r="PFB1058" s="5"/>
      <c r="PFC1058" s="5"/>
      <c r="PFD1058" s="5"/>
      <c r="PFE1058" s="5"/>
      <c r="PFF1058" s="5"/>
      <c r="PFG1058" s="5"/>
      <c r="PFH1058" s="5"/>
      <c r="PFI1058" s="5"/>
      <c r="PFJ1058" s="5"/>
      <c r="PFK1058" s="5"/>
      <c r="PFL1058" s="5"/>
      <c r="PFM1058" s="5"/>
      <c r="PFN1058" s="5"/>
      <c r="PFO1058" s="5"/>
      <c r="PFP1058" s="5"/>
      <c r="PFQ1058" s="5"/>
      <c r="PFR1058" s="5"/>
      <c r="PFS1058" s="5"/>
      <c r="PFT1058" s="5"/>
      <c r="PFU1058" s="5"/>
      <c r="PFV1058" s="5"/>
      <c r="PFW1058" s="5"/>
      <c r="PFX1058" s="5"/>
      <c r="PFY1058" s="5"/>
      <c r="PFZ1058" s="5"/>
      <c r="PGA1058" s="5"/>
      <c r="PGB1058" s="5"/>
      <c r="PGC1058" s="5"/>
      <c r="PGD1058" s="5"/>
      <c r="PGE1058" s="5"/>
      <c r="PGF1058" s="5"/>
      <c r="PGG1058" s="5"/>
      <c r="PGH1058" s="5"/>
      <c r="PGI1058" s="5"/>
      <c r="PGJ1058" s="5"/>
      <c r="PGK1058" s="5"/>
      <c r="PGL1058" s="5"/>
      <c r="PGM1058" s="5"/>
      <c r="PGN1058" s="5"/>
      <c r="PGO1058" s="5"/>
      <c r="PGP1058" s="5"/>
      <c r="PGQ1058" s="5"/>
      <c r="PGR1058" s="5"/>
      <c r="PGS1058" s="5"/>
      <c r="PGT1058" s="5"/>
      <c r="PGU1058" s="5"/>
      <c r="PGV1058" s="5"/>
      <c r="PGW1058" s="5"/>
      <c r="PGX1058" s="5"/>
      <c r="PGY1058" s="5"/>
      <c r="PGZ1058" s="5"/>
      <c r="PHA1058" s="5"/>
      <c r="PHB1058" s="5"/>
      <c r="PHC1058" s="5"/>
      <c r="PHD1058" s="5"/>
      <c r="PHE1058" s="5"/>
      <c r="PHF1058" s="5"/>
      <c r="PHG1058" s="5"/>
      <c r="PHH1058" s="5"/>
      <c r="PHI1058" s="5"/>
      <c r="PHJ1058" s="5"/>
      <c r="PHK1058" s="5"/>
      <c r="PHL1058" s="5"/>
      <c r="PHM1058" s="5"/>
      <c r="PHN1058" s="5"/>
      <c r="PHO1058" s="5"/>
      <c r="PHP1058" s="5"/>
      <c r="PHQ1058" s="5"/>
      <c r="PHR1058" s="5"/>
      <c r="PHS1058" s="5"/>
      <c r="PHT1058" s="5"/>
      <c r="PHU1058" s="5"/>
      <c r="PHV1058" s="5"/>
      <c r="PHW1058" s="5"/>
      <c r="PHX1058" s="5"/>
      <c r="PHY1058" s="5"/>
      <c r="PHZ1058" s="5"/>
      <c r="PIA1058" s="5"/>
      <c r="PIB1058" s="5"/>
      <c r="PIC1058" s="5"/>
      <c r="PID1058" s="5"/>
      <c r="PIE1058" s="5"/>
      <c r="PIF1058" s="5"/>
      <c r="PIG1058" s="5"/>
      <c r="PIH1058" s="5"/>
      <c r="PII1058" s="5"/>
      <c r="PIJ1058" s="5"/>
      <c r="PIK1058" s="5"/>
      <c r="PIL1058" s="5"/>
      <c r="PIM1058" s="5"/>
      <c r="PIN1058" s="5"/>
      <c r="PIO1058" s="5"/>
      <c r="PIP1058" s="5"/>
      <c r="PIQ1058" s="5"/>
      <c r="PIR1058" s="5"/>
      <c r="PIS1058" s="5"/>
      <c r="PIT1058" s="5"/>
      <c r="PIU1058" s="5"/>
      <c r="PIV1058" s="5"/>
      <c r="PIW1058" s="5"/>
      <c r="PIX1058" s="5"/>
      <c r="PIY1058" s="5"/>
      <c r="PIZ1058" s="5"/>
      <c r="PJA1058" s="5"/>
      <c r="PJB1058" s="5"/>
      <c r="PJC1058" s="5"/>
      <c r="PJD1058" s="5"/>
      <c r="PJE1058" s="5"/>
      <c r="PJF1058" s="5"/>
      <c r="PJG1058" s="5"/>
      <c r="PJH1058" s="5"/>
      <c r="PJI1058" s="5"/>
      <c r="PJJ1058" s="5"/>
      <c r="PJK1058" s="5"/>
      <c r="PJL1058" s="5"/>
      <c r="PJM1058" s="5"/>
      <c r="PJN1058" s="5"/>
      <c r="PJO1058" s="5"/>
      <c r="PJP1058" s="5"/>
      <c r="PJQ1058" s="5"/>
      <c r="PJR1058" s="5"/>
      <c r="PJS1058" s="5"/>
      <c r="PJT1058" s="5"/>
      <c r="PJU1058" s="5"/>
      <c r="PJV1058" s="5"/>
      <c r="PJW1058" s="5"/>
      <c r="PJX1058" s="5"/>
      <c r="PJY1058" s="5"/>
      <c r="PJZ1058" s="5"/>
      <c r="PKA1058" s="5"/>
      <c r="PKB1058" s="5"/>
      <c r="PKC1058" s="5"/>
      <c r="PKD1058" s="5"/>
      <c r="PKE1058" s="5"/>
      <c r="PKF1058" s="5"/>
      <c r="PKG1058" s="5"/>
      <c r="PKH1058" s="5"/>
      <c r="PKI1058" s="5"/>
      <c r="PKJ1058" s="5"/>
      <c r="PKK1058" s="5"/>
      <c r="PKL1058" s="5"/>
      <c r="PKM1058" s="5"/>
      <c r="PKN1058" s="5"/>
      <c r="PKO1058" s="5"/>
      <c r="PKP1058" s="5"/>
      <c r="PKQ1058" s="5"/>
      <c r="PKR1058" s="5"/>
      <c r="PKS1058" s="5"/>
      <c r="PKT1058" s="5"/>
      <c r="PKU1058" s="5"/>
      <c r="PKV1058" s="5"/>
      <c r="PKW1058" s="5"/>
      <c r="PKX1058" s="5"/>
      <c r="PKY1058" s="5"/>
      <c r="PKZ1058" s="5"/>
      <c r="PLA1058" s="5"/>
      <c r="PLB1058" s="5"/>
      <c r="PLC1058" s="5"/>
      <c r="PLD1058" s="5"/>
      <c r="PLE1058" s="5"/>
      <c r="PLF1058" s="5"/>
      <c r="PLG1058" s="5"/>
      <c r="PLH1058" s="5"/>
      <c r="PLI1058" s="5"/>
      <c r="PLJ1058" s="5"/>
      <c r="PLK1058" s="5"/>
      <c r="PLL1058" s="5"/>
      <c r="PLM1058" s="5"/>
      <c r="PLN1058" s="5"/>
      <c r="PLO1058" s="5"/>
      <c r="PLP1058" s="5"/>
      <c r="PLQ1058" s="5"/>
      <c r="PLR1058" s="5"/>
      <c r="PLS1058" s="5"/>
      <c r="PLT1058" s="5"/>
      <c r="PLU1058" s="5"/>
      <c r="PLV1058" s="5"/>
      <c r="PLW1058" s="5"/>
      <c r="PLX1058" s="5"/>
      <c r="PLY1058" s="5"/>
      <c r="PLZ1058" s="5"/>
      <c r="PMA1058" s="5"/>
      <c r="PMB1058" s="5"/>
      <c r="PMC1058" s="5"/>
      <c r="PMD1058" s="5"/>
      <c r="PME1058" s="5"/>
      <c r="PMF1058" s="5"/>
      <c r="PMG1058" s="5"/>
      <c r="PMH1058" s="5"/>
      <c r="PMI1058" s="5"/>
      <c r="PMJ1058" s="5"/>
      <c r="PMK1058" s="5"/>
      <c r="PML1058" s="5"/>
      <c r="PMM1058" s="5"/>
      <c r="PMN1058" s="5"/>
      <c r="PMO1058" s="5"/>
      <c r="PMP1058" s="5"/>
      <c r="PMQ1058" s="5"/>
      <c r="PMR1058" s="5"/>
      <c r="PMS1058" s="5"/>
      <c r="PMT1058" s="5"/>
      <c r="PMU1058" s="5"/>
      <c r="PMV1058" s="5"/>
      <c r="PMW1058" s="5"/>
      <c r="PMX1058" s="5"/>
      <c r="PMY1058" s="5"/>
      <c r="PMZ1058" s="5"/>
      <c r="PNA1058" s="5"/>
      <c r="PNB1058" s="5"/>
      <c r="PNC1058" s="5"/>
      <c r="PND1058" s="5"/>
      <c r="PNE1058" s="5"/>
      <c r="PNF1058" s="5"/>
      <c r="PNG1058" s="5"/>
      <c r="PNH1058" s="5"/>
      <c r="PNI1058" s="5"/>
      <c r="PNJ1058" s="5"/>
      <c r="PNK1058" s="5"/>
      <c r="PNL1058" s="5"/>
      <c r="PNM1058" s="5"/>
      <c r="PNN1058" s="5"/>
      <c r="PNO1058" s="5"/>
      <c r="PNP1058" s="5"/>
      <c r="PNQ1058" s="5"/>
      <c r="PNR1058" s="5"/>
      <c r="PNS1058" s="5"/>
      <c r="PNT1058" s="5"/>
      <c r="PNU1058" s="5"/>
      <c r="PNV1058" s="5"/>
      <c r="PNW1058" s="5"/>
      <c r="PNX1058" s="5"/>
      <c r="PNY1058" s="5"/>
      <c r="PNZ1058" s="5"/>
      <c r="POA1058" s="5"/>
      <c r="POB1058" s="5"/>
      <c r="POC1058" s="5"/>
      <c r="POD1058" s="5"/>
      <c r="POE1058" s="5"/>
      <c r="POF1058" s="5"/>
      <c r="POG1058" s="5"/>
      <c r="POH1058" s="5"/>
      <c r="POI1058" s="5"/>
      <c r="POJ1058" s="5"/>
      <c r="POK1058" s="5"/>
      <c r="POL1058" s="5"/>
      <c r="POM1058" s="5"/>
      <c r="PON1058" s="5"/>
      <c r="POO1058" s="5"/>
      <c r="POP1058" s="5"/>
      <c r="POQ1058" s="5"/>
      <c r="POR1058" s="5"/>
      <c r="POS1058" s="5"/>
      <c r="POT1058" s="5"/>
      <c r="POU1058" s="5"/>
      <c r="POV1058" s="5"/>
      <c r="POW1058" s="5"/>
      <c r="POX1058" s="5"/>
      <c r="POY1058" s="5"/>
      <c r="POZ1058" s="5"/>
      <c r="PPA1058" s="5"/>
      <c r="PPB1058" s="5"/>
      <c r="PPC1058" s="5"/>
      <c r="PPD1058" s="5"/>
      <c r="PPE1058" s="5"/>
      <c r="PPF1058" s="5"/>
      <c r="PPG1058" s="5"/>
      <c r="PPH1058" s="5"/>
      <c r="PPI1058" s="5"/>
      <c r="PPJ1058" s="5"/>
      <c r="PPK1058" s="5"/>
      <c r="PPL1058" s="5"/>
      <c r="PPM1058" s="5"/>
      <c r="PPN1058" s="5"/>
      <c r="PPO1058" s="5"/>
      <c r="PPP1058" s="5"/>
      <c r="PPQ1058" s="5"/>
      <c r="PPR1058" s="5"/>
      <c r="PPS1058" s="5"/>
      <c r="PPT1058" s="5"/>
      <c r="PPU1058" s="5"/>
      <c r="PPV1058" s="5"/>
      <c r="PPW1058" s="5"/>
      <c r="PPX1058" s="5"/>
      <c r="PPY1058" s="5"/>
      <c r="PPZ1058" s="5"/>
      <c r="PQA1058" s="5"/>
      <c r="PQB1058" s="5"/>
      <c r="PQC1058" s="5"/>
      <c r="PQD1058" s="5"/>
      <c r="PQE1058" s="5"/>
      <c r="PQF1058" s="5"/>
      <c r="PQG1058" s="5"/>
      <c r="PQH1058" s="5"/>
      <c r="PQI1058" s="5"/>
      <c r="PQJ1058" s="5"/>
      <c r="PQK1058" s="5"/>
      <c r="PQL1058" s="5"/>
      <c r="PQM1058" s="5"/>
      <c r="PQN1058" s="5"/>
      <c r="PQO1058" s="5"/>
      <c r="PQP1058" s="5"/>
      <c r="PQQ1058" s="5"/>
      <c r="PQR1058" s="5"/>
      <c r="PQS1058" s="5"/>
      <c r="PQT1058" s="5"/>
      <c r="PQU1058" s="5"/>
      <c r="PQV1058" s="5"/>
      <c r="PQW1058" s="5"/>
      <c r="PQX1058" s="5"/>
      <c r="PQY1058" s="5"/>
      <c r="PQZ1058" s="5"/>
      <c r="PRA1058" s="5"/>
      <c r="PRB1058" s="5"/>
      <c r="PRC1058" s="5"/>
      <c r="PRD1058" s="5"/>
      <c r="PRE1058" s="5"/>
      <c r="PRF1058" s="5"/>
      <c r="PRG1058" s="5"/>
      <c r="PRH1058" s="5"/>
      <c r="PRI1058" s="5"/>
      <c r="PRJ1058" s="5"/>
      <c r="PRK1058" s="5"/>
      <c r="PRL1058" s="5"/>
      <c r="PRM1058" s="5"/>
      <c r="PRN1058" s="5"/>
      <c r="PRO1058" s="5"/>
      <c r="PRP1058" s="5"/>
      <c r="PRQ1058" s="5"/>
      <c r="PRR1058" s="5"/>
      <c r="PRS1058" s="5"/>
      <c r="PRT1058" s="5"/>
      <c r="PRU1058" s="5"/>
      <c r="PRV1058" s="5"/>
      <c r="PRW1058" s="5"/>
      <c r="PRX1058" s="5"/>
      <c r="PRY1058" s="5"/>
      <c r="PRZ1058" s="5"/>
      <c r="PSA1058" s="5"/>
      <c r="PSB1058" s="5"/>
      <c r="PSC1058" s="5"/>
      <c r="PSD1058" s="5"/>
      <c r="PSE1058" s="5"/>
      <c r="PSF1058" s="5"/>
      <c r="PSG1058" s="5"/>
      <c r="PSH1058" s="5"/>
      <c r="PSI1058" s="5"/>
      <c r="PSJ1058" s="5"/>
      <c r="PSK1058" s="5"/>
      <c r="PSL1058" s="5"/>
      <c r="PSM1058" s="5"/>
      <c r="PSN1058" s="5"/>
      <c r="PSO1058" s="5"/>
      <c r="PSP1058" s="5"/>
      <c r="PSQ1058" s="5"/>
      <c r="PSR1058" s="5"/>
      <c r="PSS1058" s="5"/>
      <c r="PST1058" s="5"/>
      <c r="PSU1058" s="5"/>
      <c r="PSV1058" s="5"/>
      <c r="PSW1058" s="5"/>
      <c r="PSX1058" s="5"/>
      <c r="PSY1058" s="5"/>
      <c r="PSZ1058" s="5"/>
      <c r="PTA1058" s="5"/>
      <c r="PTB1058" s="5"/>
      <c r="PTC1058" s="5"/>
      <c r="PTD1058" s="5"/>
      <c r="PTE1058" s="5"/>
      <c r="PTF1058" s="5"/>
      <c r="PTG1058" s="5"/>
      <c r="PTH1058" s="5"/>
      <c r="PTI1058" s="5"/>
      <c r="PTJ1058" s="5"/>
      <c r="PTK1058" s="5"/>
      <c r="PTL1058" s="5"/>
      <c r="PTM1058" s="5"/>
      <c r="PTN1058" s="5"/>
      <c r="PTO1058" s="5"/>
      <c r="PTP1058" s="5"/>
      <c r="PTQ1058" s="5"/>
      <c r="PTR1058" s="5"/>
      <c r="PTS1058" s="5"/>
      <c r="PTT1058" s="5"/>
      <c r="PTU1058" s="5"/>
      <c r="PTV1058" s="5"/>
      <c r="PTW1058" s="5"/>
      <c r="PTX1058" s="5"/>
      <c r="PTY1058" s="5"/>
      <c r="PTZ1058" s="5"/>
      <c r="PUA1058" s="5"/>
      <c r="PUB1058" s="5"/>
      <c r="PUC1058" s="5"/>
      <c r="PUD1058" s="5"/>
      <c r="PUE1058" s="5"/>
      <c r="PUF1058" s="5"/>
      <c r="PUG1058" s="5"/>
      <c r="PUH1058" s="5"/>
      <c r="PUI1058" s="5"/>
      <c r="PUJ1058" s="5"/>
      <c r="PUK1058" s="5"/>
      <c r="PUL1058" s="5"/>
      <c r="PUM1058" s="5"/>
      <c r="PUN1058" s="5"/>
      <c r="PUO1058" s="5"/>
      <c r="PUP1058" s="5"/>
      <c r="PUQ1058" s="5"/>
      <c r="PUR1058" s="5"/>
      <c r="PUS1058" s="5"/>
      <c r="PUT1058" s="5"/>
      <c r="PUU1058" s="5"/>
      <c r="PUV1058" s="5"/>
      <c r="PUW1058" s="5"/>
      <c r="PUX1058" s="5"/>
      <c r="PUY1058" s="5"/>
      <c r="PUZ1058" s="5"/>
      <c r="PVA1058" s="5"/>
      <c r="PVB1058" s="5"/>
      <c r="PVC1058" s="5"/>
      <c r="PVD1058" s="5"/>
      <c r="PVE1058" s="5"/>
      <c r="PVF1058" s="5"/>
      <c r="PVG1058" s="5"/>
      <c r="PVH1058" s="5"/>
      <c r="PVI1058" s="5"/>
      <c r="PVJ1058" s="5"/>
      <c r="PVK1058" s="5"/>
      <c r="PVL1058" s="5"/>
      <c r="PVM1058" s="5"/>
      <c r="PVN1058" s="5"/>
      <c r="PVO1058" s="5"/>
      <c r="PVP1058" s="5"/>
      <c r="PVQ1058" s="5"/>
      <c r="PVR1058" s="5"/>
      <c r="PVS1058" s="5"/>
      <c r="PVT1058" s="5"/>
      <c r="PVU1058" s="5"/>
      <c r="PVV1058" s="5"/>
      <c r="PVW1058" s="5"/>
      <c r="PVX1058" s="5"/>
      <c r="PVY1058" s="5"/>
      <c r="PVZ1058" s="5"/>
      <c r="PWA1058" s="5"/>
      <c r="PWB1058" s="5"/>
      <c r="PWC1058" s="5"/>
      <c r="PWD1058" s="5"/>
      <c r="PWE1058" s="5"/>
      <c r="PWF1058" s="5"/>
      <c r="PWG1058" s="5"/>
      <c r="PWH1058" s="5"/>
      <c r="PWI1058" s="5"/>
      <c r="PWJ1058" s="5"/>
      <c r="PWK1058" s="5"/>
      <c r="PWL1058" s="5"/>
      <c r="PWM1058" s="5"/>
      <c r="PWN1058" s="5"/>
      <c r="PWO1058" s="5"/>
      <c r="PWP1058" s="5"/>
      <c r="PWQ1058" s="5"/>
      <c r="PWR1058" s="5"/>
      <c r="PWS1058" s="5"/>
      <c r="PWT1058" s="5"/>
      <c r="PWU1058" s="5"/>
      <c r="PWV1058" s="5"/>
      <c r="PWW1058" s="5"/>
      <c r="PWX1058" s="5"/>
      <c r="PWY1058" s="5"/>
      <c r="PWZ1058" s="5"/>
      <c r="PXA1058" s="5"/>
      <c r="PXB1058" s="5"/>
      <c r="PXC1058" s="5"/>
      <c r="PXD1058" s="5"/>
      <c r="PXE1058" s="5"/>
      <c r="PXF1058" s="5"/>
      <c r="PXG1058" s="5"/>
      <c r="PXH1058" s="5"/>
      <c r="PXI1058" s="5"/>
      <c r="PXJ1058" s="5"/>
      <c r="PXK1058" s="5"/>
      <c r="PXL1058" s="5"/>
      <c r="PXM1058" s="5"/>
      <c r="PXN1058" s="5"/>
      <c r="PXO1058" s="5"/>
      <c r="PXP1058" s="5"/>
      <c r="PXQ1058" s="5"/>
      <c r="PXR1058" s="5"/>
      <c r="PXS1058" s="5"/>
      <c r="PXT1058" s="5"/>
      <c r="PXU1058" s="5"/>
      <c r="PXV1058" s="5"/>
      <c r="PXW1058" s="5"/>
      <c r="PXX1058" s="5"/>
      <c r="PXY1058" s="5"/>
      <c r="PXZ1058" s="5"/>
      <c r="PYA1058" s="5"/>
      <c r="PYB1058" s="5"/>
      <c r="PYC1058" s="5"/>
      <c r="PYD1058" s="5"/>
      <c r="PYE1058" s="5"/>
      <c r="PYF1058" s="5"/>
      <c r="PYG1058" s="5"/>
      <c r="PYH1058" s="5"/>
      <c r="PYI1058" s="5"/>
      <c r="PYJ1058" s="5"/>
      <c r="PYK1058" s="5"/>
      <c r="PYL1058" s="5"/>
      <c r="PYM1058" s="5"/>
      <c r="PYN1058" s="5"/>
      <c r="PYO1058" s="5"/>
      <c r="PYP1058" s="5"/>
      <c r="PYQ1058" s="5"/>
      <c r="PYR1058" s="5"/>
      <c r="PYS1058" s="5"/>
      <c r="PYT1058" s="5"/>
      <c r="PYU1058" s="5"/>
      <c r="PYV1058" s="5"/>
      <c r="PYW1058" s="5"/>
      <c r="PYX1058" s="5"/>
      <c r="PYY1058" s="5"/>
      <c r="PYZ1058" s="5"/>
      <c r="PZA1058" s="5"/>
      <c r="PZB1058" s="5"/>
      <c r="PZC1058" s="5"/>
      <c r="PZD1058" s="5"/>
      <c r="PZE1058" s="5"/>
      <c r="PZF1058" s="5"/>
      <c r="PZG1058" s="5"/>
      <c r="PZH1058" s="5"/>
      <c r="PZI1058" s="5"/>
      <c r="PZJ1058" s="5"/>
      <c r="PZK1058" s="5"/>
      <c r="PZL1058" s="5"/>
      <c r="PZM1058" s="5"/>
      <c r="PZN1058" s="5"/>
      <c r="PZO1058" s="5"/>
      <c r="PZP1058" s="5"/>
      <c r="PZQ1058" s="5"/>
      <c r="PZR1058" s="5"/>
      <c r="PZS1058" s="5"/>
      <c r="PZT1058" s="5"/>
      <c r="PZU1058" s="5"/>
      <c r="PZV1058" s="5"/>
      <c r="PZW1058" s="5"/>
      <c r="PZX1058" s="5"/>
      <c r="PZY1058" s="5"/>
      <c r="PZZ1058" s="5"/>
      <c r="QAA1058" s="5"/>
      <c r="QAB1058" s="5"/>
      <c r="QAC1058" s="5"/>
      <c r="QAD1058" s="5"/>
      <c r="QAE1058" s="5"/>
      <c r="QAF1058" s="5"/>
      <c r="QAG1058" s="5"/>
      <c r="QAH1058" s="5"/>
      <c r="QAI1058" s="5"/>
      <c r="QAJ1058" s="5"/>
      <c r="QAK1058" s="5"/>
      <c r="QAL1058" s="5"/>
      <c r="QAM1058" s="5"/>
      <c r="QAN1058" s="5"/>
      <c r="QAO1058" s="5"/>
      <c r="QAP1058" s="5"/>
      <c r="QAQ1058" s="5"/>
      <c r="QAR1058" s="5"/>
      <c r="QAS1058" s="5"/>
      <c r="QAT1058" s="5"/>
      <c r="QAU1058" s="5"/>
      <c r="QAV1058" s="5"/>
      <c r="QAW1058" s="5"/>
      <c r="QAX1058" s="5"/>
      <c r="QAY1058" s="5"/>
      <c r="QAZ1058" s="5"/>
      <c r="QBA1058" s="5"/>
      <c r="QBB1058" s="5"/>
      <c r="QBC1058" s="5"/>
      <c r="QBD1058" s="5"/>
      <c r="QBE1058" s="5"/>
      <c r="QBF1058" s="5"/>
      <c r="QBG1058" s="5"/>
      <c r="QBH1058" s="5"/>
      <c r="QBI1058" s="5"/>
      <c r="QBJ1058" s="5"/>
      <c r="QBK1058" s="5"/>
      <c r="QBL1058" s="5"/>
      <c r="QBM1058" s="5"/>
      <c r="QBN1058" s="5"/>
      <c r="QBO1058" s="5"/>
      <c r="QBP1058" s="5"/>
      <c r="QBQ1058" s="5"/>
      <c r="QBR1058" s="5"/>
      <c r="QBS1058" s="5"/>
      <c r="QBT1058" s="5"/>
      <c r="QBU1058" s="5"/>
      <c r="QBV1058" s="5"/>
      <c r="QBW1058" s="5"/>
      <c r="QBX1058" s="5"/>
      <c r="QBY1058" s="5"/>
      <c r="QBZ1058" s="5"/>
      <c r="QCA1058" s="5"/>
      <c r="QCB1058" s="5"/>
      <c r="QCC1058" s="5"/>
      <c r="QCD1058" s="5"/>
      <c r="QCE1058" s="5"/>
      <c r="QCF1058" s="5"/>
      <c r="QCG1058" s="5"/>
      <c r="QCH1058" s="5"/>
      <c r="QCI1058" s="5"/>
      <c r="QCJ1058" s="5"/>
      <c r="QCK1058" s="5"/>
      <c r="QCL1058" s="5"/>
      <c r="QCM1058" s="5"/>
      <c r="QCN1058" s="5"/>
      <c r="QCO1058" s="5"/>
      <c r="QCP1058" s="5"/>
      <c r="QCQ1058" s="5"/>
      <c r="QCR1058" s="5"/>
      <c r="QCS1058" s="5"/>
      <c r="QCT1058" s="5"/>
      <c r="QCU1058" s="5"/>
      <c r="QCV1058" s="5"/>
      <c r="QCW1058" s="5"/>
      <c r="QCX1058" s="5"/>
      <c r="QCY1058" s="5"/>
      <c r="QCZ1058" s="5"/>
      <c r="QDA1058" s="5"/>
      <c r="QDB1058" s="5"/>
      <c r="QDC1058" s="5"/>
      <c r="QDD1058" s="5"/>
      <c r="QDE1058" s="5"/>
      <c r="QDF1058" s="5"/>
      <c r="QDG1058" s="5"/>
      <c r="QDH1058" s="5"/>
      <c r="QDI1058" s="5"/>
      <c r="QDJ1058" s="5"/>
      <c r="QDK1058" s="5"/>
      <c r="QDL1058" s="5"/>
      <c r="QDM1058" s="5"/>
      <c r="QDN1058" s="5"/>
      <c r="QDO1058" s="5"/>
      <c r="QDP1058" s="5"/>
      <c r="QDQ1058" s="5"/>
      <c r="QDR1058" s="5"/>
      <c r="QDS1058" s="5"/>
      <c r="QDT1058" s="5"/>
      <c r="QDU1058" s="5"/>
      <c r="QDV1058" s="5"/>
      <c r="QDW1058" s="5"/>
      <c r="QDX1058" s="5"/>
      <c r="QDY1058" s="5"/>
      <c r="QDZ1058" s="5"/>
      <c r="QEA1058" s="5"/>
      <c r="QEB1058" s="5"/>
      <c r="QEC1058" s="5"/>
      <c r="QED1058" s="5"/>
      <c r="QEE1058" s="5"/>
      <c r="QEF1058" s="5"/>
      <c r="QEG1058" s="5"/>
      <c r="QEH1058" s="5"/>
      <c r="QEI1058" s="5"/>
      <c r="QEJ1058" s="5"/>
      <c r="QEK1058" s="5"/>
      <c r="QEL1058" s="5"/>
      <c r="QEM1058" s="5"/>
      <c r="QEN1058" s="5"/>
      <c r="QEO1058" s="5"/>
      <c r="QEP1058" s="5"/>
      <c r="QEQ1058" s="5"/>
      <c r="QER1058" s="5"/>
      <c r="QES1058" s="5"/>
      <c r="QET1058" s="5"/>
      <c r="QEU1058" s="5"/>
      <c r="QEV1058" s="5"/>
      <c r="QEW1058" s="5"/>
      <c r="QEX1058" s="5"/>
      <c r="QEY1058" s="5"/>
      <c r="QEZ1058" s="5"/>
      <c r="QFA1058" s="5"/>
      <c r="QFB1058" s="5"/>
      <c r="QFC1058" s="5"/>
      <c r="QFD1058" s="5"/>
      <c r="QFE1058" s="5"/>
      <c r="QFF1058" s="5"/>
      <c r="QFG1058" s="5"/>
      <c r="QFH1058" s="5"/>
      <c r="QFI1058" s="5"/>
      <c r="QFJ1058" s="5"/>
      <c r="QFK1058" s="5"/>
      <c r="QFL1058" s="5"/>
      <c r="QFM1058" s="5"/>
      <c r="QFN1058" s="5"/>
      <c r="QFO1058" s="5"/>
      <c r="QFP1058" s="5"/>
      <c r="QFQ1058" s="5"/>
      <c r="QFR1058" s="5"/>
      <c r="QFS1058" s="5"/>
      <c r="QFT1058" s="5"/>
      <c r="QFU1058" s="5"/>
      <c r="QFV1058" s="5"/>
      <c r="QFW1058" s="5"/>
      <c r="QFX1058" s="5"/>
      <c r="QFY1058" s="5"/>
      <c r="QFZ1058" s="5"/>
      <c r="QGA1058" s="5"/>
      <c r="QGB1058" s="5"/>
      <c r="QGC1058" s="5"/>
      <c r="QGD1058" s="5"/>
      <c r="QGE1058" s="5"/>
      <c r="QGF1058" s="5"/>
      <c r="QGG1058" s="5"/>
      <c r="QGH1058" s="5"/>
      <c r="QGI1058" s="5"/>
      <c r="QGJ1058" s="5"/>
      <c r="QGK1058" s="5"/>
      <c r="QGL1058" s="5"/>
      <c r="QGM1058" s="5"/>
      <c r="QGN1058" s="5"/>
      <c r="QGO1058" s="5"/>
      <c r="QGP1058" s="5"/>
      <c r="QGQ1058" s="5"/>
      <c r="QGR1058" s="5"/>
      <c r="QGS1058" s="5"/>
      <c r="QGT1058" s="5"/>
      <c r="QGU1058" s="5"/>
      <c r="QGV1058" s="5"/>
      <c r="QGW1058" s="5"/>
      <c r="QGX1058" s="5"/>
      <c r="QGY1058" s="5"/>
      <c r="QGZ1058" s="5"/>
      <c r="QHA1058" s="5"/>
      <c r="QHB1058" s="5"/>
      <c r="QHC1058" s="5"/>
      <c r="QHD1058" s="5"/>
      <c r="QHE1058" s="5"/>
      <c r="QHF1058" s="5"/>
      <c r="QHG1058" s="5"/>
      <c r="QHH1058" s="5"/>
      <c r="QHI1058" s="5"/>
      <c r="QHJ1058" s="5"/>
      <c r="QHK1058" s="5"/>
      <c r="QHL1058" s="5"/>
      <c r="QHM1058" s="5"/>
      <c r="QHN1058" s="5"/>
      <c r="QHO1058" s="5"/>
      <c r="QHP1058" s="5"/>
      <c r="QHQ1058" s="5"/>
      <c r="QHR1058" s="5"/>
      <c r="QHS1058" s="5"/>
      <c r="QHT1058" s="5"/>
      <c r="QHU1058" s="5"/>
      <c r="QHV1058" s="5"/>
      <c r="QHW1058" s="5"/>
      <c r="QHX1058" s="5"/>
      <c r="QHY1058" s="5"/>
      <c r="QHZ1058" s="5"/>
      <c r="QIA1058" s="5"/>
      <c r="QIB1058" s="5"/>
      <c r="QIC1058" s="5"/>
      <c r="QID1058" s="5"/>
      <c r="QIE1058" s="5"/>
      <c r="QIF1058" s="5"/>
      <c r="QIG1058" s="5"/>
      <c r="QIH1058" s="5"/>
      <c r="QII1058" s="5"/>
      <c r="QIJ1058" s="5"/>
      <c r="QIK1058" s="5"/>
      <c r="QIL1058" s="5"/>
      <c r="QIM1058" s="5"/>
      <c r="QIN1058" s="5"/>
      <c r="QIO1058" s="5"/>
      <c r="QIP1058" s="5"/>
      <c r="QIQ1058" s="5"/>
      <c r="QIR1058" s="5"/>
      <c r="QIS1058" s="5"/>
      <c r="QIT1058" s="5"/>
      <c r="QIU1058" s="5"/>
      <c r="QIV1058" s="5"/>
      <c r="QIW1058" s="5"/>
      <c r="QIX1058" s="5"/>
      <c r="QIY1058" s="5"/>
      <c r="QIZ1058" s="5"/>
      <c r="QJA1058" s="5"/>
      <c r="QJB1058" s="5"/>
      <c r="QJC1058" s="5"/>
      <c r="QJD1058" s="5"/>
      <c r="QJE1058" s="5"/>
      <c r="QJF1058" s="5"/>
      <c r="QJG1058" s="5"/>
      <c r="QJH1058" s="5"/>
      <c r="QJI1058" s="5"/>
      <c r="QJJ1058" s="5"/>
      <c r="QJK1058" s="5"/>
      <c r="QJL1058" s="5"/>
      <c r="QJM1058" s="5"/>
      <c r="QJN1058" s="5"/>
      <c r="QJO1058" s="5"/>
      <c r="QJP1058" s="5"/>
      <c r="QJQ1058" s="5"/>
      <c r="QJR1058" s="5"/>
      <c r="QJS1058" s="5"/>
      <c r="QJT1058" s="5"/>
      <c r="QJU1058" s="5"/>
      <c r="QJV1058" s="5"/>
      <c r="QJW1058" s="5"/>
      <c r="QJX1058" s="5"/>
      <c r="QJY1058" s="5"/>
      <c r="QJZ1058" s="5"/>
      <c r="QKA1058" s="5"/>
      <c r="QKB1058" s="5"/>
      <c r="QKC1058" s="5"/>
      <c r="QKD1058" s="5"/>
      <c r="QKE1058" s="5"/>
      <c r="QKF1058" s="5"/>
      <c r="QKG1058" s="5"/>
      <c r="QKH1058" s="5"/>
      <c r="QKI1058" s="5"/>
      <c r="QKJ1058" s="5"/>
      <c r="QKK1058" s="5"/>
      <c r="QKL1058" s="5"/>
      <c r="QKM1058" s="5"/>
      <c r="QKN1058" s="5"/>
      <c r="QKO1058" s="5"/>
      <c r="QKP1058" s="5"/>
      <c r="QKQ1058" s="5"/>
      <c r="QKR1058" s="5"/>
      <c r="QKS1058" s="5"/>
      <c r="QKT1058" s="5"/>
      <c r="QKU1058" s="5"/>
      <c r="QKV1058" s="5"/>
      <c r="QKW1058" s="5"/>
      <c r="QKX1058" s="5"/>
      <c r="QKY1058" s="5"/>
      <c r="QKZ1058" s="5"/>
      <c r="QLA1058" s="5"/>
      <c r="QLB1058" s="5"/>
      <c r="QLC1058" s="5"/>
      <c r="QLD1058" s="5"/>
      <c r="QLE1058" s="5"/>
      <c r="QLF1058" s="5"/>
      <c r="QLG1058" s="5"/>
      <c r="QLH1058" s="5"/>
      <c r="QLI1058" s="5"/>
      <c r="QLJ1058" s="5"/>
      <c r="QLK1058" s="5"/>
      <c r="QLL1058" s="5"/>
      <c r="QLM1058" s="5"/>
      <c r="QLN1058" s="5"/>
      <c r="QLO1058" s="5"/>
      <c r="QLP1058" s="5"/>
      <c r="QLQ1058" s="5"/>
      <c r="QLR1058" s="5"/>
      <c r="QLS1058" s="5"/>
      <c r="QLT1058" s="5"/>
      <c r="QLU1058" s="5"/>
      <c r="QLV1058" s="5"/>
      <c r="QLW1058" s="5"/>
      <c r="QLX1058" s="5"/>
      <c r="QLY1058" s="5"/>
      <c r="QLZ1058" s="5"/>
      <c r="QMA1058" s="5"/>
      <c r="QMB1058" s="5"/>
      <c r="QMC1058" s="5"/>
      <c r="QMD1058" s="5"/>
      <c r="QME1058" s="5"/>
      <c r="QMF1058" s="5"/>
      <c r="QMG1058" s="5"/>
      <c r="QMH1058" s="5"/>
      <c r="QMI1058" s="5"/>
      <c r="QMJ1058" s="5"/>
      <c r="QMK1058" s="5"/>
      <c r="QML1058" s="5"/>
      <c r="QMM1058" s="5"/>
      <c r="QMN1058" s="5"/>
      <c r="QMO1058" s="5"/>
      <c r="QMP1058" s="5"/>
      <c r="QMQ1058" s="5"/>
      <c r="QMR1058" s="5"/>
      <c r="QMS1058" s="5"/>
      <c r="QMT1058" s="5"/>
      <c r="QMU1058" s="5"/>
      <c r="QMV1058" s="5"/>
      <c r="QMW1058" s="5"/>
      <c r="QMX1058" s="5"/>
      <c r="QMY1058" s="5"/>
      <c r="QMZ1058" s="5"/>
      <c r="QNA1058" s="5"/>
      <c r="QNB1058" s="5"/>
      <c r="QNC1058" s="5"/>
      <c r="QND1058" s="5"/>
      <c r="QNE1058" s="5"/>
      <c r="QNF1058" s="5"/>
      <c r="QNG1058" s="5"/>
      <c r="QNH1058" s="5"/>
      <c r="QNI1058" s="5"/>
      <c r="QNJ1058" s="5"/>
      <c r="QNK1058" s="5"/>
      <c r="QNL1058" s="5"/>
      <c r="QNM1058" s="5"/>
      <c r="QNN1058" s="5"/>
      <c r="QNO1058" s="5"/>
      <c r="QNP1058" s="5"/>
      <c r="QNQ1058" s="5"/>
      <c r="QNR1058" s="5"/>
      <c r="QNS1058" s="5"/>
      <c r="QNT1058" s="5"/>
      <c r="QNU1058" s="5"/>
      <c r="QNV1058" s="5"/>
      <c r="QNW1058" s="5"/>
      <c r="QNX1058" s="5"/>
      <c r="QNY1058" s="5"/>
      <c r="QNZ1058" s="5"/>
      <c r="QOA1058" s="5"/>
      <c r="QOB1058" s="5"/>
      <c r="QOC1058" s="5"/>
      <c r="QOD1058" s="5"/>
      <c r="QOE1058" s="5"/>
      <c r="QOF1058" s="5"/>
      <c r="QOG1058" s="5"/>
      <c r="QOH1058" s="5"/>
      <c r="QOI1058" s="5"/>
      <c r="QOJ1058" s="5"/>
      <c r="QOK1058" s="5"/>
      <c r="QOL1058" s="5"/>
      <c r="QOM1058" s="5"/>
      <c r="QON1058" s="5"/>
      <c r="QOO1058" s="5"/>
      <c r="QOP1058" s="5"/>
      <c r="QOQ1058" s="5"/>
      <c r="QOR1058" s="5"/>
      <c r="QOS1058" s="5"/>
      <c r="QOT1058" s="5"/>
      <c r="QOU1058" s="5"/>
      <c r="QOV1058" s="5"/>
      <c r="QOW1058" s="5"/>
      <c r="QOX1058" s="5"/>
      <c r="QOY1058" s="5"/>
      <c r="QOZ1058" s="5"/>
      <c r="QPA1058" s="5"/>
      <c r="QPB1058" s="5"/>
      <c r="QPC1058" s="5"/>
      <c r="QPD1058" s="5"/>
      <c r="QPE1058" s="5"/>
      <c r="QPF1058" s="5"/>
      <c r="QPG1058" s="5"/>
      <c r="QPH1058" s="5"/>
      <c r="QPI1058" s="5"/>
      <c r="QPJ1058" s="5"/>
      <c r="QPK1058" s="5"/>
      <c r="QPL1058" s="5"/>
      <c r="QPM1058" s="5"/>
      <c r="QPN1058" s="5"/>
      <c r="QPO1058" s="5"/>
      <c r="QPP1058" s="5"/>
      <c r="QPQ1058" s="5"/>
      <c r="QPR1058" s="5"/>
      <c r="QPS1058" s="5"/>
      <c r="QPT1058" s="5"/>
      <c r="QPU1058" s="5"/>
      <c r="QPV1058" s="5"/>
      <c r="QPW1058" s="5"/>
      <c r="QPX1058" s="5"/>
      <c r="QPY1058" s="5"/>
      <c r="QPZ1058" s="5"/>
      <c r="QQA1058" s="5"/>
      <c r="QQB1058" s="5"/>
      <c r="QQC1058" s="5"/>
      <c r="QQD1058" s="5"/>
      <c r="QQE1058" s="5"/>
      <c r="QQF1058" s="5"/>
      <c r="QQG1058" s="5"/>
      <c r="QQH1058" s="5"/>
      <c r="QQI1058" s="5"/>
      <c r="QQJ1058" s="5"/>
      <c r="QQK1058" s="5"/>
      <c r="QQL1058" s="5"/>
      <c r="QQM1058" s="5"/>
      <c r="QQN1058" s="5"/>
      <c r="QQO1058" s="5"/>
      <c r="QQP1058" s="5"/>
      <c r="QQQ1058" s="5"/>
      <c r="QQR1058" s="5"/>
      <c r="QQS1058" s="5"/>
      <c r="QQT1058" s="5"/>
      <c r="QQU1058" s="5"/>
      <c r="QQV1058" s="5"/>
      <c r="QQW1058" s="5"/>
      <c r="QQX1058" s="5"/>
      <c r="QQY1058" s="5"/>
      <c r="QQZ1058" s="5"/>
      <c r="QRA1058" s="5"/>
      <c r="QRB1058" s="5"/>
      <c r="QRC1058" s="5"/>
      <c r="QRD1058" s="5"/>
      <c r="QRE1058" s="5"/>
      <c r="QRF1058" s="5"/>
      <c r="QRG1058" s="5"/>
      <c r="QRH1058" s="5"/>
      <c r="QRI1058" s="5"/>
      <c r="QRJ1058" s="5"/>
      <c r="QRK1058" s="5"/>
      <c r="QRL1058" s="5"/>
      <c r="QRM1058" s="5"/>
      <c r="QRN1058" s="5"/>
      <c r="QRO1058" s="5"/>
      <c r="QRP1058" s="5"/>
      <c r="QRQ1058" s="5"/>
      <c r="QRR1058" s="5"/>
      <c r="QRS1058" s="5"/>
      <c r="QRT1058" s="5"/>
      <c r="QRU1058" s="5"/>
      <c r="QRV1058" s="5"/>
      <c r="QRW1058" s="5"/>
      <c r="QRX1058" s="5"/>
      <c r="QRY1058" s="5"/>
      <c r="QRZ1058" s="5"/>
      <c r="QSA1058" s="5"/>
      <c r="QSB1058" s="5"/>
      <c r="QSC1058" s="5"/>
      <c r="QSD1058" s="5"/>
      <c r="QSE1058" s="5"/>
      <c r="QSF1058" s="5"/>
      <c r="QSG1058" s="5"/>
      <c r="QSH1058" s="5"/>
      <c r="QSI1058" s="5"/>
      <c r="QSJ1058" s="5"/>
      <c r="QSK1058" s="5"/>
      <c r="QSL1058" s="5"/>
      <c r="QSM1058" s="5"/>
      <c r="QSN1058" s="5"/>
      <c r="QSO1058" s="5"/>
      <c r="QSP1058" s="5"/>
      <c r="QSQ1058" s="5"/>
      <c r="QSR1058" s="5"/>
      <c r="QSS1058" s="5"/>
      <c r="QST1058" s="5"/>
      <c r="QSU1058" s="5"/>
      <c r="QSV1058" s="5"/>
      <c r="QSW1058" s="5"/>
      <c r="QSX1058" s="5"/>
      <c r="QSY1058" s="5"/>
      <c r="QSZ1058" s="5"/>
      <c r="QTA1058" s="5"/>
      <c r="QTB1058" s="5"/>
      <c r="QTC1058" s="5"/>
      <c r="QTD1058" s="5"/>
      <c r="QTE1058" s="5"/>
      <c r="QTF1058" s="5"/>
      <c r="QTG1058" s="5"/>
      <c r="QTH1058" s="5"/>
      <c r="QTI1058" s="5"/>
      <c r="QTJ1058" s="5"/>
      <c r="QTK1058" s="5"/>
      <c r="QTL1058" s="5"/>
      <c r="QTM1058" s="5"/>
      <c r="QTN1058" s="5"/>
      <c r="QTO1058" s="5"/>
      <c r="QTP1058" s="5"/>
      <c r="QTQ1058" s="5"/>
      <c r="QTR1058" s="5"/>
      <c r="QTS1058" s="5"/>
      <c r="QTT1058" s="5"/>
      <c r="QTU1058" s="5"/>
      <c r="QTV1058" s="5"/>
      <c r="QTW1058" s="5"/>
      <c r="QTX1058" s="5"/>
      <c r="QTY1058" s="5"/>
      <c r="QTZ1058" s="5"/>
      <c r="QUA1058" s="5"/>
      <c r="QUB1058" s="5"/>
      <c r="QUC1058" s="5"/>
      <c r="QUD1058" s="5"/>
      <c r="QUE1058" s="5"/>
      <c r="QUF1058" s="5"/>
      <c r="QUG1058" s="5"/>
      <c r="QUH1058" s="5"/>
      <c r="QUI1058" s="5"/>
      <c r="QUJ1058" s="5"/>
      <c r="QUK1058" s="5"/>
      <c r="QUL1058" s="5"/>
      <c r="QUM1058" s="5"/>
      <c r="QUN1058" s="5"/>
      <c r="QUO1058" s="5"/>
      <c r="QUP1058" s="5"/>
      <c r="QUQ1058" s="5"/>
      <c r="QUR1058" s="5"/>
      <c r="QUS1058" s="5"/>
      <c r="QUT1058" s="5"/>
      <c r="QUU1058" s="5"/>
      <c r="QUV1058" s="5"/>
      <c r="QUW1058" s="5"/>
      <c r="QUX1058" s="5"/>
      <c r="QUY1058" s="5"/>
      <c r="QUZ1058" s="5"/>
      <c r="QVA1058" s="5"/>
      <c r="QVB1058" s="5"/>
      <c r="QVC1058" s="5"/>
      <c r="QVD1058" s="5"/>
      <c r="QVE1058" s="5"/>
      <c r="QVF1058" s="5"/>
      <c r="QVG1058" s="5"/>
      <c r="QVH1058" s="5"/>
      <c r="QVI1058" s="5"/>
      <c r="QVJ1058" s="5"/>
      <c r="QVK1058" s="5"/>
      <c r="QVL1058" s="5"/>
      <c r="QVM1058" s="5"/>
      <c r="QVN1058" s="5"/>
      <c r="QVO1058" s="5"/>
      <c r="QVP1058" s="5"/>
      <c r="QVQ1058" s="5"/>
      <c r="QVR1058" s="5"/>
      <c r="QVS1058" s="5"/>
      <c r="QVT1058" s="5"/>
      <c r="QVU1058" s="5"/>
      <c r="QVV1058" s="5"/>
      <c r="QVW1058" s="5"/>
      <c r="QVX1058" s="5"/>
      <c r="QVY1058" s="5"/>
      <c r="QVZ1058" s="5"/>
      <c r="QWA1058" s="5"/>
      <c r="QWB1058" s="5"/>
      <c r="QWC1058" s="5"/>
      <c r="QWD1058" s="5"/>
      <c r="QWE1058" s="5"/>
      <c r="QWF1058" s="5"/>
      <c r="QWG1058" s="5"/>
      <c r="QWH1058" s="5"/>
      <c r="QWI1058" s="5"/>
      <c r="QWJ1058" s="5"/>
      <c r="QWK1058" s="5"/>
      <c r="QWL1058" s="5"/>
      <c r="QWM1058" s="5"/>
      <c r="QWN1058" s="5"/>
      <c r="QWO1058" s="5"/>
      <c r="QWP1058" s="5"/>
      <c r="QWQ1058" s="5"/>
      <c r="QWR1058" s="5"/>
      <c r="QWS1058" s="5"/>
      <c r="QWT1058" s="5"/>
      <c r="QWU1058" s="5"/>
      <c r="QWV1058" s="5"/>
      <c r="QWW1058" s="5"/>
      <c r="QWX1058" s="5"/>
      <c r="QWY1058" s="5"/>
      <c r="QWZ1058" s="5"/>
      <c r="QXA1058" s="5"/>
      <c r="QXB1058" s="5"/>
      <c r="QXC1058" s="5"/>
      <c r="QXD1058" s="5"/>
      <c r="QXE1058" s="5"/>
      <c r="QXF1058" s="5"/>
      <c r="QXG1058" s="5"/>
      <c r="QXH1058" s="5"/>
      <c r="QXI1058" s="5"/>
      <c r="QXJ1058" s="5"/>
      <c r="QXK1058" s="5"/>
      <c r="QXL1058" s="5"/>
      <c r="QXM1058" s="5"/>
      <c r="QXN1058" s="5"/>
      <c r="QXO1058" s="5"/>
      <c r="QXP1058" s="5"/>
      <c r="QXQ1058" s="5"/>
      <c r="QXR1058" s="5"/>
      <c r="QXS1058" s="5"/>
      <c r="QXT1058" s="5"/>
      <c r="QXU1058" s="5"/>
      <c r="QXV1058" s="5"/>
      <c r="QXW1058" s="5"/>
      <c r="QXX1058" s="5"/>
      <c r="QXY1058" s="5"/>
      <c r="QXZ1058" s="5"/>
      <c r="QYA1058" s="5"/>
      <c r="QYB1058" s="5"/>
      <c r="QYC1058" s="5"/>
      <c r="QYD1058" s="5"/>
      <c r="QYE1058" s="5"/>
      <c r="QYF1058" s="5"/>
      <c r="QYG1058" s="5"/>
      <c r="QYH1058" s="5"/>
      <c r="QYI1058" s="5"/>
      <c r="QYJ1058" s="5"/>
      <c r="QYK1058" s="5"/>
      <c r="QYL1058" s="5"/>
      <c r="QYM1058" s="5"/>
      <c r="QYN1058" s="5"/>
      <c r="QYO1058" s="5"/>
      <c r="QYP1058" s="5"/>
      <c r="QYQ1058" s="5"/>
      <c r="QYR1058" s="5"/>
      <c r="QYS1058" s="5"/>
      <c r="QYT1058" s="5"/>
      <c r="QYU1058" s="5"/>
      <c r="QYV1058" s="5"/>
      <c r="QYW1058" s="5"/>
      <c r="QYX1058" s="5"/>
      <c r="QYY1058" s="5"/>
      <c r="QYZ1058" s="5"/>
      <c r="QZA1058" s="5"/>
      <c r="QZB1058" s="5"/>
      <c r="QZC1058" s="5"/>
      <c r="QZD1058" s="5"/>
      <c r="QZE1058" s="5"/>
      <c r="QZF1058" s="5"/>
      <c r="QZG1058" s="5"/>
      <c r="QZH1058" s="5"/>
      <c r="QZI1058" s="5"/>
      <c r="QZJ1058" s="5"/>
      <c r="QZK1058" s="5"/>
      <c r="QZL1058" s="5"/>
      <c r="QZM1058" s="5"/>
      <c r="QZN1058" s="5"/>
      <c r="QZO1058" s="5"/>
      <c r="QZP1058" s="5"/>
      <c r="QZQ1058" s="5"/>
      <c r="QZR1058" s="5"/>
      <c r="QZS1058" s="5"/>
      <c r="QZT1058" s="5"/>
      <c r="QZU1058" s="5"/>
      <c r="QZV1058" s="5"/>
      <c r="QZW1058" s="5"/>
      <c r="QZX1058" s="5"/>
      <c r="QZY1058" s="5"/>
      <c r="QZZ1058" s="5"/>
      <c r="RAA1058" s="5"/>
      <c r="RAB1058" s="5"/>
      <c r="RAC1058" s="5"/>
      <c r="RAD1058" s="5"/>
      <c r="RAE1058" s="5"/>
      <c r="RAF1058" s="5"/>
      <c r="RAG1058" s="5"/>
      <c r="RAH1058" s="5"/>
      <c r="RAI1058" s="5"/>
      <c r="RAJ1058" s="5"/>
      <c r="RAK1058" s="5"/>
      <c r="RAL1058" s="5"/>
      <c r="RAM1058" s="5"/>
      <c r="RAN1058" s="5"/>
      <c r="RAO1058" s="5"/>
      <c r="RAP1058" s="5"/>
      <c r="RAQ1058" s="5"/>
      <c r="RAR1058" s="5"/>
      <c r="RAS1058" s="5"/>
      <c r="RAT1058" s="5"/>
      <c r="RAU1058" s="5"/>
      <c r="RAV1058" s="5"/>
      <c r="RAW1058" s="5"/>
      <c r="RAX1058" s="5"/>
      <c r="RAY1058" s="5"/>
      <c r="RAZ1058" s="5"/>
      <c r="RBA1058" s="5"/>
      <c r="RBB1058" s="5"/>
      <c r="RBC1058" s="5"/>
      <c r="RBD1058" s="5"/>
      <c r="RBE1058" s="5"/>
      <c r="RBF1058" s="5"/>
      <c r="RBG1058" s="5"/>
      <c r="RBH1058" s="5"/>
      <c r="RBI1058" s="5"/>
      <c r="RBJ1058" s="5"/>
      <c r="RBK1058" s="5"/>
      <c r="RBL1058" s="5"/>
      <c r="RBM1058" s="5"/>
      <c r="RBN1058" s="5"/>
      <c r="RBO1058" s="5"/>
      <c r="RBP1058" s="5"/>
      <c r="RBQ1058" s="5"/>
      <c r="RBR1058" s="5"/>
      <c r="RBS1058" s="5"/>
      <c r="RBT1058" s="5"/>
      <c r="RBU1058" s="5"/>
      <c r="RBV1058" s="5"/>
      <c r="RBW1058" s="5"/>
      <c r="RBX1058" s="5"/>
      <c r="RBY1058" s="5"/>
      <c r="RBZ1058" s="5"/>
      <c r="RCA1058" s="5"/>
      <c r="RCB1058" s="5"/>
      <c r="RCC1058" s="5"/>
      <c r="RCD1058" s="5"/>
      <c r="RCE1058" s="5"/>
      <c r="RCF1058" s="5"/>
      <c r="RCG1058" s="5"/>
      <c r="RCH1058" s="5"/>
      <c r="RCI1058" s="5"/>
      <c r="RCJ1058" s="5"/>
      <c r="RCK1058" s="5"/>
      <c r="RCL1058" s="5"/>
      <c r="RCM1058" s="5"/>
      <c r="RCN1058" s="5"/>
      <c r="RCO1058" s="5"/>
      <c r="RCP1058" s="5"/>
      <c r="RCQ1058" s="5"/>
      <c r="RCR1058" s="5"/>
      <c r="RCS1058" s="5"/>
      <c r="RCT1058" s="5"/>
      <c r="RCU1058" s="5"/>
      <c r="RCV1058" s="5"/>
      <c r="RCW1058" s="5"/>
      <c r="RCX1058" s="5"/>
      <c r="RCY1058" s="5"/>
      <c r="RCZ1058" s="5"/>
      <c r="RDA1058" s="5"/>
      <c r="RDB1058" s="5"/>
      <c r="RDC1058" s="5"/>
      <c r="RDD1058" s="5"/>
      <c r="RDE1058" s="5"/>
      <c r="RDF1058" s="5"/>
      <c r="RDG1058" s="5"/>
      <c r="RDH1058" s="5"/>
      <c r="RDI1058" s="5"/>
      <c r="RDJ1058" s="5"/>
      <c r="RDK1058" s="5"/>
      <c r="RDL1058" s="5"/>
      <c r="RDM1058" s="5"/>
      <c r="RDN1058" s="5"/>
      <c r="RDO1058" s="5"/>
      <c r="RDP1058" s="5"/>
      <c r="RDQ1058" s="5"/>
      <c r="RDR1058" s="5"/>
      <c r="RDS1058" s="5"/>
      <c r="RDT1058" s="5"/>
      <c r="RDU1058" s="5"/>
      <c r="RDV1058" s="5"/>
      <c r="RDW1058" s="5"/>
      <c r="RDX1058" s="5"/>
      <c r="RDY1058" s="5"/>
      <c r="RDZ1058" s="5"/>
      <c r="REA1058" s="5"/>
      <c r="REB1058" s="5"/>
      <c r="REC1058" s="5"/>
      <c r="RED1058" s="5"/>
      <c r="REE1058" s="5"/>
      <c r="REF1058" s="5"/>
      <c r="REG1058" s="5"/>
      <c r="REH1058" s="5"/>
      <c r="REI1058" s="5"/>
      <c r="REJ1058" s="5"/>
      <c r="REK1058" s="5"/>
      <c r="REL1058" s="5"/>
      <c r="REM1058" s="5"/>
      <c r="REN1058" s="5"/>
      <c r="REO1058" s="5"/>
      <c r="REP1058" s="5"/>
      <c r="REQ1058" s="5"/>
      <c r="RER1058" s="5"/>
      <c r="RES1058" s="5"/>
      <c r="RET1058" s="5"/>
      <c r="REU1058" s="5"/>
      <c r="REV1058" s="5"/>
      <c r="REW1058" s="5"/>
      <c r="REX1058" s="5"/>
      <c r="REY1058" s="5"/>
      <c r="REZ1058" s="5"/>
      <c r="RFA1058" s="5"/>
      <c r="RFB1058" s="5"/>
      <c r="RFC1058" s="5"/>
      <c r="RFD1058" s="5"/>
      <c r="RFE1058" s="5"/>
      <c r="RFF1058" s="5"/>
      <c r="RFG1058" s="5"/>
      <c r="RFH1058" s="5"/>
      <c r="RFI1058" s="5"/>
      <c r="RFJ1058" s="5"/>
      <c r="RFK1058" s="5"/>
      <c r="RFL1058" s="5"/>
      <c r="RFM1058" s="5"/>
      <c r="RFN1058" s="5"/>
      <c r="RFO1058" s="5"/>
      <c r="RFP1058" s="5"/>
      <c r="RFQ1058" s="5"/>
      <c r="RFR1058" s="5"/>
      <c r="RFS1058" s="5"/>
      <c r="RFT1058" s="5"/>
      <c r="RFU1058" s="5"/>
      <c r="RFV1058" s="5"/>
      <c r="RFW1058" s="5"/>
      <c r="RFX1058" s="5"/>
      <c r="RFY1058" s="5"/>
      <c r="RFZ1058" s="5"/>
      <c r="RGA1058" s="5"/>
      <c r="RGB1058" s="5"/>
      <c r="RGC1058" s="5"/>
      <c r="RGD1058" s="5"/>
      <c r="RGE1058" s="5"/>
      <c r="RGF1058" s="5"/>
      <c r="RGG1058" s="5"/>
      <c r="RGH1058" s="5"/>
      <c r="RGI1058" s="5"/>
      <c r="RGJ1058" s="5"/>
      <c r="RGK1058" s="5"/>
      <c r="RGL1058" s="5"/>
      <c r="RGM1058" s="5"/>
      <c r="RGN1058" s="5"/>
      <c r="RGO1058" s="5"/>
      <c r="RGP1058" s="5"/>
      <c r="RGQ1058" s="5"/>
      <c r="RGR1058" s="5"/>
      <c r="RGS1058" s="5"/>
      <c r="RGT1058" s="5"/>
      <c r="RGU1058" s="5"/>
      <c r="RGV1058" s="5"/>
      <c r="RGW1058" s="5"/>
      <c r="RGX1058" s="5"/>
      <c r="RGY1058" s="5"/>
      <c r="RGZ1058" s="5"/>
      <c r="RHA1058" s="5"/>
      <c r="RHB1058" s="5"/>
      <c r="RHC1058" s="5"/>
      <c r="RHD1058" s="5"/>
      <c r="RHE1058" s="5"/>
      <c r="RHF1058" s="5"/>
      <c r="RHG1058" s="5"/>
      <c r="RHH1058" s="5"/>
      <c r="RHI1058" s="5"/>
      <c r="RHJ1058" s="5"/>
      <c r="RHK1058" s="5"/>
      <c r="RHL1058" s="5"/>
      <c r="RHM1058" s="5"/>
      <c r="RHN1058" s="5"/>
      <c r="RHO1058" s="5"/>
      <c r="RHP1058" s="5"/>
      <c r="RHQ1058" s="5"/>
      <c r="RHR1058" s="5"/>
      <c r="RHS1058" s="5"/>
      <c r="RHT1058" s="5"/>
      <c r="RHU1058" s="5"/>
      <c r="RHV1058" s="5"/>
      <c r="RHW1058" s="5"/>
      <c r="RHX1058" s="5"/>
      <c r="RHY1058" s="5"/>
      <c r="RHZ1058" s="5"/>
      <c r="RIA1058" s="5"/>
      <c r="RIB1058" s="5"/>
      <c r="RIC1058" s="5"/>
      <c r="RID1058" s="5"/>
      <c r="RIE1058" s="5"/>
      <c r="RIF1058" s="5"/>
      <c r="RIG1058" s="5"/>
      <c r="RIH1058" s="5"/>
      <c r="RII1058" s="5"/>
      <c r="RIJ1058" s="5"/>
      <c r="RIK1058" s="5"/>
      <c r="RIL1058" s="5"/>
      <c r="RIM1058" s="5"/>
      <c r="RIN1058" s="5"/>
      <c r="RIO1058" s="5"/>
      <c r="RIP1058" s="5"/>
      <c r="RIQ1058" s="5"/>
      <c r="RIR1058" s="5"/>
      <c r="RIS1058" s="5"/>
      <c r="RIT1058" s="5"/>
      <c r="RIU1058" s="5"/>
      <c r="RIV1058" s="5"/>
      <c r="RIW1058" s="5"/>
      <c r="RIX1058" s="5"/>
      <c r="RIY1058" s="5"/>
      <c r="RIZ1058" s="5"/>
      <c r="RJA1058" s="5"/>
      <c r="RJB1058" s="5"/>
      <c r="RJC1058" s="5"/>
      <c r="RJD1058" s="5"/>
      <c r="RJE1058" s="5"/>
      <c r="RJF1058" s="5"/>
      <c r="RJG1058" s="5"/>
      <c r="RJH1058" s="5"/>
      <c r="RJI1058" s="5"/>
      <c r="RJJ1058" s="5"/>
      <c r="RJK1058" s="5"/>
      <c r="RJL1058" s="5"/>
      <c r="RJM1058" s="5"/>
      <c r="RJN1058" s="5"/>
      <c r="RJO1058" s="5"/>
      <c r="RJP1058" s="5"/>
      <c r="RJQ1058" s="5"/>
      <c r="RJR1058" s="5"/>
      <c r="RJS1058" s="5"/>
      <c r="RJT1058" s="5"/>
      <c r="RJU1058" s="5"/>
      <c r="RJV1058" s="5"/>
      <c r="RJW1058" s="5"/>
      <c r="RJX1058" s="5"/>
      <c r="RJY1058" s="5"/>
      <c r="RJZ1058" s="5"/>
      <c r="RKA1058" s="5"/>
      <c r="RKB1058" s="5"/>
      <c r="RKC1058" s="5"/>
      <c r="RKD1058" s="5"/>
      <c r="RKE1058" s="5"/>
      <c r="RKF1058" s="5"/>
      <c r="RKG1058" s="5"/>
      <c r="RKH1058" s="5"/>
      <c r="RKI1058" s="5"/>
      <c r="RKJ1058" s="5"/>
      <c r="RKK1058" s="5"/>
      <c r="RKL1058" s="5"/>
      <c r="RKM1058" s="5"/>
      <c r="RKN1058" s="5"/>
      <c r="RKO1058" s="5"/>
      <c r="RKP1058" s="5"/>
      <c r="RKQ1058" s="5"/>
      <c r="RKR1058" s="5"/>
      <c r="RKS1058" s="5"/>
      <c r="RKT1058" s="5"/>
      <c r="RKU1058" s="5"/>
      <c r="RKV1058" s="5"/>
      <c r="RKW1058" s="5"/>
      <c r="RKX1058" s="5"/>
      <c r="RKY1058" s="5"/>
      <c r="RKZ1058" s="5"/>
      <c r="RLA1058" s="5"/>
      <c r="RLB1058" s="5"/>
      <c r="RLC1058" s="5"/>
      <c r="RLD1058" s="5"/>
      <c r="RLE1058" s="5"/>
      <c r="RLF1058" s="5"/>
      <c r="RLG1058" s="5"/>
      <c r="RLH1058" s="5"/>
      <c r="RLI1058" s="5"/>
      <c r="RLJ1058" s="5"/>
      <c r="RLK1058" s="5"/>
      <c r="RLL1058" s="5"/>
      <c r="RLM1058" s="5"/>
      <c r="RLN1058" s="5"/>
      <c r="RLO1058" s="5"/>
      <c r="RLP1058" s="5"/>
      <c r="RLQ1058" s="5"/>
      <c r="RLR1058" s="5"/>
      <c r="RLS1058" s="5"/>
      <c r="RLT1058" s="5"/>
      <c r="RLU1058" s="5"/>
      <c r="RLV1058" s="5"/>
      <c r="RLW1058" s="5"/>
      <c r="RLX1058" s="5"/>
      <c r="RLY1058" s="5"/>
      <c r="RLZ1058" s="5"/>
      <c r="RMA1058" s="5"/>
      <c r="RMB1058" s="5"/>
      <c r="RMC1058" s="5"/>
      <c r="RMD1058" s="5"/>
      <c r="RME1058" s="5"/>
      <c r="RMF1058" s="5"/>
      <c r="RMG1058" s="5"/>
      <c r="RMH1058" s="5"/>
      <c r="RMI1058" s="5"/>
      <c r="RMJ1058" s="5"/>
      <c r="RMK1058" s="5"/>
      <c r="RML1058" s="5"/>
      <c r="RMM1058" s="5"/>
      <c r="RMN1058" s="5"/>
      <c r="RMO1058" s="5"/>
      <c r="RMP1058" s="5"/>
      <c r="RMQ1058" s="5"/>
      <c r="RMR1058" s="5"/>
      <c r="RMS1058" s="5"/>
      <c r="RMT1058" s="5"/>
      <c r="RMU1058" s="5"/>
      <c r="RMV1058" s="5"/>
      <c r="RMW1058" s="5"/>
      <c r="RMX1058" s="5"/>
      <c r="RMY1058" s="5"/>
      <c r="RMZ1058" s="5"/>
      <c r="RNA1058" s="5"/>
      <c r="RNB1058" s="5"/>
      <c r="RNC1058" s="5"/>
      <c r="RND1058" s="5"/>
      <c r="RNE1058" s="5"/>
      <c r="RNF1058" s="5"/>
      <c r="RNG1058" s="5"/>
      <c r="RNH1058" s="5"/>
      <c r="RNI1058" s="5"/>
      <c r="RNJ1058" s="5"/>
      <c r="RNK1058" s="5"/>
      <c r="RNL1058" s="5"/>
      <c r="RNM1058" s="5"/>
      <c r="RNN1058" s="5"/>
      <c r="RNO1058" s="5"/>
      <c r="RNP1058" s="5"/>
      <c r="RNQ1058" s="5"/>
      <c r="RNR1058" s="5"/>
      <c r="RNS1058" s="5"/>
      <c r="RNT1058" s="5"/>
      <c r="RNU1058" s="5"/>
      <c r="RNV1058" s="5"/>
      <c r="RNW1058" s="5"/>
      <c r="RNX1058" s="5"/>
      <c r="RNY1058" s="5"/>
      <c r="RNZ1058" s="5"/>
      <c r="ROA1058" s="5"/>
      <c r="ROB1058" s="5"/>
      <c r="ROC1058" s="5"/>
      <c r="ROD1058" s="5"/>
      <c r="ROE1058" s="5"/>
      <c r="ROF1058" s="5"/>
      <c r="ROG1058" s="5"/>
      <c r="ROH1058" s="5"/>
      <c r="ROI1058" s="5"/>
      <c r="ROJ1058" s="5"/>
      <c r="ROK1058" s="5"/>
      <c r="ROL1058" s="5"/>
      <c r="ROM1058" s="5"/>
      <c r="RON1058" s="5"/>
      <c r="ROO1058" s="5"/>
      <c r="ROP1058" s="5"/>
      <c r="ROQ1058" s="5"/>
      <c r="ROR1058" s="5"/>
      <c r="ROS1058" s="5"/>
      <c r="ROT1058" s="5"/>
      <c r="ROU1058" s="5"/>
      <c r="ROV1058" s="5"/>
      <c r="ROW1058" s="5"/>
      <c r="ROX1058" s="5"/>
      <c r="ROY1058" s="5"/>
      <c r="ROZ1058" s="5"/>
      <c r="RPA1058" s="5"/>
      <c r="RPB1058" s="5"/>
      <c r="RPC1058" s="5"/>
      <c r="RPD1058" s="5"/>
      <c r="RPE1058" s="5"/>
      <c r="RPF1058" s="5"/>
      <c r="RPG1058" s="5"/>
      <c r="RPH1058" s="5"/>
      <c r="RPI1058" s="5"/>
      <c r="RPJ1058" s="5"/>
      <c r="RPK1058" s="5"/>
      <c r="RPL1058" s="5"/>
      <c r="RPM1058" s="5"/>
      <c r="RPN1058" s="5"/>
      <c r="RPO1058" s="5"/>
      <c r="RPP1058" s="5"/>
      <c r="RPQ1058" s="5"/>
      <c r="RPR1058" s="5"/>
      <c r="RPS1058" s="5"/>
      <c r="RPT1058" s="5"/>
      <c r="RPU1058" s="5"/>
      <c r="RPV1058" s="5"/>
      <c r="RPW1058" s="5"/>
      <c r="RPX1058" s="5"/>
      <c r="RPY1058" s="5"/>
      <c r="RPZ1058" s="5"/>
      <c r="RQA1058" s="5"/>
      <c r="RQB1058" s="5"/>
      <c r="RQC1058" s="5"/>
      <c r="RQD1058" s="5"/>
      <c r="RQE1058" s="5"/>
      <c r="RQF1058" s="5"/>
      <c r="RQG1058" s="5"/>
      <c r="RQH1058" s="5"/>
      <c r="RQI1058" s="5"/>
      <c r="RQJ1058" s="5"/>
      <c r="RQK1058" s="5"/>
      <c r="RQL1058" s="5"/>
      <c r="RQM1058" s="5"/>
      <c r="RQN1058" s="5"/>
      <c r="RQO1058" s="5"/>
      <c r="RQP1058" s="5"/>
      <c r="RQQ1058" s="5"/>
      <c r="RQR1058" s="5"/>
      <c r="RQS1058" s="5"/>
      <c r="RQT1058" s="5"/>
      <c r="RQU1058" s="5"/>
      <c r="RQV1058" s="5"/>
      <c r="RQW1058" s="5"/>
      <c r="RQX1058" s="5"/>
      <c r="RQY1058" s="5"/>
      <c r="RQZ1058" s="5"/>
      <c r="RRA1058" s="5"/>
      <c r="RRB1058" s="5"/>
      <c r="RRC1058" s="5"/>
      <c r="RRD1058" s="5"/>
      <c r="RRE1058" s="5"/>
      <c r="RRF1058" s="5"/>
      <c r="RRG1058" s="5"/>
      <c r="RRH1058" s="5"/>
      <c r="RRI1058" s="5"/>
      <c r="RRJ1058" s="5"/>
      <c r="RRK1058" s="5"/>
      <c r="RRL1058" s="5"/>
      <c r="RRM1058" s="5"/>
      <c r="RRN1058" s="5"/>
      <c r="RRO1058" s="5"/>
      <c r="RRP1058" s="5"/>
      <c r="RRQ1058" s="5"/>
      <c r="RRR1058" s="5"/>
      <c r="RRS1058" s="5"/>
      <c r="RRT1058" s="5"/>
      <c r="RRU1058" s="5"/>
      <c r="RRV1058" s="5"/>
      <c r="RRW1058" s="5"/>
      <c r="RRX1058" s="5"/>
      <c r="RRY1058" s="5"/>
      <c r="RRZ1058" s="5"/>
      <c r="RSA1058" s="5"/>
      <c r="RSB1058" s="5"/>
      <c r="RSC1058" s="5"/>
      <c r="RSD1058" s="5"/>
      <c r="RSE1058" s="5"/>
      <c r="RSF1058" s="5"/>
      <c r="RSG1058" s="5"/>
      <c r="RSH1058" s="5"/>
      <c r="RSI1058" s="5"/>
      <c r="RSJ1058" s="5"/>
      <c r="RSK1058" s="5"/>
      <c r="RSL1058" s="5"/>
      <c r="RSM1058" s="5"/>
      <c r="RSN1058" s="5"/>
      <c r="RSO1058" s="5"/>
      <c r="RSP1058" s="5"/>
      <c r="RSQ1058" s="5"/>
      <c r="RSR1058" s="5"/>
      <c r="RSS1058" s="5"/>
      <c r="RST1058" s="5"/>
      <c r="RSU1058" s="5"/>
      <c r="RSV1058" s="5"/>
      <c r="RSW1058" s="5"/>
      <c r="RSX1058" s="5"/>
      <c r="RSY1058" s="5"/>
      <c r="RSZ1058" s="5"/>
      <c r="RTA1058" s="5"/>
      <c r="RTB1058" s="5"/>
      <c r="RTC1058" s="5"/>
      <c r="RTD1058" s="5"/>
      <c r="RTE1058" s="5"/>
      <c r="RTF1058" s="5"/>
      <c r="RTG1058" s="5"/>
      <c r="RTH1058" s="5"/>
      <c r="RTI1058" s="5"/>
      <c r="RTJ1058" s="5"/>
      <c r="RTK1058" s="5"/>
      <c r="RTL1058" s="5"/>
      <c r="RTM1058" s="5"/>
      <c r="RTN1058" s="5"/>
      <c r="RTO1058" s="5"/>
      <c r="RTP1058" s="5"/>
      <c r="RTQ1058" s="5"/>
      <c r="RTR1058" s="5"/>
      <c r="RTS1058" s="5"/>
      <c r="RTT1058" s="5"/>
      <c r="RTU1058" s="5"/>
      <c r="RTV1058" s="5"/>
      <c r="RTW1058" s="5"/>
      <c r="RTX1058" s="5"/>
      <c r="RTY1058" s="5"/>
      <c r="RTZ1058" s="5"/>
      <c r="RUA1058" s="5"/>
      <c r="RUB1058" s="5"/>
      <c r="RUC1058" s="5"/>
      <c r="RUD1058" s="5"/>
      <c r="RUE1058" s="5"/>
      <c r="RUF1058" s="5"/>
      <c r="RUG1058" s="5"/>
      <c r="RUH1058" s="5"/>
      <c r="RUI1058" s="5"/>
      <c r="RUJ1058" s="5"/>
      <c r="RUK1058" s="5"/>
      <c r="RUL1058" s="5"/>
      <c r="RUM1058" s="5"/>
      <c r="RUN1058" s="5"/>
      <c r="RUO1058" s="5"/>
      <c r="RUP1058" s="5"/>
      <c r="RUQ1058" s="5"/>
      <c r="RUR1058" s="5"/>
      <c r="RUS1058" s="5"/>
      <c r="RUT1058" s="5"/>
      <c r="RUU1058" s="5"/>
      <c r="RUV1058" s="5"/>
      <c r="RUW1058" s="5"/>
      <c r="RUX1058" s="5"/>
      <c r="RUY1058" s="5"/>
      <c r="RUZ1058" s="5"/>
      <c r="RVA1058" s="5"/>
      <c r="RVB1058" s="5"/>
      <c r="RVC1058" s="5"/>
      <c r="RVD1058" s="5"/>
      <c r="RVE1058" s="5"/>
      <c r="RVF1058" s="5"/>
      <c r="RVG1058" s="5"/>
      <c r="RVH1058" s="5"/>
      <c r="RVI1058" s="5"/>
      <c r="RVJ1058" s="5"/>
      <c r="RVK1058" s="5"/>
      <c r="RVL1058" s="5"/>
      <c r="RVM1058" s="5"/>
      <c r="RVN1058" s="5"/>
      <c r="RVO1058" s="5"/>
      <c r="RVP1058" s="5"/>
      <c r="RVQ1058" s="5"/>
      <c r="RVR1058" s="5"/>
      <c r="RVS1058" s="5"/>
      <c r="RVT1058" s="5"/>
      <c r="RVU1058" s="5"/>
      <c r="RVV1058" s="5"/>
      <c r="RVW1058" s="5"/>
      <c r="RVX1058" s="5"/>
      <c r="RVY1058" s="5"/>
      <c r="RVZ1058" s="5"/>
      <c r="RWA1058" s="5"/>
      <c r="RWB1058" s="5"/>
      <c r="RWC1058" s="5"/>
      <c r="RWD1058" s="5"/>
      <c r="RWE1058" s="5"/>
      <c r="RWF1058" s="5"/>
      <c r="RWG1058" s="5"/>
      <c r="RWH1058" s="5"/>
      <c r="RWI1058" s="5"/>
      <c r="RWJ1058" s="5"/>
      <c r="RWK1058" s="5"/>
      <c r="RWL1058" s="5"/>
      <c r="RWM1058" s="5"/>
      <c r="RWN1058" s="5"/>
      <c r="RWO1058" s="5"/>
      <c r="RWP1058" s="5"/>
      <c r="RWQ1058" s="5"/>
      <c r="RWR1058" s="5"/>
      <c r="RWS1058" s="5"/>
      <c r="RWT1058" s="5"/>
      <c r="RWU1058" s="5"/>
      <c r="RWV1058" s="5"/>
      <c r="RWW1058" s="5"/>
      <c r="RWX1058" s="5"/>
      <c r="RWY1058" s="5"/>
      <c r="RWZ1058" s="5"/>
      <c r="RXA1058" s="5"/>
      <c r="RXB1058" s="5"/>
      <c r="RXC1058" s="5"/>
      <c r="RXD1058" s="5"/>
      <c r="RXE1058" s="5"/>
      <c r="RXF1058" s="5"/>
      <c r="RXG1058" s="5"/>
      <c r="RXH1058" s="5"/>
      <c r="RXI1058" s="5"/>
      <c r="RXJ1058" s="5"/>
      <c r="RXK1058" s="5"/>
      <c r="RXL1058" s="5"/>
      <c r="RXM1058" s="5"/>
      <c r="RXN1058" s="5"/>
      <c r="RXO1058" s="5"/>
      <c r="RXP1058" s="5"/>
      <c r="RXQ1058" s="5"/>
      <c r="RXR1058" s="5"/>
      <c r="RXS1058" s="5"/>
      <c r="RXT1058" s="5"/>
      <c r="RXU1058" s="5"/>
      <c r="RXV1058" s="5"/>
      <c r="RXW1058" s="5"/>
      <c r="RXX1058" s="5"/>
      <c r="RXY1058" s="5"/>
      <c r="RXZ1058" s="5"/>
      <c r="RYA1058" s="5"/>
      <c r="RYB1058" s="5"/>
      <c r="RYC1058" s="5"/>
      <c r="RYD1058" s="5"/>
      <c r="RYE1058" s="5"/>
      <c r="RYF1058" s="5"/>
      <c r="RYG1058" s="5"/>
      <c r="RYH1058" s="5"/>
      <c r="RYI1058" s="5"/>
      <c r="RYJ1058" s="5"/>
      <c r="RYK1058" s="5"/>
      <c r="RYL1058" s="5"/>
      <c r="RYM1058" s="5"/>
      <c r="RYN1058" s="5"/>
      <c r="RYO1058" s="5"/>
      <c r="RYP1058" s="5"/>
      <c r="RYQ1058" s="5"/>
      <c r="RYR1058" s="5"/>
      <c r="RYS1058" s="5"/>
      <c r="RYT1058" s="5"/>
      <c r="RYU1058" s="5"/>
      <c r="RYV1058" s="5"/>
      <c r="RYW1058" s="5"/>
      <c r="RYX1058" s="5"/>
      <c r="RYY1058" s="5"/>
      <c r="RYZ1058" s="5"/>
      <c r="RZA1058" s="5"/>
      <c r="RZB1058" s="5"/>
      <c r="RZC1058" s="5"/>
      <c r="RZD1058" s="5"/>
      <c r="RZE1058" s="5"/>
      <c r="RZF1058" s="5"/>
      <c r="RZG1058" s="5"/>
      <c r="RZH1058" s="5"/>
      <c r="RZI1058" s="5"/>
      <c r="RZJ1058" s="5"/>
      <c r="RZK1058" s="5"/>
      <c r="RZL1058" s="5"/>
      <c r="RZM1058" s="5"/>
      <c r="RZN1058" s="5"/>
      <c r="RZO1058" s="5"/>
      <c r="RZP1058" s="5"/>
      <c r="RZQ1058" s="5"/>
      <c r="RZR1058" s="5"/>
      <c r="RZS1058" s="5"/>
      <c r="RZT1058" s="5"/>
      <c r="RZU1058" s="5"/>
      <c r="RZV1058" s="5"/>
      <c r="RZW1058" s="5"/>
      <c r="RZX1058" s="5"/>
      <c r="RZY1058" s="5"/>
      <c r="RZZ1058" s="5"/>
      <c r="SAA1058" s="5"/>
      <c r="SAB1058" s="5"/>
      <c r="SAC1058" s="5"/>
      <c r="SAD1058" s="5"/>
      <c r="SAE1058" s="5"/>
      <c r="SAF1058" s="5"/>
      <c r="SAG1058" s="5"/>
      <c r="SAH1058" s="5"/>
      <c r="SAI1058" s="5"/>
      <c r="SAJ1058" s="5"/>
      <c r="SAK1058" s="5"/>
      <c r="SAL1058" s="5"/>
      <c r="SAM1058" s="5"/>
      <c r="SAN1058" s="5"/>
      <c r="SAO1058" s="5"/>
      <c r="SAP1058" s="5"/>
      <c r="SAQ1058" s="5"/>
      <c r="SAR1058" s="5"/>
      <c r="SAS1058" s="5"/>
      <c r="SAT1058" s="5"/>
      <c r="SAU1058" s="5"/>
      <c r="SAV1058" s="5"/>
      <c r="SAW1058" s="5"/>
      <c r="SAX1058" s="5"/>
      <c r="SAY1058" s="5"/>
      <c r="SAZ1058" s="5"/>
      <c r="SBA1058" s="5"/>
      <c r="SBB1058" s="5"/>
      <c r="SBC1058" s="5"/>
      <c r="SBD1058" s="5"/>
      <c r="SBE1058" s="5"/>
      <c r="SBF1058" s="5"/>
      <c r="SBG1058" s="5"/>
      <c r="SBH1058" s="5"/>
      <c r="SBI1058" s="5"/>
      <c r="SBJ1058" s="5"/>
      <c r="SBK1058" s="5"/>
      <c r="SBL1058" s="5"/>
      <c r="SBM1058" s="5"/>
      <c r="SBN1058" s="5"/>
      <c r="SBO1058" s="5"/>
      <c r="SBP1058" s="5"/>
      <c r="SBQ1058" s="5"/>
      <c r="SBR1058" s="5"/>
      <c r="SBS1058" s="5"/>
      <c r="SBT1058" s="5"/>
      <c r="SBU1058" s="5"/>
      <c r="SBV1058" s="5"/>
      <c r="SBW1058" s="5"/>
      <c r="SBX1058" s="5"/>
      <c r="SBY1058" s="5"/>
      <c r="SBZ1058" s="5"/>
      <c r="SCA1058" s="5"/>
      <c r="SCB1058" s="5"/>
      <c r="SCC1058" s="5"/>
      <c r="SCD1058" s="5"/>
      <c r="SCE1058" s="5"/>
      <c r="SCF1058" s="5"/>
      <c r="SCG1058" s="5"/>
      <c r="SCH1058" s="5"/>
      <c r="SCI1058" s="5"/>
      <c r="SCJ1058" s="5"/>
      <c r="SCK1058" s="5"/>
      <c r="SCL1058" s="5"/>
      <c r="SCM1058" s="5"/>
      <c r="SCN1058" s="5"/>
      <c r="SCO1058" s="5"/>
      <c r="SCP1058" s="5"/>
      <c r="SCQ1058" s="5"/>
      <c r="SCR1058" s="5"/>
      <c r="SCS1058" s="5"/>
      <c r="SCT1058" s="5"/>
      <c r="SCU1058" s="5"/>
      <c r="SCV1058" s="5"/>
      <c r="SCW1058" s="5"/>
      <c r="SCX1058" s="5"/>
      <c r="SCY1058" s="5"/>
      <c r="SCZ1058" s="5"/>
      <c r="SDA1058" s="5"/>
      <c r="SDB1058" s="5"/>
      <c r="SDC1058" s="5"/>
      <c r="SDD1058" s="5"/>
      <c r="SDE1058" s="5"/>
      <c r="SDF1058" s="5"/>
      <c r="SDG1058" s="5"/>
      <c r="SDH1058" s="5"/>
      <c r="SDI1058" s="5"/>
      <c r="SDJ1058" s="5"/>
      <c r="SDK1058" s="5"/>
      <c r="SDL1058" s="5"/>
      <c r="SDM1058" s="5"/>
      <c r="SDN1058" s="5"/>
      <c r="SDO1058" s="5"/>
      <c r="SDP1058" s="5"/>
      <c r="SDQ1058" s="5"/>
      <c r="SDR1058" s="5"/>
      <c r="SDS1058" s="5"/>
      <c r="SDT1058" s="5"/>
      <c r="SDU1058" s="5"/>
      <c r="SDV1058" s="5"/>
      <c r="SDW1058" s="5"/>
      <c r="SDX1058" s="5"/>
      <c r="SDY1058" s="5"/>
      <c r="SDZ1058" s="5"/>
      <c r="SEA1058" s="5"/>
      <c r="SEB1058" s="5"/>
      <c r="SEC1058" s="5"/>
      <c r="SED1058" s="5"/>
      <c r="SEE1058" s="5"/>
      <c r="SEF1058" s="5"/>
      <c r="SEG1058" s="5"/>
      <c r="SEH1058" s="5"/>
      <c r="SEI1058" s="5"/>
      <c r="SEJ1058" s="5"/>
      <c r="SEK1058" s="5"/>
      <c r="SEL1058" s="5"/>
      <c r="SEM1058" s="5"/>
      <c r="SEN1058" s="5"/>
      <c r="SEO1058" s="5"/>
      <c r="SEP1058" s="5"/>
      <c r="SEQ1058" s="5"/>
      <c r="SER1058" s="5"/>
      <c r="SES1058" s="5"/>
      <c r="SET1058" s="5"/>
      <c r="SEU1058" s="5"/>
      <c r="SEV1058" s="5"/>
      <c r="SEW1058" s="5"/>
      <c r="SEX1058" s="5"/>
      <c r="SEY1058" s="5"/>
      <c r="SEZ1058" s="5"/>
      <c r="SFA1058" s="5"/>
      <c r="SFB1058" s="5"/>
      <c r="SFC1058" s="5"/>
      <c r="SFD1058" s="5"/>
      <c r="SFE1058" s="5"/>
      <c r="SFF1058" s="5"/>
      <c r="SFG1058" s="5"/>
      <c r="SFH1058" s="5"/>
      <c r="SFI1058" s="5"/>
      <c r="SFJ1058" s="5"/>
      <c r="SFK1058" s="5"/>
      <c r="SFL1058" s="5"/>
      <c r="SFM1058" s="5"/>
      <c r="SFN1058" s="5"/>
      <c r="SFO1058" s="5"/>
      <c r="SFP1058" s="5"/>
      <c r="SFQ1058" s="5"/>
      <c r="SFR1058" s="5"/>
      <c r="SFS1058" s="5"/>
      <c r="SFT1058" s="5"/>
      <c r="SFU1058" s="5"/>
      <c r="SFV1058" s="5"/>
      <c r="SFW1058" s="5"/>
      <c r="SFX1058" s="5"/>
      <c r="SFY1058" s="5"/>
      <c r="SFZ1058" s="5"/>
      <c r="SGA1058" s="5"/>
      <c r="SGB1058" s="5"/>
      <c r="SGC1058" s="5"/>
      <c r="SGD1058" s="5"/>
      <c r="SGE1058" s="5"/>
      <c r="SGF1058" s="5"/>
      <c r="SGG1058" s="5"/>
      <c r="SGH1058" s="5"/>
      <c r="SGI1058" s="5"/>
      <c r="SGJ1058" s="5"/>
      <c r="SGK1058" s="5"/>
      <c r="SGL1058" s="5"/>
      <c r="SGM1058" s="5"/>
      <c r="SGN1058" s="5"/>
      <c r="SGO1058" s="5"/>
      <c r="SGP1058" s="5"/>
      <c r="SGQ1058" s="5"/>
      <c r="SGR1058" s="5"/>
      <c r="SGS1058" s="5"/>
      <c r="SGT1058" s="5"/>
      <c r="SGU1058" s="5"/>
      <c r="SGV1058" s="5"/>
      <c r="SGW1058" s="5"/>
      <c r="SGX1058" s="5"/>
      <c r="SGY1058" s="5"/>
      <c r="SGZ1058" s="5"/>
      <c r="SHA1058" s="5"/>
      <c r="SHB1058" s="5"/>
      <c r="SHC1058" s="5"/>
      <c r="SHD1058" s="5"/>
      <c r="SHE1058" s="5"/>
      <c r="SHF1058" s="5"/>
      <c r="SHG1058" s="5"/>
      <c r="SHH1058" s="5"/>
      <c r="SHI1058" s="5"/>
      <c r="SHJ1058" s="5"/>
      <c r="SHK1058" s="5"/>
      <c r="SHL1058" s="5"/>
      <c r="SHM1058" s="5"/>
      <c r="SHN1058" s="5"/>
      <c r="SHO1058" s="5"/>
      <c r="SHP1058" s="5"/>
      <c r="SHQ1058" s="5"/>
      <c r="SHR1058" s="5"/>
      <c r="SHS1058" s="5"/>
      <c r="SHT1058" s="5"/>
      <c r="SHU1058" s="5"/>
      <c r="SHV1058" s="5"/>
      <c r="SHW1058" s="5"/>
      <c r="SHX1058" s="5"/>
      <c r="SHY1058" s="5"/>
      <c r="SHZ1058" s="5"/>
      <c r="SIA1058" s="5"/>
      <c r="SIB1058" s="5"/>
      <c r="SIC1058" s="5"/>
      <c r="SID1058" s="5"/>
      <c r="SIE1058" s="5"/>
      <c r="SIF1058" s="5"/>
      <c r="SIG1058" s="5"/>
      <c r="SIH1058" s="5"/>
      <c r="SII1058" s="5"/>
      <c r="SIJ1058" s="5"/>
      <c r="SIK1058" s="5"/>
      <c r="SIL1058" s="5"/>
      <c r="SIM1058" s="5"/>
      <c r="SIN1058" s="5"/>
      <c r="SIO1058" s="5"/>
      <c r="SIP1058" s="5"/>
      <c r="SIQ1058" s="5"/>
      <c r="SIR1058" s="5"/>
      <c r="SIS1058" s="5"/>
      <c r="SIT1058" s="5"/>
      <c r="SIU1058" s="5"/>
      <c r="SIV1058" s="5"/>
      <c r="SIW1058" s="5"/>
      <c r="SIX1058" s="5"/>
      <c r="SIY1058" s="5"/>
      <c r="SIZ1058" s="5"/>
      <c r="SJA1058" s="5"/>
      <c r="SJB1058" s="5"/>
      <c r="SJC1058" s="5"/>
      <c r="SJD1058" s="5"/>
      <c r="SJE1058" s="5"/>
      <c r="SJF1058" s="5"/>
      <c r="SJG1058" s="5"/>
      <c r="SJH1058" s="5"/>
      <c r="SJI1058" s="5"/>
      <c r="SJJ1058" s="5"/>
      <c r="SJK1058" s="5"/>
      <c r="SJL1058" s="5"/>
      <c r="SJM1058" s="5"/>
      <c r="SJN1058" s="5"/>
      <c r="SJO1058" s="5"/>
      <c r="SJP1058" s="5"/>
      <c r="SJQ1058" s="5"/>
      <c r="SJR1058" s="5"/>
      <c r="SJS1058" s="5"/>
      <c r="SJT1058" s="5"/>
      <c r="SJU1058" s="5"/>
      <c r="SJV1058" s="5"/>
      <c r="SJW1058" s="5"/>
      <c r="SJX1058" s="5"/>
      <c r="SJY1058" s="5"/>
      <c r="SJZ1058" s="5"/>
      <c r="SKA1058" s="5"/>
      <c r="SKB1058" s="5"/>
      <c r="SKC1058" s="5"/>
      <c r="SKD1058" s="5"/>
      <c r="SKE1058" s="5"/>
      <c r="SKF1058" s="5"/>
      <c r="SKG1058" s="5"/>
      <c r="SKH1058" s="5"/>
      <c r="SKI1058" s="5"/>
      <c r="SKJ1058" s="5"/>
      <c r="SKK1058" s="5"/>
      <c r="SKL1058" s="5"/>
      <c r="SKM1058" s="5"/>
      <c r="SKN1058" s="5"/>
      <c r="SKO1058" s="5"/>
      <c r="SKP1058" s="5"/>
      <c r="SKQ1058" s="5"/>
      <c r="SKR1058" s="5"/>
      <c r="SKS1058" s="5"/>
      <c r="SKT1058" s="5"/>
      <c r="SKU1058" s="5"/>
      <c r="SKV1058" s="5"/>
      <c r="SKW1058" s="5"/>
      <c r="SKX1058" s="5"/>
      <c r="SKY1058" s="5"/>
      <c r="SKZ1058" s="5"/>
      <c r="SLA1058" s="5"/>
      <c r="SLB1058" s="5"/>
      <c r="SLC1058" s="5"/>
      <c r="SLD1058" s="5"/>
      <c r="SLE1058" s="5"/>
      <c r="SLF1058" s="5"/>
      <c r="SLG1058" s="5"/>
      <c r="SLH1058" s="5"/>
      <c r="SLI1058" s="5"/>
      <c r="SLJ1058" s="5"/>
      <c r="SLK1058" s="5"/>
      <c r="SLL1058" s="5"/>
      <c r="SLM1058" s="5"/>
      <c r="SLN1058" s="5"/>
      <c r="SLO1058" s="5"/>
      <c r="SLP1058" s="5"/>
      <c r="SLQ1058" s="5"/>
      <c r="SLR1058" s="5"/>
      <c r="SLS1058" s="5"/>
      <c r="SLT1058" s="5"/>
      <c r="SLU1058" s="5"/>
      <c r="SLV1058" s="5"/>
      <c r="SLW1058" s="5"/>
      <c r="SLX1058" s="5"/>
      <c r="SLY1058" s="5"/>
      <c r="SLZ1058" s="5"/>
      <c r="SMA1058" s="5"/>
      <c r="SMB1058" s="5"/>
      <c r="SMC1058" s="5"/>
      <c r="SMD1058" s="5"/>
      <c r="SME1058" s="5"/>
      <c r="SMF1058" s="5"/>
      <c r="SMG1058" s="5"/>
      <c r="SMH1058" s="5"/>
      <c r="SMI1058" s="5"/>
      <c r="SMJ1058" s="5"/>
      <c r="SMK1058" s="5"/>
      <c r="SML1058" s="5"/>
      <c r="SMM1058" s="5"/>
      <c r="SMN1058" s="5"/>
      <c r="SMO1058" s="5"/>
      <c r="SMP1058" s="5"/>
      <c r="SMQ1058" s="5"/>
      <c r="SMR1058" s="5"/>
      <c r="SMS1058" s="5"/>
      <c r="SMT1058" s="5"/>
      <c r="SMU1058" s="5"/>
      <c r="SMV1058" s="5"/>
      <c r="SMW1058" s="5"/>
      <c r="SMX1058" s="5"/>
      <c r="SMY1058" s="5"/>
      <c r="SMZ1058" s="5"/>
      <c r="SNA1058" s="5"/>
      <c r="SNB1058" s="5"/>
      <c r="SNC1058" s="5"/>
      <c r="SND1058" s="5"/>
      <c r="SNE1058" s="5"/>
      <c r="SNF1058" s="5"/>
      <c r="SNG1058" s="5"/>
      <c r="SNH1058" s="5"/>
      <c r="SNI1058" s="5"/>
      <c r="SNJ1058" s="5"/>
      <c r="SNK1058" s="5"/>
      <c r="SNL1058" s="5"/>
      <c r="SNM1058" s="5"/>
      <c r="SNN1058" s="5"/>
      <c r="SNO1058" s="5"/>
      <c r="SNP1058" s="5"/>
      <c r="SNQ1058" s="5"/>
      <c r="SNR1058" s="5"/>
      <c r="SNS1058" s="5"/>
      <c r="SNT1058" s="5"/>
      <c r="SNU1058" s="5"/>
      <c r="SNV1058" s="5"/>
      <c r="SNW1058" s="5"/>
      <c r="SNX1058" s="5"/>
      <c r="SNY1058" s="5"/>
      <c r="SNZ1058" s="5"/>
      <c r="SOA1058" s="5"/>
      <c r="SOB1058" s="5"/>
      <c r="SOC1058" s="5"/>
      <c r="SOD1058" s="5"/>
      <c r="SOE1058" s="5"/>
      <c r="SOF1058" s="5"/>
      <c r="SOG1058" s="5"/>
      <c r="SOH1058" s="5"/>
      <c r="SOI1058" s="5"/>
      <c r="SOJ1058" s="5"/>
      <c r="SOK1058" s="5"/>
      <c r="SOL1058" s="5"/>
      <c r="SOM1058" s="5"/>
      <c r="SON1058" s="5"/>
      <c r="SOO1058" s="5"/>
      <c r="SOP1058" s="5"/>
      <c r="SOQ1058" s="5"/>
      <c r="SOR1058" s="5"/>
      <c r="SOS1058" s="5"/>
      <c r="SOT1058" s="5"/>
      <c r="SOU1058" s="5"/>
      <c r="SOV1058" s="5"/>
      <c r="SOW1058" s="5"/>
      <c r="SOX1058" s="5"/>
      <c r="SOY1058" s="5"/>
      <c r="SOZ1058" s="5"/>
      <c r="SPA1058" s="5"/>
      <c r="SPB1058" s="5"/>
      <c r="SPC1058" s="5"/>
      <c r="SPD1058" s="5"/>
      <c r="SPE1058" s="5"/>
      <c r="SPF1058" s="5"/>
      <c r="SPG1058" s="5"/>
      <c r="SPH1058" s="5"/>
      <c r="SPI1058" s="5"/>
      <c r="SPJ1058" s="5"/>
      <c r="SPK1058" s="5"/>
      <c r="SPL1058" s="5"/>
      <c r="SPM1058" s="5"/>
      <c r="SPN1058" s="5"/>
      <c r="SPO1058" s="5"/>
      <c r="SPP1058" s="5"/>
      <c r="SPQ1058" s="5"/>
      <c r="SPR1058" s="5"/>
      <c r="SPS1058" s="5"/>
      <c r="SPT1058" s="5"/>
      <c r="SPU1058" s="5"/>
      <c r="SPV1058" s="5"/>
      <c r="SPW1058" s="5"/>
      <c r="SPX1058" s="5"/>
      <c r="SPY1058" s="5"/>
      <c r="SPZ1058" s="5"/>
      <c r="SQA1058" s="5"/>
      <c r="SQB1058" s="5"/>
      <c r="SQC1058" s="5"/>
      <c r="SQD1058" s="5"/>
      <c r="SQE1058" s="5"/>
      <c r="SQF1058" s="5"/>
      <c r="SQG1058" s="5"/>
      <c r="SQH1058" s="5"/>
      <c r="SQI1058" s="5"/>
      <c r="SQJ1058" s="5"/>
      <c r="SQK1058" s="5"/>
      <c r="SQL1058" s="5"/>
      <c r="SQM1058" s="5"/>
      <c r="SQN1058" s="5"/>
      <c r="SQO1058" s="5"/>
      <c r="SQP1058" s="5"/>
      <c r="SQQ1058" s="5"/>
      <c r="SQR1058" s="5"/>
      <c r="SQS1058" s="5"/>
      <c r="SQT1058" s="5"/>
      <c r="SQU1058" s="5"/>
      <c r="SQV1058" s="5"/>
      <c r="SQW1058" s="5"/>
      <c r="SQX1058" s="5"/>
      <c r="SQY1058" s="5"/>
      <c r="SQZ1058" s="5"/>
      <c r="SRA1058" s="5"/>
      <c r="SRB1058" s="5"/>
      <c r="SRC1058" s="5"/>
      <c r="SRD1058" s="5"/>
      <c r="SRE1058" s="5"/>
      <c r="SRF1058" s="5"/>
      <c r="SRG1058" s="5"/>
      <c r="SRH1058" s="5"/>
      <c r="SRI1058" s="5"/>
      <c r="SRJ1058" s="5"/>
      <c r="SRK1058" s="5"/>
      <c r="SRL1058" s="5"/>
      <c r="SRM1058" s="5"/>
      <c r="SRN1058" s="5"/>
      <c r="SRO1058" s="5"/>
      <c r="SRP1058" s="5"/>
      <c r="SRQ1058" s="5"/>
      <c r="SRR1058" s="5"/>
      <c r="SRS1058" s="5"/>
      <c r="SRT1058" s="5"/>
      <c r="SRU1058" s="5"/>
      <c r="SRV1058" s="5"/>
      <c r="SRW1058" s="5"/>
      <c r="SRX1058" s="5"/>
      <c r="SRY1058" s="5"/>
      <c r="SRZ1058" s="5"/>
      <c r="SSA1058" s="5"/>
      <c r="SSB1058" s="5"/>
      <c r="SSC1058" s="5"/>
      <c r="SSD1058" s="5"/>
      <c r="SSE1058" s="5"/>
      <c r="SSF1058" s="5"/>
      <c r="SSG1058" s="5"/>
      <c r="SSH1058" s="5"/>
      <c r="SSI1058" s="5"/>
      <c r="SSJ1058" s="5"/>
      <c r="SSK1058" s="5"/>
      <c r="SSL1058" s="5"/>
      <c r="SSM1058" s="5"/>
      <c r="SSN1058" s="5"/>
      <c r="SSO1058" s="5"/>
      <c r="SSP1058" s="5"/>
      <c r="SSQ1058" s="5"/>
      <c r="SSR1058" s="5"/>
      <c r="SSS1058" s="5"/>
      <c r="SST1058" s="5"/>
      <c r="SSU1058" s="5"/>
      <c r="SSV1058" s="5"/>
      <c r="SSW1058" s="5"/>
      <c r="SSX1058" s="5"/>
      <c r="SSY1058" s="5"/>
      <c r="SSZ1058" s="5"/>
      <c r="STA1058" s="5"/>
      <c r="STB1058" s="5"/>
      <c r="STC1058" s="5"/>
      <c r="STD1058" s="5"/>
      <c r="STE1058" s="5"/>
      <c r="STF1058" s="5"/>
      <c r="STG1058" s="5"/>
      <c r="STH1058" s="5"/>
      <c r="STI1058" s="5"/>
      <c r="STJ1058" s="5"/>
      <c r="STK1058" s="5"/>
      <c r="STL1058" s="5"/>
      <c r="STM1058" s="5"/>
      <c r="STN1058" s="5"/>
      <c r="STO1058" s="5"/>
      <c r="STP1058" s="5"/>
      <c r="STQ1058" s="5"/>
      <c r="STR1058" s="5"/>
      <c r="STS1058" s="5"/>
      <c r="STT1058" s="5"/>
      <c r="STU1058" s="5"/>
      <c r="STV1058" s="5"/>
      <c r="STW1058" s="5"/>
      <c r="STX1058" s="5"/>
      <c r="STY1058" s="5"/>
      <c r="STZ1058" s="5"/>
      <c r="SUA1058" s="5"/>
      <c r="SUB1058" s="5"/>
      <c r="SUC1058" s="5"/>
      <c r="SUD1058" s="5"/>
      <c r="SUE1058" s="5"/>
      <c r="SUF1058" s="5"/>
      <c r="SUG1058" s="5"/>
      <c r="SUH1058" s="5"/>
      <c r="SUI1058" s="5"/>
      <c r="SUJ1058" s="5"/>
      <c r="SUK1058" s="5"/>
      <c r="SUL1058" s="5"/>
      <c r="SUM1058" s="5"/>
      <c r="SUN1058" s="5"/>
      <c r="SUO1058" s="5"/>
      <c r="SUP1058" s="5"/>
      <c r="SUQ1058" s="5"/>
      <c r="SUR1058" s="5"/>
      <c r="SUS1058" s="5"/>
      <c r="SUT1058" s="5"/>
      <c r="SUU1058" s="5"/>
      <c r="SUV1058" s="5"/>
      <c r="SUW1058" s="5"/>
      <c r="SUX1058" s="5"/>
      <c r="SUY1058" s="5"/>
      <c r="SUZ1058" s="5"/>
      <c r="SVA1058" s="5"/>
      <c r="SVB1058" s="5"/>
      <c r="SVC1058" s="5"/>
      <c r="SVD1058" s="5"/>
      <c r="SVE1058" s="5"/>
      <c r="SVF1058" s="5"/>
      <c r="SVG1058" s="5"/>
      <c r="SVH1058" s="5"/>
      <c r="SVI1058" s="5"/>
      <c r="SVJ1058" s="5"/>
      <c r="SVK1058" s="5"/>
      <c r="SVL1058" s="5"/>
      <c r="SVM1058" s="5"/>
      <c r="SVN1058" s="5"/>
      <c r="SVO1058" s="5"/>
      <c r="SVP1058" s="5"/>
      <c r="SVQ1058" s="5"/>
      <c r="SVR1058" s="5"/>
      <c r="SVS1058" s="5"/>
      <c r="SVT1058" s="5"/>
      <c r="SVU1058" s="5"/>
      <c r="SVV1058" s="5"/>
      <c r="SVW1058" s="5"/>
      <c r="SVX1058" s="5"/>
      <c r="SVY1058" s="5"/>
      <c r="SVZ1058" s="5"/>
      <c r="SWA1058" s="5"/>
      <c r="SWB1058" s="5"/>
      <c r="SWC1058" s="5"/>
      <c r="SWD1058" s="5"/>
      <c r="SWE1058" s="5"/>
      <c r="SWF1058" s="5"/>
      <c r="SWG1058" s="5"/>
      <c r="SWH1058" s="5"/>
      <c r="SWI1058" s="5"/>
      <c r="SWJ1058" s="5"/>
      <c r="SWK1058" s="5"/>
      <c r="SWL1058" s="5"/>
      <c r="SWM1058" s="5"/>
      <c r="SWN1058" s="5"/>
      <c r="SWO1058" s="5"/>
      <c r="SWP1058" s="5"/>
      <c r="SWQ1058" s="5"/>
      <c r="SWR1058" s="5"/>
      <c r="SWS1058" s="5"/>
      <c r="SWT1058" s="5"/>
      <c r="SWU1058" s="5"/>
      <c r="SWV1058" s="5"/>
      <c r="SWW1058" s="5"/>
      <c r="SWX1058" s="5"/>
      <c r="SWY1058" s="5"/>
      <c r="SWZ1058" s="5"/>
      <c r="SXA1058" s="5"/>
      <c r="SXB1058" s="5"/>
      <c r="SXC1058" s="5"/>
      <c r="SXD1058" s="5"/>
      <c r="SXE1058" s="5"/>
      <c r="SXF1058" s="5"/>
      <c r="SXG1058" s="5"/>
      <c r="SXH1058" s="5"/>
      <c r="SXI1058" s="5"/>
      <c r="SXJ1058" s="5"/>
      <c r="SXK1058" s="5"/>
      <c r="SXL1058" s="5"/>
      <c r="SXM1058" s="5"/>
      <c r="SXN1058" s="5"/>
      <c r="SXO1058" s="5"/>
      <c r="SXP1058" s="5"/>
      <c r="SXQ1058" s="5"/>
      <c r="SXR1058" s="5"/>
      <c r="SXS1058" s="5"/>
      <c r="SXT1058" s="5"/>
      <c r="SXU1058" s="5"/>
      <c r="SXV1058" s="5"/>
      <c r="SXW1058" s="5"/>
      <c r="SXX1058" s="5"/>
      <c r="SXY1058" s="5"/>
      <c r="SXZ1058" s="5"/>
      <c r="SYA1058" s="5"/>
      <c r="SYB1058" s="5"/>
      <c r="SYC1058" s="5"/>
      <c r="SYD1058" s="5"/>
      <c r="SYE1058" s="5"/>
      <c r="SYF1058" s="5"/>
      <c r="SYG1058" s="5"/>
      <c r="SYH1058" s="5"/>
      <c r="SYI1058" s="5"/>
      <c r="SYJ1058" s="5"/>
      <c r="SYK1058" s="5"/>
      <c r="SYL1058" s="5"/>
      <c r="SYM1058" s="5"/>
      <c r="SYN1058" s="5"/>
      <c r="SYO1058" s="5"/>
      <c r="SYP1058" s="5"/>
      <c r="SYQ1058" s="5"/>
      <c r="SYR1058" s="5"/>
      <c r="SYS1058" s="5"/>
      <c r="SYT1058" s="5"/>
      <c r="SYU1058" s="5"/>
      <c r="SYV1058" s="5"/>
      <c r="SYW1058" s="5"/>
      <c r="SYX1058" s="5"/>
      <c r="SYY1058" s="5"/>
      <c r="SYZ1058" s="5"/>
      <c r="SZA1058" s="5"/>
      <c r="SZB1058" s="5"/>
      <c r="SZC1058" s="5"/>
      <c r="SZD1058" s="5"/>
      <c r="SZE1058" s="5"/>
      <c r="SZF1058" s="5"/>
      <c r="SZG1058" s="5"/>
      <c r="SZH1058" s="5"/>
      <c r="SZI1058" s="5"/>
      <c r="SZJ1058" s="5"/>
      <c r="SZK1058" s="5"/>
      <c r="SZL1058" s="5"/>
      <c r="SZM1058" s="5"/>
      <c r="SZN1058" s="5"/>
      <c r="SZO1058" s="5"/>
      <c r="SZP1058" s="5"/>
      <c r="SZQ1058" s="5"/>
      <c r="SZR1058" s="5"/>
      <c r="SZS1058" s="5"/>
      <c r="SZT1058" s="5"/>
      <c r="SZU1058" s="5"/>
      <c r="SZV1058" s="5"/>
      <c r="SZW1058" s="5"/>
      <c r="SZX1058" s="5"/>
      <c r="SZY1058" s="5"/>
      <c r="SZZ1058" s="5"/>
      <c r="TAA1058" s="5"/>
      <c r="TAB1058" s="5"/>
      <c r="TAC1058" s="5"/>
      <c r="TAD1058" s="5"/>
      <c r="TAE1058" s="5"/>
      <c r="TAF1058" s="5"/>
      <c r="TAG1058" s="5"/>
      <c r="TAH1058" s="5"/>
      <c r="TAI1058" s="5"/>
      <c r="TAJ1058" s="5"/>
      <c r="TAK1058" s="5"/>
      <c r="TAL1058" s="5"/>
      <c r="TAM1058" s="5"/>
      <c r="TAN1058" s="5"/>
      <c r="TAO1058" s="5"/>
      <c r="TAP1058" s="5"/>
      <c r="TAQ1058" s="5"/>
      <c r="TAR1058" s="5"/>
      <c r="TAS1058" s="5"/>
      <c r="TAT1058" s="5"/>
      <c r="TAU1058" s="5"/>
      <c r="TAV1058" s="5"/>
      <c r="TAW1058" s="5"/>
      <c r="TAX1058" s="5"/>
      <c r="TAY1058" s="5"/>
      <c r="TAZ1058" s="5"/>
      <c r="TBA1058" s="5"/>
      <c r="TBB1058" s="5"/>
      <c r="TBC1058" s="5"/>
      <c r="TBD1058" s="5"/>
      <c r="TBE1058" s="5"/>
      <c r="TBF1058" s="5"/>
      <c r="TBG1058" s="5"/>
      <c r="TBH1058" s="5"/>
      <c r="TBI1058" s="5"/>
      <c r="TBJ1058" s="5"/>
      <c r="TBK1058" s="5"/>
      <c r="TBL1058" s="5"/>
      <c r="TBM1058" s="5"/>
      <c r="TBN1058" s="5"/>
      <c r="TBO1058" s="5"/>
      <c r="TBP1058" s="5"/>
      <c r="TBQ1058" s="5"/>
      <c r="TBR1058" s="5"/>
      <c r="TBS1058" s="5"/>
      <c r="TBT1058" s="5"/>
      <c r="TBU1058" s="5"/>
      <c r="TBV1058" s="5"/>
      <c r="TBW1058" s="5"/>
      <c r="TBX1058" s="5"/>
      <c r="TBY1058" s="5"/>
      <c r="TBZ1058" s="5"/>
      <c r="TCA1058" s="5"/>
      <c r="TCB1058" s="5"/>
      <c r="TCC1058" s="5"/>
      <c r="TCD1058" s="5"/>
      <c r="TCE1058" s="5"/>
      <c r="TCF1058" s="5"/>
      <c r="TCG1058" s="5"/>
      <c r="TCH1058" s="5"/>
      <c r="TCI1058" s="5"/>
      <c r="TCJ1058" s="5"/>
      <c r="TCK1058" s="5"/>
      <c r="TCL1058" s="5"/>
      <c r="TCM1058" s="5"/>
      <c r="TCN1058" s="5"/>
      <c r="TCO1058" s="5"/>
      <c r="TCP1058" s="5"/>
      <c r="TCQ1058" s="5"/>
      <c r="TCR1058" s="5"/>
      <c r="TCS1058" s="5"/>
      <c r="TCT1058" s="5"/>
      <c r="TCU1058" s="5"/>
      <c r="TCV1058" s="5"/>
      <c r="TCW1058" s="5"/>
      <c r="TCX1058" s="5"/>
      <c r="TCY1058" s="5"/>
      <c r="TCZ1058" s="5"/>
      <c r="TDA1058" s="5"/>
      <c r="TDB1058" s="5"/>
      <c r="TDC1058" s="5"/>
      <c r="TDD1058" s="5"/>
      <c r="TDE1058" s="5"/>
      <c r="TDF1058" s="5"/>
      <c r="TDG1058" s="5"/>
      <c r="TDH1058" s="5"/>
      <c r="TDI1058" s="5"/>
      <c r="TDJ1058" s="5"/>
      <c r="TDK1058" s="5"/>
      <c r="TDL1058" s="5"/>
      <c r="TDM1058" s="5"/>
      <c r="TDN1058" s="5"/>
      <c r="TDO1058" s="5"/>
      <c r="TDP1058" s="5"/>
      <c r="TDQ1058" s="5"/>
      <c r="TDR1058" s="5"/>
      <c r="TDS1058" s="5"/>
      <c r="TDT1058" s="5"/>
      <c r="TDU1058" s="5"/>
      <c r="TDV1058" s="5"/>
      <c r="TDW1058" s="5"/>
      <c r="TDX1058" s="5"/>
      <c r="TDY1058" s="5"/>
      <c r="TDZ1058" s="5"/>
      <c r="TEA1058" s="5"/>
      <c r="TEB1058" s="5"/>
      <c r="TEC1058" s="5"/>
      <c r="TED1058" s="5"/>
      <c r="TEE1058" s="5"/>
      <c r="TEF1058" s="5"/>
      <c r="TEG1058" s="5"/>
      <c r="TEH1058" s="5"/>
      <c r="TEI1058" s="5"/>
      <c r="TEJ1058" s="5"/>
      <c r="TEK1058" s="5"/>
      <c r="TEL1058" s="5"/>
      <c r="TEM1058" s="5"/>
      <c r="TEN1058" s="5"/>
      <c r="TEO1058" s="5"/>
      <c r="TEP1058" s="5"/>
      <c r="TEQ1058" s="5"/>
      <c r="TER1058" s="5"/>
      <c r="TES1058" s="5"/>
      <c r="TET1058" s="5"/>
      <c r="TEU1058" s="5"/>
      <c r="TEV1058" s="5"/>
      <c r="TEW1058" s="5"/>
      <c r="TEX1058" s="5"/>
      <c r="TEY1058" s="5"/>
      <c r="TEZ1058" s="5"/>
      <c r="TFA1058" s="5"/>
      <c r="TFB1058" s="5"/>
      <c r="TFC1058" s="5"/>
      <c r="TFD1058" s="5"/>
      <c r="TFE1058" s="5"/>
      <c r="TFF1058" s="5"/>
      <c r="TFG1058" s="5"/>
      <c r="TFH1058" s="5"/>
      <c r="TFI1058" s="5"/>
      <c r="TFJ1058" s="5"/>
      <c r="TFK1058" s="5"/>
      <c r="TFL1058" s="5"/>
      <c r="TFM1058" s="5"/>
      <c r="TFN1058" s="5"/>
      <c r="TFO1058" s="5"/>
      <c r="TFP1058" s="5"/>
      <c r="TFQ1058" s="5"/>
      <c r="TFR1058" s="5"/>
      <c r="TFS1058" s="5"/>
      <c r="TFT1058" s="5"/>
      <c r="TFU1058" s="5"/>
      <c r="TFV1058" s="5"/>
      <c r="TFW1058" s="5"/>
      <c r="TFX1058" s="5"/>
      <c r="TFY1058" s="5"/>
      <c r="TFZ1058" s="5"/>
      <c r="TGA1058" s="5"/>
      <c r="TGB1058" s="5"/>
      <c r="TGC1058" s="5"/>
      <c r="TGD1058" s="5"/>
      <c r="TGE1058" s="5"/>
      <c r="TGF1058" s="5"/>
      <c r="TGG1058" s="5"/>
      <c r="TGH1058" s="5"/>
      <c r="TGI1058" s="5"/>
      <c r="TGJ1058" s="5"/>
      <c r="TGK1058" s="5"/>
      <c r="TGL1058" s="5"/>
      <c r="TGM1058" s="5"/>
      <c r="TGN1058" s="5"/>
      <c r="TGO1058" s="5"/>
      <c r="TGP1058" s="5"/>
      <c r="TGQ1058" s="5"/>
      <c r="TGR1058" s="5"/>
      <c r="TGS1058" s="5"/>
      <c r="TGT1058" s="5"/>
      <c r="TGU1058" s="5"/>
      <c r="TGV1058" s="5"/>
      <c r="TGW1058" s="5"/>
      <c r="TGX1058" s="5"/>
      <c r="TGY1058" s="5"/>
      <c r="TGZ1058" s="5"/>
      <c r="THA1058" s="5"/>
      <c r="THB1058" s="5"/>
      <c r="THC1058" s="5"/>
      <c r="THD1058" s="5"/>
      <c r="THE1058" s="5"/>
      <c r="THF1058" s="5"/>
      <c r="THG1058" s="5"/>
      <c r="THH1058" s="5"/>
      <c r="THI1058" s="5"/>
      <c r="THJ1058" s="5"/>
      <c r="THK1058" s="5"/>
      <c r="THL1058" s="5"/>
      <c r="THM1058" s="5"/>
      <c r="THN1058" s="5"/>
      <c r="THO1058" s="5"/>
      <c r="THP1058" s="5"/>
      <c r="THQ1058" s="5"/>
      <c r="THR1058" s="5"/>
      <c r="THS1058" s="5"/>
      <c r="THT1058" s="5"/>
      <c r="THU1058" s="5"/>
      <c r="THV1058" s="5"/>
      <c r="THW1058" s="5"/>
      <c r="THX1058" s="5"/>
      <c r="THY1058" s="5"/>
      <c r="THZ1058" s="5"/>
      <c r="TIA1058" s="5"/>
      <c r="TIB1058" s="5"/>
      <c r="TIC1058" s="5"/>
      <c r="TID1058" s="5"/>
      <c r="TIE1058" s="5"/>
      <c r="TIF1058" s="5"/>
      <c r="TIG1058" s="5"/>
      <c r="TIH1058" s="5"/>
      <c r="TII1058" s="5"/>
      <c r="TIJ1058" s="5"/>
      <c r="TIK1058" s="5"/>
      <c r="TIL1058" s="5"/>
      <c r="TIM1058" s="5"/>
      <c r="TIN1058" s="5"/>
      <c r="TIO1058" s="5"/>
      <c r="TIP1058" s="5"/>
      <c r="TIQ1058" s="5"/>
      <c r="TIR1058" s="5"/>
      <c r="TIS1058" s="5"/>
      <c r="TIT1058" s="5"/>
      <c r="TIU1058" s="5"/>
      <c r="TIV1058" s="5"/>
      <c r="TIW1058" s="5"/>
      <c r="TIX1058" s="5"/>
      <c r="TIY1058" s="5"/>
      <c r="TIZ1058" s="5"/>
      <c r="TJA1058" s="5"/>
      <c r="TJB1058" s="5"/>
      <c r="TJC1058" s="5"/>
      <c r="TJD1058" s="5"/>
      <c r="TJE1058" s="5"/>
      <c r="TJF1058" s="5"/>
      <c r="TJG1058" s="5"/>
      <c r="TJH1058" s="5"/>
      <c r="TJI1058" s="5"/>
      <c r="TJJ1058" s="5"/>
      <c r="TJK1058" s="5"/>
      <c r="TJL1058" s="5"/>
      <c r="TJM1058" s="5"/>
      <c r="TJN1058" s="5"/>
      <c r="TJO1058" s="5"/>
      <c r="TJP1058" s="5"/>
      <c r="TJQ1058" s="5"/>
      <c r="TJR1058" s="5"/>
      <c r="TJS1058" s="5"/>
      <c r="TJT1058" s="5"/>
      <c r="TJU1058" s="5"/>
      <c r="TJV1058" s="5"/>
      <c r="TJW1058" s="5"/>
      <c r="TJX1058" s="5"/>
      <c r="TJY1058" s="5"/>
      <c r="TJZ1058" s="5"/>
      <c r="TKA1058" s="5"/>
      <c r="TKB1058" s="5"/>
      <c r="TKC1058" s="5"/>
      <c r="TKD1058" s="5"/>
      <c r="TKE1058" s="5"/>
      <c r="TKF1058" s="5"/>
      <c r="TKG1058" s="5"/>
      <c r="TKH1058" s="5"/>
      <c r="TKI1058" s="5"/>
      <c r="TKJ1058" s="5"/>
      <c r="TKK1058" s="5"/>
      <c r="TKL1058" s="5"/>
      <c r="TKM1058" s="5"/>
      <c r="TKN1058" s="5"/>
      <c r="TKO1058" s="5"/>
      <c r="TKP1058" s="5"/>
      <c r="TKQ1058" s="5"/>
      <c r="TKR1058" s="5"/>
      <c r="TKS1058" s="5"/>
      <c r="TKT1058" s="5"/>
      <c r="TKU1058" s="5"/>
      <c r="TKV1058" s="5"/>
      <c r="TKW1058" s="5"/>
      <c r="TKX1058" s="5"/>
      <c r="TKY1058" s="5"/>
      <c r="TKZ1058" s="5"/>
      <c r="TLA1058" s="5"/>
      <c r="TLB1058" s="5"/>
      <c r="TLC1058" s="5"/>
      <c r="TLD1058" s="5"/>
      <c r="TLE1058" s="5"/>
      <c r="TLF1058" s="5"/>
      <c r="TLG1058" s="5"/>
      <c r="TLH1058" s="5"/>
      <c r="TLI1058" s="5"/>
      <c r="TLJ1058" s="5"/>
      <c r="TLK1058" s="5"/>
      <c r="TLL1058" s="5"/>
      <c r="TLM1058" s="5"/>
      <c r="TLN1058" s="5"/>
      <c r="TLO1058" s="5"/>
      <c r="TLP1058" s="5"/>
      <c r="TLQ1058" s="5"/>
      <c r="TLR1058" s="5"/>
      <c r="TLS1058" s="5"/>
      <c r="TLT1058" s="5"/>
      <c r="TLU1058" s="5"/>
      <c r="TLV1058" s="5"/>
      <c r="TLW1058" s="5"/>
      <c r="TLX1058" s="5"/>
      <c r="TLY1058" s="5"/>
      <c r="TLZ1058" s="5"/>
      <c r="TMA1058" s="5"/>
      <c r="TMB1058" s="5"/>
      <c r="TMC1058" s="5"/>
      <c r="TMD1058" s="5"/>
      <c r="TME1058" s="5"/>
      <c r="TMF1058" s="5"/>
      <c r="TMG1058" s="5"/>
      <c r="TMH1058" s="5"/>
      <c r="TMI1058" s="5"/>
      <c r="TMJ1058" s="5"/>
      <c r="TMK1058" s="5"/>
      <c r="TML1058" s="5"/>
      <c r="TMM1058" s="5"/>
      <c r="TMN1058" s="5"/>
      <c r="TMO1058" s="5"/>
      <c r="TMP1058" s="5"/>
      <c r="TMQ1058" s="5"/>
      <c r="TMR1058" s="5"/>
      <c r="TMS1058" s="5"/>
      <c r="TMT1058" s="5"/>
      <c r="TMU1058" s="5"/>
      <c r="TMV1058" s="5"/>
      <c r="TMW1058" s="5"/>
      <c r="TMX1058" s="5"/>
      <c r="TMY1058" s="5"/>
      <c r="TMZ1058" s="5"/>
      <c r="TNA1058" s="5"/>
      <c r="TNB1058" s="5"/>
      <c r="TNC1058" s="5"/>
      <c r="TND1058" s="5"/>
      <c r="TNE1058" s="5"/>
      <c r="TNF1058" s="5"/>
      <c r="TNG1058" s="5"/>
      <c r="TNH1058" s="5"/>
      <c r="TNI1058" s="5"/>
      <c r="TNJ1058" s="5"/>
      <c r="TNK1058" s="5"/>
      <c r="TNL1058" s="5"/>
      <c r="TNM1058" s="5"/>
      <c r="TNN1058" s="5"/>
      <c r="TNO1058" s="5"/>
      <c r="TNP1058" s="5"/>
      <c r="TNQ1058" s="5"/>
      <c r="TNR1058" s="5"/>
      <c r="TNS1058" s="5"/>
      <c r="TNT1058" s="5"/>
      <c r="TNU1058" s="5"/>
      <c r="TNV1058" s="5"/>
      <c r="TNW1058" s="5"/>
      <c r="TNX1058" s="5"/>
      <c r="TNY1058" s="5"/>
      <c r="TNZ1058" s="5"/>
      <c r="TOA1058" s="5"/>
      <c r="TOB1058" s="5"/>
      <c r="TOC1058" s="5"/>
      <c r="TOD1058" s="5"/>
      <c r="TOE1058" s="5"/>
      <c r="TOF1058" s="5"/>
      <c r="TOG1058" s="5"/>
      <c r="TOH1058" s="5"/>
      <c r="TOI1058" s="5"/>
      <c r="TOJ1058" s="5"/>
      <c r="TOK1058" s="5"/>
      <c r="TOL1058" s="5"/>
      <c r="TOM1058" s="5"/>
      <c r="TON1058" s="5"/>
      <c r="TOO1058" s="5"/>
      <c r="TOP1058" s="5"/>
      <c r="TOQ1058" s="5"/>
      <c r="TOR1058" s="5"/>
      <c r="TOS1058" s="5"/>
      <c r="TOT1058" s="5"/>
      <c r="TOU1058" s="5"/>
      <c r="TOV1058" s="5"/>
      <c r="TOW1058" s="5"/>
      <c r="TOX1058" s="5"/>
      <c r="TOY1058" s="5"/>
      <c r="TOZ1058" s="5"/>
      <c r="TPA1058" s="5"/>
      <c r="TPB1058" s="5"/>
      <c r="TPC1058" s="5"/>
      <c r="TPD1058" s="5"/>
      <c r="TPE1058" s="5"/>
      <c r="TPF1058" s="5"/>
      <c r="TPG1058" s="5"/>
      <c r="TPH1058" s="5"/>
      <c r="TPI1058" s="5"/>
      <c r="TPJ1058" s="5"/>
      <c r="TPK1058" s="5"/>
      <c r="TPL1058" s="5"/>
      <c r="TPM1058" s="5"/>
      <c r="TPN1058" s="5"/>
      <c r="TPO1058" s="5"/>
      <c r="TPP1058" s="5"/>
      <c r="TPQ1058" s="5"/>
      <c r="TPR1058" s="5"/>
      <c r="TPS1058" s="5"/>
      <c r="TPT1058" s="5"/>
      <c r="TPU1058" s="5"/>
      <c r="TPV1058" s="5"/>
      <c r="TPW1058" s="5"/>
      <c r="TPX1058" s="5"/>
      <c r="TPY1058" s="5"/>
      <c r="TPZ1058" s="5"/>
      <c r="TQA1058" s="5"/>
      <c r="TQB1058" s="5"/>
      <c r="TQC1058" s="5"/>
      <c r="TQD1058" s="5"/>
      <c r="TQE1058" s="5"/>
      <c r="TQF1058" s="5"/>
      <c r="TQG1058" s="5"/>
      <c r="TQH1058" s="5"/>
      <c r="TQI1058" s="5"/>
      <c r="TQJ1058" s="5"/>
      <c r="TQK1058" s="5"/>
      <c r="TQL1058" s="5"/>
      <c r="TQM1058" s="5"/>
      <c r="TQN1058" s="5"/>
      <c r="TQO1058" s="5"/>
      <c r="TQP1058" s="5"/>
      <c r="TQQ1058" s="5"/>
      <c r="TQR1058" s="5"/>
      <c r="TQS1058" s="5"/>
      <c r="TQT1058" s="5"/>
      <c r="TQU1058" s="5"/>
      <c r="TQV1058" s="5"/>
      <c r="TQW1058" s="5"/>
      <c r="TQX1058" s="5"/>
      <c r="TQY1058" s="5"/>
      <c r="TQZ1058" s="5"/>
      <c r="TRA1058" s="5"/>
      <c r="TRB1058" s="5"/>
      <c r="TRC1058" s="5"/>
      <c r="TRD1058" s="5"/>
      <c r="TRE1058" s="5"/>
      <c r="TRF1058" s="5"/>
      <c r="TRG1058" s="5"/>
      <c r="TRH1058" s="5"/>
      <c r="TRI1058" s="5"/>
      <c r="TRJ1058" s="5"/>
      <c r="TRK1058" s="5"/>
      <c r="TRL1058" s="5"/>
      <c r="TRM1058" s="5"/>
      <c r="TRN1058" s="5"/>
      <c r="TRO1058" s="5"/>
      <c r="TRP1058" s="5"/>
      <c r="TRQ1058" s="5"/>
      <c r="TRR1058" s="5"/>
      <c r="TRS1058" s="5"/>
      <c r="TRT1058" s="5"/>
      <c r="TRU1058" s="5"/>
      <c r="TRV1058" s="5"/>
      <c r="TRW1058" s="5"/>
      <c r="TRX1058" s="5"/>
      <c r="TRY1058" s="5"/>
      <c r="TRZ1058" s="5"/>
      <c r="TSA1058" s="5"/>
      <c r="TSB1058" s="5"/>
      <c r="TSC1058" s="5"/>
      <c r="TSD1058" s="5"/>
      <c r="TSE1058" s="5"/>
      <c r="TSF1058" s="5"/>
      <c r="TSG1058" s="5"/>
      <c r="TSH1058" s="5"/>
      <c r="TSI1058" s="5"/>
      <c r="TSJ1058" s="5"/>
      <c r="TSK1058" s="5"/>
      <c r="TSL1058" s="5"/>
      <c r="TSM1058" s="5"/>
      <c r="TSN1058" s="5"/>
      <c r="TSO1058" s="5"/>
      <c r="TSP1058" s="5"/>
      <c r="TSQ1058" s="5"/>
      <c r="TSR1058" s="5"/>
      <c r="TSS1058" s="5"/>
      <c r="TST1058" s="5"/>
      <c r="TSU1058" s="5"/>
      <c r="TSV1058" s="5"/>
      <c r="TSW1058" s="5"/>
      <c r="TSX1058" s="5"/>
      <c r="TSY1058" s="5"/>
      <c r="TSZ1058" s="5"/>
      <c r="TTA1058" s="5"/>
      <c r="TTB1058" s="5"/>
      <c r="TTC1058" s="5"/>
      <c r="TTD1058" s="5"/>
      <c r="TTE1058" s="5"/>
      <c r="TTF1058" s="5"/>
      <c r="TTG1058" s="5"/>
      <c r="TTH1058" s="5"/>
      <c r="TTI1058" s="5"/>
      <c r="TTJ1058" s="5"/>
      <c r="TTK1058" s="5"/>
      <c r="TTL1058" s="5"/>
      <c r="TTM1058" s="5"/>
      <c r="TTN1058" s="5"/>
      <c r="TTO1058" s="5"/>
      <c r="TTP1058" s="5"/>
      <c r="TTQ1058" s="5"/>
      <c r="TTR1058" s="5"/>
      <c r="TTS1058" s="5"/>
      <c r="TTT1058" s="5"/>
      <c r="TTU1058" s="5"/>
      <c r="TTV1058" s="5"/>
      <c r="TTW1058" s="5"/>
      <c r="TTX1058" s="5"/>
      <c r="TTY1058" s="5"/>
      <c r="TTZ1058" s="5"/>
      <c r="TUA1058" s="5"/>
      <c r="TUB1058" s="5"/>
      <c r="TUC1058" s="5"/>
      <c r="TUD1058" s="5"/>
      <c r="TUE1058" s="5"/>
      <c r="TUF1058" s="5"/>
      <c r="TUG1058" s="5"/>
      <c r="TUH1058" s="5"/>
      <c r="TUI1058" s="5"/>
      <c r="TUJ1058" s="5"/>
      <c r="TUK1058" s="5"/>
      <c r="TUL1058" s="5"/>
      <c r="TUM1058" s="5"/>
      <c r="TUN1058" s="5"/>
      <c r="TUO1058" s="5"/>
      <c r="TUP1058" s="5"/>
      <c r="TUQ1058" s="5"/>
      <c r="TUR1058" s="5"/>
      <c r="TUS1058" s="5"/>
      <c r="TUT1058" s="5"/>
      <c r="TUU1058" s="5"/>
      <c r="TUV1058" s="5"/>
      <c r="TUW1058" s="5"/>
      <c r="TUX1058" s="5"/>
      <c r="TUY1058" s="5"/>
      <c r="TUZ1058" s="5"/>
      <c r="TVA1058" s="5"/>
      <c r="TVB1058" s="5"/>
      <c r="TVC1058" s="5"/>
      <c r="TVD1058" s="5"/>
      <c r="TVE1058" s="5"/>
      <c r="TVF1058" s="5"/>
      <c r="TVG1058" s="5"/>
      <c r="TVH1058" s="5"/>
      <c r="TVI1058" s="5"/>
      <c r="TVJ1058" s="5"/>
      <c r="TVK1058" s="5"/>
      <c r="TVL1058" s="5"/>
      <c r="TVM1058" s="5"/>
      <c r="TVN1058" s="5"/>
      <c r="TVO1058" s="5"/>
      <c r="TVP1058" s="5"/>
      <c r="TVQ1058" s="5"/>
      <c r="TVR1058" s="5"/>
      <c r="TVS1058" s="5"/>
      <c r="TVT1058" s="5"/>
      <c r="TVU1058" s="5"/>
      <c r="TVV1058" s="5"/>
      <c r="TVW1058" s="5"/>
      <c r="TVX1058" s="5"/>
      <c r="TVY1058" s="5"/>
      <c r="TVZ1058" s="5"/>
      <c r="TWA1058" s="5"/>
      <c r="TWB1058" s="5"/>
      <c r="TWC1058" s="5"/>
      <c r="TWD1058" s="5"/>
      <c r="TWE1058" s="5"/>
      <c r="TWF1058" s="5"/>
      <c r="TWG1058" s="5"/>
      <c r="TWH1058" s="5"/>
      <c r="TWI1058" s="5"/>
      <c r="TWJ1058" s="5"/>
      <c r="TWK1058" s="5"/>
      <c r="TWL1058" s="5"/>
      <c r="TWM1058" s="5"/>
      <c r="TWN1058" s="5"/>
      <c r="TWO1058" s="5"/>
      <c r="TWP1058" s="5"/>
      <c r="TWQ1058" s="5"/>
      <c r="TWR1058" s="5"/>
      <c r="TWS1058" s="5"/>
      <c r="TWT1058" s="5"/>
      <c r="TWU1058" s="5"/>
      <c r="TWV1058" s="5"/>
      <c r="TWW1058" s="5"/>
      <c r="TWX1058" s="5"/>
      <c r="TWY1058" s="5"/>
      <c r="TWZ1058" s="5"/>
      <c r="TXA1058" s="5"/>
      <c r="TXB1058" s="5"/>
      <c r="TXC1058" s="5"/>
      <c r="TXD1058" s="5"/>
      <c r="TXE1058" s="5"/>
      <c r="TXF1058" s="5"/>
      <c r="TXG1058" s="5"/>
      <c r="TXH1058" s="5"/>
      <c r="TXI1058" s="5"/>
      <c r="TXJ1058" s="5"/>
      <c r="TXK1058" s="5"/>
      <c r="TXL1058" s="5"/>
      <c r="TXM1058" s="5"/>
      <c r="TXN1058" s="5"/>
      <c r="TXO1058" s="5"/>
      <c r="TXP1058" s="5"/>
      <c r="TXQ1058" s="5"/>
      <c r="TXR1058" s="5"/>
      <c r="TXS1058" s="5"/>
      <c r="TXT1058" s="5"/>
      <c r="TXU1058" s="5"/>
      <c r="TXV1058" s="5"/>
      <c r="TXW1058" s="5"/>
      <c r="TXX1058" s="5"/>
      <c r="TXY1058" s="5"/>
      <c r="TXZ1058" s="5"/>
      <c r="TYA1058" s="5"/>
      <c r="TYB1058" s="5"/>
      <c r="TYC1058" s="5"/>
      <c r="TYD1058" s="5"/>
      <c r="TYE1058" s="5"/>
      <c r="TYF1058" s="5"/>
      <c r="TYG1058" s="5"/>
      <c r="TYH1058" s="5"/>
      <c r="TYI1058" s="5"/>
      <c r="TYJ1058" s="5"/>
      <c r="TYK1058" s="5"/>
      <c r="TYL1058" s="5"/>
      <c r="TYM1058" s="5"/>
      <c r="TYN1058" s="5"/>
      <c r="TYO1058" s="5"/>
      <c r="TYP1058" s="5"/>
      <c r="TYQ1058" s="5"/>
      <c r="TYR1058" s="5"/>
      <c r="TYS1058" s="5"/>
      <c r="TYT1058" s="5"/>
      <c r="TYU1058" s="5"/>
      <c r="TYV1058" s="5"/>
      <c r="TYW1058" s="5"/>
      <c r="TYX1058" s="5"/>
      <c r="TYY1058" s="5"/>
      <c r="TYZ1058" s="5"/>
      <c r="TZA1058" s="5"/>
      <c r="TZB1058" s="5"/>
      <c r="TZC1058" s="5"/>
      <c r="TZD1058" s="5"/>
      <c r="TZE1058" s="5"/>
      <c r="TZF1058" s="5"/>
      <c r="TZG1058" s="5"/>
      <c r="TZH1058" s="5"/>
      <c r="TZI1058" s="5"/>
      <c r="TZJ1058" s="5"/>
      <c r="TZK1058" s="5"/>
      <c r="TZL1058" s="5"/>
      <c r="TZM1058" s="5"/>
      <c r="TZN1058" s="5"/>
      <c r="TZO1058" s="5"/>
      <c r="TZP1058" s="5"/>
      <c r="TZQ1058" s="5"/>
      <c r="TZR1058" s="5"/>
      <c r="TZS1058" s="5"/>
      <c r="TZT1058" s="5"/>
      <c r="TZU1058" s="5"/>
      <c r="TZV1058" s="5"/>
      <c r="TZW1058" s="5"/>
      <c r="TZX1058" s="5"/>
      <c r="TZY1058" s="5"/>
      <c r="TZZ1058" s="5"/>
      <c r="UAA1058" s="5"/>
      <c r="UAB1058" s="5"/>
      <c r="UAC1058" s="5"/>
      <c r="UAD1058" s="5"/>
      <c r="UAE1058" s="5"/>
      <c r="UAF1058" s="5"/>
      <c r="UAG1058" s="5"/>
      <c r="UAH1058" s="5"/>
      <c r="UAI1058" s="5"/>
      <c r="UAJ1058" s="5"/>
      <c r="UAK1058" s="5"/>
      <c r="UAL1058" s="5"/>
      <c r="UAM1058" s="5"/>
      <c r="UAN1058" s="5"/>
      <c r="UAO1058" s="5"/>
      <c r="UAP1058" s="5"/>
      <c r="UAQ1058" s="5"/>
      <c r="UAR1058" s="5"/>
      <c r="UAS1058" s="5"/>
      <c r="UAT1058" s="5"/>
      <c r="UAU1058" s="5"/>
      <c r="UAV1058" s="5"/>
      <c r="UAW1058" s="5"/>
      <c r="UAX1058" s="5"/>
      <c r="UAY1058" s="5"/>
      <c r="UAZ1058" s="5"/>
      <c r="UBA1058" s="5"/>
      <c r="UBB1058" s="5"/>
      <c r="UBC1058" s="5"/>
      <c r="UBD1058" s="5"/>
      <c r="UBE1058" s="5"/>
      <c r="UBF1058" s="5"/>
      <c r="UBG1058" s="5"/>
      <c r="UBH1058" s="5"/>
      <c r="UBI1058" s="5"/>
      <c r="UBJ1058" s="5"/>
      <c r="UBK1058" s="5"/>
      <c r="UBL1058" s="5"/>
      <c r="UBM1058" s="5"/>
      <c r="UBN1058" s="5"/>
      <c r="UBO1058" s="5"/>
      <c r="UBP1058" s="5"/>
      <c r="UBQ1058" s="5"/>
      <c r="UBR1058" s="5"/>
      <c r="UBS1058" s="5"/>
      <c r="UBT1058" s="5"/>
      <c r="UBU1058" s="5"/>
      <c r="UBV1058" s="5"/>
      <c r="UBW1058" s="5"/>
      <c r="UBX1058" s="5"/>
      <c r="UBY1058" s="5"/>
      <c r="UBZ1058" s="5"/>
      <c r="UCA1058" s="5"/>
      <c r="UCB1058" s="5"/>
      <c r="UCC1058" s="5"/>
      <c r="UCD1058" s="5"/>
      <c r="UCE1058" s="5"/>
      <c r="UCF1058" s="5"/>
      <c r="UCG1058" s="5"/>
      <c r="UCH1058" s="5"/>
      <c r="UCI1058" s="5"/>
      <c r="UCJ1058" s="5"/>
      <c r="UCK1058" s="5"/>
      <c r="UCL1058" s="5"/>
      <c r="UCM1058" s="5"/>
      <c r="UCN1058" s="5"/>
      <c r="UCO1058" s="5"/>
      <c r="UCP1058" s="5"/>
      <c r="UCQ1058" s="5"/>
      <c r="UCR1058" s="5"/>
      <c r="UCS1058" s="5"/>
      <c r="UCT1058" s="5"/>
      <c r="UCU1058" s="5"/>
      <c r="UCV1058" s="5"/>
      <c r="UCW1058" s="5"/>
      <c r="UCX1058" s="5"/>
      <c r="UCY1058" s="5"/>
      <c r="UCZ1058" s="5"/>
      <c r="UDA1058" s="5"/>
      <c r="UDB1058" s="5"/>
      <c r="UDC1058" s="5"/>
      <c r="UDD1058" s="5"/>
      <c r="UDE1058" s="5"/>
      <c r="UDF1058" s="5"/>
      <c r="UDG1058" s="5"/>
      <c r="UDH1058" s="5"/>
      <c r="UDI1058" s="5"/>
      <c r="UDJ1058" s="5"/>
      <c r="UDK1058" s="5"/>
      <c r="UDL1058" s="5"/>
      <c r="UDM1058" s="5"/>
      <c r="UDN1058" s="5"/>
      <c r="UDO1058" s="5"/>
      <c r="UDP1058" s="5"/>
      <c r="UDQ1058" s="5"/>
      <c r="UDR1058" s="5"/>
      <c r="UDS1058" s="5"/>
      <c r="UDT1058" s="5"/>
      <c r="UDU1058" s="5"/>
      <c r="UDV1058" s="5"/>
      <c r="UDW1058" s="5"/>
      <c r="UDX1058" s="5"/>
      <c r="UDY1058" s="5"/>
      <c r="UDZ1058" s="5"/>
      <c r="UEA1058" s="5"/>
      <c r="UEB1058" s="5"/>
      <c r="UEC1058" s="5"/>
      <c r="UED1058" s="5"/>
      <c r="UEE1058" s="5"/>
      <c r="UEF1058" s="5"/>
      <c r="UEG1058" s="5"/>
      <c r="UEH1058" s="5"/>
      <c r="UEI1058" s="5"/>
      <c r="UEJ1058" s="5"/>
      <c r="UEK1058" s="5"/>
      <c r="UEL1058" s="5"/>
      <c r="UEM1058" s="5"/>
      <c r="UEN1058" s="5"/>
      <c r="UEO1058" s="5"/>
      <c r="UEP1058" s="5"/>
      <c r="UEQ1058" s="5"/>
      <c r="UER1058" s="5"/>
      <c r="UES1058" s="5"/>
      <c r="UET1058" s="5"/>
      <c r="UEU1058" s="5"/>
      <c r="UEV1058" s="5"/>
      <c r="UEW1058" s="5"/>
      <c r="UEX1058" s="5"/>
      <c r="UEY1058" s="5"/>
      <c r="UEZ1058" s="5"/>
      <c r="UFA1058" s="5"/>
      <c r="UFB1058" s="5"/>
      <c r="UFC1058" s="5"/>
      <c r="UFD1058" s="5"/>
      <c r="UFE1058" s="5"/>
      <c r="UFF1058" s="5"/>
      <c r="UFG1058" s="5"/>
      <c r="UFH1058" s="5"/>
      <c r="UFI1058" s="5"/>
      <c r="UFJ1058" s="5"/>
      <c r="UFK1058" s="5"/>
      <c r="UFL1058" s="5"/>
      <c r="UFM1058" s="5"/>
      <c r="UFN1058" s="5"/>
      <c r="UFO1058" s="5"/>
      <c r="UFP1058" s="5"/>
      <c r="UFQ1058" s="5"/>
      <c r="UFR1058" s="5"/>
      <c r="UFS1058" s="5"/>
      <c r="UFT1058" s="5"/>
      <c r="UFU1058" s="5"/>
      <c r="UFV1058" s="5"/>
      <c r="UFW1058" s="5"/>
      <c r="UFX1058" s="5"/>
      <c r="UFY1058" s="5"/>
      <c r="UFZ1058" s="5"/>
      <c r="UGA1058" s="5"/>
      <c r="UGB1058" s="5"/>
      <c r="UGC1058" s="5"/>
      <c r="UGD1058" s="5"/>
      <c r="UGE1058" s="5"/>
      <c r="UGF1058" s="5"/>
      <c r="UGG1058" s="5"/>
      <c r="UGH1058" s="5"/>
      <c r="UGI1058" s="5"/>
      <c r="UGJ1058" s="5"/>
      <c r="UGK1058" s="5"/>
      <c r="UGL1058" s="5"/>
      <c r="UGM1058" s="5"/>
      <c r="UGN1058" s="5"/>
      <c r="UGO1058" s="5"/>
      <c r="UGP1058" s="5"/>
      <c r="UGQ1058" s="5"/>
      <c r="UGR1058" s="5"/>
      <c r="UGS1058" s="5"/>
      <c r="UGT1058" s="5"/>
      <c r="UGU1058" s="5"/>
      <c r="UGV1058" s="5"/>
      <c r="UGW1058" s="5"/>
      <c r="UGX1058" s="5"/>
      <c r="UGY1058" s="5"/>
      <c r="UGZ1058" s="5"/>
      <c r="UHA1058" s="5"/>
      <c r="UHB1058" s="5"/>
      <c r="UHC1058" s="5"/>
      <c r="UHD1058" s="5"/>
      <c r="UHE1058" s="5"/>
      <c r="UHF1058" s="5"/>
      <c r="UHG1058" s="5"/>
      <c r="UHH1058" s="5"/>
      <c r="UHI1058" s="5"/>
      <c r="UHJ1058" s="5"/>
      <c r="UHK1058" s="5"/>
      <c r="UHL1058" s="5"/>
      <c r="UHM1058" s="5"/>
      <c r="UHN1058" s="5"/>
      <c r="UHO1058" s="5"/>
      <c r="UHP1058" s="5"/>
      <c r="UHQ1058" s="5"/>
      <c r="UHR1058" s="5"/>
      <c r="UHS1058" s="5"/>
      <c r="UHT1058" s="5"/>
      <c r="UHU1058" s="5"/>
      <c r="UHV1058" s="5"/>
      <c r="UHW1058" s="5"/>
      <c r="UHX1058" s="5"/>
      <c r="UHY1058" s="5"/>
      <c r="UHZ1058" s="5"/>
      <c r="UIA1058" s="5"/>
      <c r="UIB1058" s="5"/>
      <c r="UIC1058" s="5"/>
      <c r="UID1058" s="5"/>
      <c r="UIE1058" s="5"/>
      <c r="UIF1058" s="5"/>
      <c r="UIG1058" s="5"/>
      <c r="UIH1058" s="5"/>
      <c r="UII1058" s="5"/>
      <c r="UIJ1058" s="5"/>
      <c r="UIK1058" s="5"/>
      <c r="UIL1058" s="5"/>
      <c r="UIM1058" s="5"/>
      <c r="UIN1058" s="5"/>
      <c r="UIO1058" s="5"/>
      <c r="UIP1058" s="5"/>
      <c r="UIQ1058" s="5"/>
      <c r="UIR1058" s="5"/>
      <c r="UIS1058" s="5"/>
      <c r="UIT1058" s="5"/>
      <c r="UIU1058" s="5"/>
      <c r="UIV1058" s="5"/>
      <c r="UIW1058" s="5"/>
      <c r="UIX1058" s="5"/>
      <c r="UIY1058" s="5"/>
      <c r="UIZ1058" s="5"/>
      <c r="UJA1058" s="5"/>
      <c r="UJB1058" s="5"/>
      <c r="UJC1058" s="5"/>
      <c r="UJD1058" s="5"/>
      <c r="UJE1058" s="5"/>
      <c r="UJF1058" s="5"/>
      <c r="UJG1058" s="5"/>
      <c r="UJH1058" s="5"/>
      <c r="UJI1058" s="5"/>
      <c r="UJJ1058" s="5"/>
      <c r="UJK1058" s="5"/>
      <c r="UJL1058" s="5"/>
      <c r="UJM1058" s="5"/>
      <c r="UJN1058" s="5"/>
      <c r="UJO1058" s="5"/>
      <c r="UJP1058" s="5"/>
      <c r="UJQ1058" s="5"/>
      <c r="UJR1058" s="5"/>
      <c r="UJS1058" s="5"/>
      <c r="UJT1058" s="5"/>
      <c r="UJU1058" s="5"/>
      <c r="UJV1058" s="5"/>
      <c r="UJW1058" s="5"/>
      <c r="UJX1058" s="5"/>
      <c r="UJY1058" s="5"/>
      <c r="UJZ1058" s="5"/>
      <c r="UKA1058" s="5"/>
      <c r="UKB1058" s="5"/>
      <c r="UKC1058" s="5"/>
      <c r="UKD1058" s="5"/>
      <c r="UKE1058" s="5"/>
      <c r="UKF1058" s="5"/>
      <c r="UKG1058" s="5"/>
      <c r="UKH1058" s="5"/>
      <c r="UKI1058" s="5"/>
      <c r="UKJ1058" s="5"/>
      <c r="UKK1058" s="5"/>
      <c r="UKL1058" s="5"/>
      <c r="UKM1058" s="5"/>
      <c r="UKN1058" s="5"/>
      <c r="UKO1058" s="5"/>
      <c r="UKP1058" s="5"/>
      <c r="UKQ1058" s="5"/>
      <c r="UKR1058" s="5"/>
      <c r="UKS1058" s="5"/>
      <c r="UKT1058" s="5"/>
      <c r="UKU1058" s="5"/>
      <c r="UKV1058" s="5"/>
      <c r="UKW1058" s="5"/>
      <c r="UKX1058" s="5"/>
      <c r="UKY1058" s="5"/>
      <c r="UKZ1058" s="5"/>
      <c r="ULA1058" s="5"/>
      <c r="ULB1058" s="5"/>
      <c r="ULC1058" s="5"/>
      <c r="ULD1058" s="5"/>
      <c r="ULE1058" s="5"/>
      <c r="ULF1058" s="5"/>
      <c r="ULG1058" s="5"/>
      <c r="ULH1058" s="5"/>
      <c r="ULI1058" s="5"/>
      <c r="ULJ1058" s="5"/>
      <c r="ULK1058" s="5"/>
      <c r="ULL1058" s="5"/>
      <c r="ULM1058" s="5"/>
      <c r="ULN1058" s="5"/>
      <c r="ULO1058" s="5"/>
      <c r="ULP1058" s="5"/>
      <c r="ULQ1058" s="5"/>
      <c r="ULR1058" s="5"/>
      <c r="ULS1058" s="5"/>
      <c r="ULT1058" s="5"/>
      <c r="ULU1058" s="5"/>
      <c r="ULV1058" s="5"/>
      <c r="ULW1058" s="5"/>
      <c r="ULX1058" s="5"/>
      <c r="ULY1058" s="5"/>
      <c r="ULZ1058" s="5"/>
      <c r="UMA1058" s="5"/>
      <c r="UMB1058" s="5"/>
      <c r="UMC1058" s="5"/>
      <c r="UMD1058" s="5"/>
      <c r="UME1058" s="5"/>
      <c r="UMF1058" s="5"/>
      <c r="UMG1058" s="5"/>
      <c r="UMH1058" s="5"/>
      <c r="UMI1058" s="5"/>
      <c r="UMJ1058" s="5"/>
      <c r="UMK1058" s="5"/>
      <c r="UML1058" s="5"/>
      <c r="UMM1058" s="5"/>
      <c r="UMN1058" s="5"/>
      <c r="UMO1058" s="5"/>
      <c r="UMP1058" s="5"/>
      <c r="UMQ1058" s="5"/>
      <c r="UMR1058" s="5"/>
      <c r="UMS1058" s="5"/>
      <c r="UMT1058" s="5"/>
      <c r="UMU1058" s="5"/>
      <c r="UMV1058" s="5"/>
      <c r="UMW1058" s="5"/>
      <c r="UMX1058" s="5"/>
      <c r="UMY1058" s="5"/>
      <c r="UMZ1058" s="5"/>
      <c r="UNA1058" s="5"/>
      <c r="UNB1058" s="5"/>
      <c r="UNC1058" s="5"/>
      <c r="UND1058" s="5"/>
      <c r="UNE1058" s="5"/>
      <c r="UNF1058" s="5"/>
      <c r="UNG1058" s="5"/>
      <c r="UNH1058" s="5"/>
      <c r="UNI1058" s="5"/>
      <c r="UNJ1058" s="5"/>
      <c r="UNK1058" s="5"/>
      <c r="UNL1058" s="5"/>
      <c r="UNM1058" s="5"/>
      <c r="UNN1058" s="5"/>
      <c r="UNO1058" s="5"/>
      <c r="UNP1058" s="5"/>
      <c r="UNQ1058" s="5"/>
      <c r="UNR1058" s="5"/>
      <c r="UNS1058" s="5"/>
      <c r="UNT1058" s="5"/>
      <c r="UNU1058" s="5"/>
      <c r="UNV1058" s="5"/>
      <c r="UNW1058" s="5"/>
      <c r="UNX1058" s="5"/>
      <c r="UNY1058" s="5"/>
      <c r="UNZ1058" s="5"/>
      <c r="UOA1058" s="5"/>
      <c r="UOB1058" s="5"/>
      <c r="UOC1058" s="5"/>
      <c r="UOD1058" s="5"/>
      <c r="UOE1058" s="5"/>
      <c r="UOF1058" s="5"/>
      <c r="UOG1058" s="5"/>
      <c r="UOH1058" s="5"/>
      <c r="UOI1058" s="5"/>
      <c r="UOJ1058" s="5"/>
      <c r="UOK1058" s="5"/>
      <c r="UOL1058" s="5"/>
      <c r="UOM1058" s="5"/>
      <c r="UON1058" s="5"/>
      <c r="UOO1058" s="5"/>
      <c r="UOP1058" s="5"/>
      <c r="UOQ1058" s="5"/>
      <c r="UOR1058" s="5"/>
      <c r="UOS1058" s="5"/>
      <c r="UOT1058" s="5"/>
      <c r="UOU1058" s="5"/>
      <c r="UOV1058" s="5"/>
      <c r="UOW1058" s="5"/>
      <c r="UOX1058" s="5"/>
      <c r="UOY1058" s="5"/>
      <c r="UOZ1058" s="5"/>
      <c r="UPA1058" s="5"/>
      <c r="UPB1058" s="5"/>
      <c r="UPC1058" s="5"/>
      <c r="UPD1058" s="5"/>
      <c r="UPE1058" s="5"/>
      <c r="UPF1058" s="5"/>
      <c r="UPG1058" s="5"/>
      <c r="UPH1058" s="5"/>
      <c r="UPI1058" s="5"/>
      <c r="UPJ1058" s="5"/>
      <c r="UPK1058" s="5"/>
      <c r="UPL1058" s="5"/>
      <c r="UPM1058" s="5"/>
      <c r="UPN1058" s="5"/>
      <c r="UPO1058" s="5"/>
      <c r="UPP1058" s="5"/>
      <c r="UPQ1058" s="5"/>
      <c r="UPR1058" s="5"/>
      <c r="UPS1058" s="5"/>
      <c r="UPT1058" s="5"/>
      <c r="UPU1058" s="5"/>
      <c r="UPV1058" s="5"/>
      <c r="UPW1058" s="5"/>
      <c r="UPX1058" s="5"/>
      <c r="UPY1058" s="5"/>
      <c r="UPZ1058" s="5"/>
      <c r="UQA1058" s="5"/>
      <c r="UQB1058" s="5"/>
      <c r="UQC1058" s="5"/>
      <c r="UQD1058" s="5"/>
      <c r="UQE1058" s="5"/>
      <c r="UQF1058" s="5"/>
      <c r="UQG1058" s="5"/>
      <c r="UQH1058" s="5"/>
      <c r="UQI1058" s="5"/>
      <c r="UQJ1058" s="5"/>
      <c r="UQK1058" s="5"/>
      <c r="UQL1058" s="5"/>
      <c r="UQM1058" s="5"/>
      <c r="UQN1058" s="5"/>
      <c r="UQO1058" s="5"/>
      <c r="UQP1058" s="5"/>
      <c r="UQQ1058" s="5"/>
      <c r="UQR1058" s="5"/>
      <c r="UQS1058" s="5"/>
      <c r="UQT1058" s="5"/>
      <c r="UQU1058" s="5"/>
      <c r="UQV1058" s="5"/>
      <c r="UQW1058" s="5"/>
      <c r="UQX1058" s="5"/>
      <c r="UQY1058" s="5"/>
      <c r="UQZ1058" s="5"/>
      <c r="URA1058" s="5"/>
      <c r="URB1058" s="5"/>
      <c r="URC1058" s="5"/>
      <c r="URD1058" s="5"/>
      <c r="URE1058" s="5"/>
      <c r="URF1058" s="5"/>
      <c r="URG1058" s="5"/>
      <c r="URH1058" s="5"/>
      <c r="URI1058" s="5"/>
      <c r="URJ1058" s="5"/>
      <c r="URK1058" s="5"/>
      <c r="URL1058" s="5"/>
      <c r="URM1058" s="5"/>
      <c r="URN1058" s="5"/>
      <c r="URO1058" s="5"/>
      <c r="URP1058" s="5"/>
      <c r="URQ1058" s="5"/>
      <c r="URR1058" s="5"/>
      <c r="URS1058" s="5"/>
      <c r="URT1058" s="5"/>
      <c r="URU1058" s="5"/>
      <c r="URV1058" s="5"/>
      <c r="URW1058" s="5"/>
      <c r="URX1058" s="5"/>
      <c r="URY1058" s="5"/>
      <c r="URZ1058" s="5"/>
      <c r="USA1058" s="5"/>
      <c r="USB1058" s="5"/>
      <c r="USC1058" s="5"/>
      <c r="USD1058" s="5"/>
      <c r="USE1058" s="5"/>
      <c r="USF1058" s="5"/>
      <c r="USG1058" s="5"/>
      <c r="USH1058" s="5"/>
      <c r="USI1058" s="5"/>
      <c r="USJ1058" s="5"/>
      <c r="USK1058" s="5"/>
      <c r="USL1058" s="5"/>
      <c r="USM1058" s="5"/>
      <c r="USN1058" s="5"/>
      <c r="USO1058" s="5"/>
      <c r="USP1058" s="5"/>
      <c r="USQ1058" s="5"/>
      <c r="USR1058" s="5"/>
      <c r="USS1058" s="5"/>
      <c r="UST1058" s="5"/>
      <c r="USU1058" s="5"/>
      <c r="USV1058" s="5"/>
      <c r="USW1058" s="5"/>
      <c r="USX1058" s="5"/>
      <c r="USY1058" s="5"/>
      <c r="USZ1058" s="5"/>
      <c r="UTA1058" s="5"/>
      <c r="UTB1058" s="5"/>
      <c r="UTC1058" s="5"/>
      <c r="UTD1058" s="5"/>
      <c r="UTE1058" s="5"/>
      <c r="UTF1058" s="5"/>
      <c r="UTG1058" s="5"/>
      <c r="UTH1058" s="5"/>
      <c r="UTI1058" s="5"/>
      <c r="UTJ1058" s="5"/>
      <c r="UTK1058" s="5"/>
      <c r="UTL1058" s="5"/>
      <c r="UTM1058" s="5"/>
      <c r="UTN1058" s="5"/>
      <c r="UTO1058" s="5"/>
      <c r="UTP1058" s="5"/>
      <c r="UTQ1058" s="5"/>
      <c r="UTR1058" s="5"/>
      <c r="UTS1058" s="5"/>
      <c r="UTT1058" s="5"/>
      <c r="UTU1058" s="5"/>
      <c r="UTV1058" s="5"/>
      <c r="UTW1058" s="5"/>
      <c r="UTX1058" s="5"/>
      <c r="UTY1058" s="5"/>
      <c r="UTZ1058" s="5"/>
      <c r="UUA1058" s="5"/>
      <c r="UUB1058" s="5"/>
      <c r="UUC1058" s="5"/>
      <c r="UUD1058" s="5"/>
      <c r="UUE1058" s="5"/>
      <c r="UUF1058" s="5"/>
      <c r="UUG1058" s="5"/>
      <c r="UUH1058" s="5"/>
      <c r="UUI1058" s="5"/>
      <c r="UUJ1058" s="5"/>
      <c r="UUK1058" s="5"/>
      <c r="UUL1058" s="5"/>
      <c r="UUM1058" s="5"/>
      <c r="UUN1058" s="5"/>
      <c r="UUO1058" s="5"/>
      <c r="UUP1058" s="5"/>
      <c r="UUQ1058" s="5"/>
      <c r="UUR1058" s="5"/>
      <c r="UUS1058" s="5"/>
      <c r="UUT1058" s="5"/>
      <c r="UUU1058" s="5"/>
      <c r="UUV1058" s="5"/>
      <c r="UUW1058" s="5"/>
      <c r="UUX1058" s="5"/>
      <c r="UUY1058" s="5"/>
      <c r="UUZ1058" s="5"/>
      <c r="UVA1058" s="5"/>
      <c r="UVB1058" s="5"/>
      <c r="UVC1058" s="5"/>
      <c r="UVD1058" s="5"/>
      <c r="UVE1058" s="5"/>
      <c r="UVF1058" s="5"/>
      <c r="UVG1058" s="5"/>
      <c r="UVH1058" s="5"/>
      <c r="UVI1058" s="5"/>
      <c r="UVJ1058" s="5"/>
      <c r="UVK1058" s="5"/>
      <c r="UVL1058" s="5"/>
      <c r="UVM1058" s="5"/>
      <c r="UVN1058" s="5"/>
      <c r="UVO1058" s="5"/>
      <c r="UVP1058" s="5"/>
      <c r="UVQ1058" s="5"/>
      <c r="UVR1058" s="5"/>
      <c r="UVS1058" s="5"/>
      <c r="UVT1058" s="5"/>
      <c r="UVU1058" s="5"/>
      <c r="UVV1058" s="5"/>
      <c r="UVW1058" s="5"/>
      <c r="UVX1058" s="5"/>
      <c r="UVY1058" s="5"/>
      <c r="UVZ1058" s="5"/>
      <c r="UWA1058" s="5"/>
      <c r="UWB1058" s="5"/>
      <c r="UWC1058" s="5"/>
      <c r="UWD1058" s="5"/>
      <c r="UWE1058" s="5"/>
      <c r="UWF1058" s="5"/>
      <c r="UWG1058" s="5"/>
      <c r="UWH1058" s="5"/>
      <c r="UWI1058" s="5"/>
      <c r="UWJ1058" s="5"/>
      <c r="UWK1058" s="5"/>
      <c r="UWL1058" s="5"/>
      <c r="UWM1058" s="5"/>
      <c r="UWN1058" s="5"/>
      <c r="UWO1058" s="5"/>
      <c r="UWP1058" s="5"/>
      <c r="UWQ1058" s="5"/>
      <c r="UWR1058" s="5"/>
      <c r="UWS1058" s="5"/>
      <c r="UWT1058" s="5"/>
      <c r="UWU1058" s="5"/>
      <c r="UWV1058" s="5"/>
      <c r="UWW1058" s="5"/>
      <c r="UWX1058" s="5"/>
      <c r="UWY1058" s="5"/>
      <c r="UWZ1058" s="5"/>
      <c r="UXA1058" s="5"/>
      <c r="UXB1058" s="5"/>
      <c r="UXC1058" s="5"/>
      <c r="UXD1058" s="5"/>
      <c r="UXE1058" s="5"/>
      <c r="UXF1058" s="5"/>
      <c r="UXG1058" s="5"/>
      <c r="UXH1058" s="5"/>
      <c r="UXI1058" s="5"/>
      <c r="UXJ1058" s="5"/>
      <c r="UXK1058" s="5"/>
      <c r="UXL1058" s="5"/>
      <c r="UXM1058" s="5"/>
      <c r="UXN1058" s="5"/>
      <c r="UXO1058" s="5"/>
      <c r="UXP1058" s="5"/>
      <c r="UXQ1058" s="5"/>
      <c r="UXR1058" s="5"/>
      <c r="UXS1058" s="5"/>
      <c r="UXT1058" s="5"/>
      <c r="UXU1058" s="5"/>
      <c r="UXV1058" s="5"/>
      <c r="UXW1058" s="5"/>
      <c r="UXX1058" s="5"/>
      <c r="UXY1058" s="5"/>
      <c r="UXZ1058" s="5"/>
      <c r="UYA1058" s="5"/>
      <c r="UYB1058" s="5"/>
      <c r="UYC1058" s="5"/>
      <c r="UYD1058" s="5"/>
      <c r="UYE1058" s="5"/>
      <c r="UYF1058" s="5"/>
      <c r="UYG1058" s="5"/>
      <c r="UYH1058" s="5"/>
      <c r="UYI1058" s="5"/>
      <c r="UYJ1058" s="5"/>
      <c r="UYK1058" s="5"/>
      <c r="UYL1058" s="5"/>
      <c r="UYM1058" s="5"/>
      <c r="UYN1058" s="5"/>
      <c r="UYO1058" s="5"/>
      <c r="UYP1058" s="5"/>
      <c r="UYQ1058" s="5"/>
      <c r="UYR1058" s="5"/>
      <c r="UYS1058" s="5"/>
      <c r="UYT1058" s="5"/>
      <c r="UYU1058" s="5"/>
      <c r="UYV1058" s="5"/>
      <c r="UYW1058" s="5"/>
      <c r="UYX1058" s="5"/>
      <c r="UYY1058" s="5"/>
      <c r="UYZ1058" s="5"/>
      <c r="UZA1058" s="5"/>
      <c r="UZB1058" s="5"/>
      <c r="UZC1058" s="5"/>
      <c r="UZD1058" s="5"/>
      <c r="UZE1058" s="5"/>
      <c r="UZF1058" s="5"/>
      <c r="UZG1058" s="5"/>
      <c r="UZH1058" s="5"/>
      <c r="UZI1058" s="5"/>
      <c r="UZJ1058" s="5"/>
      <c r="UZK1058" s="5"/>
      <c r="UZL1058" s="5"/>
      <c r="UZM1058" s="5"/>
      <c r="UZN1058" s="5"/>
      <c r="UZO1058" s="5"/>
      <c r="UZP1058" s="5"/>
      <c r="UZQ1058" s="5"/>
      <c r="UZR1058" s="5"/>
      <c r="UZS1058" s="5"/>
      <c r="UZT1058" s="5"/>
      <c r="UZU1058" s="5"/>
      <c r="UZV1058" s="5"/>
      <c r="UZW1058" s="5"/>
      <c r="UZX1058" s="5"/>
      <c r="UZY1058" s="5"/>
      <c r="UZZ1058" s="5"/>
      <c r="VAA1058" s="5"/>
      <c r="VAB1058" s="5"/>
      <c r="VAC1058" s="5"/>
      <c r="VAD1058" s="5"/>
      <c r="VAE1058" s="5"/>
      <c r="VAF1058" s="5"/>
      <c r="VAG1058" s="5"/>
      <c r="VAH1058" s="5"/>
      <c r="VAI1058" s="5"/>
      <c r="VAJ1058" s="5"/>
      <c r="VAK1058" s="5"/>
      <c r="VAL1058" s="5"/>
      <c r="VAM1058" s="5"/>
      <c r="VAN1058" s="5"/>
      <c r="VAO1058" s="5"/>
      <c r="VAP1058" s="5"/>
      <c r="VAQ1058" s="5"/>
      <c r="VAR1058" s="5"/>
      <c r="VAS1058" s="5"/>
      <c r="VAT1058" s="5"/>
      <c r="VAU1058" s="5"/>
      <c r="VAV1058" s="5"/>
      <c r="VAW1058" s="5"/>
      <c r="VAX1058" s="5"/>
      <c r="VAY1058" s="5"/>
      <c r="VAZ1058" s="5"/>
      <c r="VBA1058" s="5"/>
      <c r="VBB1058" s="5"/>
      <c r="VBC1058" s="5"/>
      <c r="VBD1058" s="5"/>
      <c r="VBE1058" s="5"/>
      <c r="VBF1058" s="5"/>
      <c r="VBG1058" s="5"/>
      <c r="VBH1058" s="5"/>
      <c r="VBI1058" s="5"/>
      <c r="VBJ1058" s="5"/>
      <c r="VBK1058" s="5"/>
      <c r="VBL1058" s="5"/>
      <c r="VBM1058" s="5"/>
      <c r="VBN1058" s="5"/>
      <c r="VBO1058" s="5"/>
      <c r="VBP1058" s="5"/>
      <c r="VBQ1058" s="5"/>
      <c r="VBR1058" s="5"/>
      <c r="VBS1058" s="5"/>
      <c r="VBT1058" s="5"/>
      <c r="VBU1058" s="5"/>
      <c r="VBV1058" s="5"/>
      <c r="VBW1058" s="5"/>
      <c r="VBX1058" s="5"/>
      <c r="VBY1058" s="5"/>
      <c r="VBZ1058" s="5"/>
      <c r="VCA1058" s="5"/>
      <c r="VCB1058" s="5"/>
      <c r="VCC1058" s="5"/>
      <c r="VCD1058" s="5"/>
      <c r="VCE1058" s="5"/>
      <c r="VCF1058" s="5"/>
      <c r="VCG1058" s="5"/>
      <c r="VCH1058" s="5"/>
      <c r="VCI1058" s="5"/>
      <c r="VCJ1058" s="5"/>
      <c r="VCK1058" s="5"/>
      <c r="VCL1058" s="5"/>
      <c r="VCM1058" s="5"/>
      <c r="VCN1058" s="5"/>
      <c r="VCO1058" s="5"/>
      <c r="VCP1058" s="5"/>
      <c r="VCQ1058" s="5"/>
      <c r="VCR1058" s="5"/>
      <c r="VCS1058" s="5"/>
      <c r="VCT1058" s="5"/>
      <c r="VCU1058" s="5"/>
      <c r="VCV1058" s="5"/>
      <c r="VCW1058" s="5"/>
      <c r="VCX1058" s="5"/>
      <c r="VCY1058" s="5"/>
      <c r="VCZ1058" s="5"/>
      <c r="VDA1058" s="5"/>
      <c r="VDB1058" s="5"/>
      <c r="VDC1058" s="5"/>
      <c r="VDD1058" s="5"/>
      <c r="VDE1058" s="5"/>
      <c r="VDF1058" s="5"/>
      <c r="VDG1058" s="5"/>
      <c r="VDH1058" s="5"/>
      <c r="VDI1058" s="5"/>
      <c r="VDJ1058" s="5"/>
      <c r="VDK1058" s="5"/>
      <c r="VDL1058" s="5"/>
      <c r="VDM1058" s="5"/>
      <c r="VDN1058" s="5"/>
      <c r="VDO1058" s="5"/>
      <c r="VDP1058" s="5"/>
      <c r="VDQ1058" s="5"/>
      <c r="VDR1058" s="5"/>
      <c r="VDS1058" s="5"/>
      <c r="VDT1058" s="5"/>
      <c r="VDU1058" s="5"/>
      <c r="VDV1058" s="5"/>
      <c r="VDW1058" s="5"/>
      <c r="VDX1058" s="5"/>
      <c r="VDY1058" s="5"/>
      <c r="VDZ1058" s="5"/>
      <c r="VEA1058" s="5"/>
      <c r="VEB1058" s="5"/>
      <c r="VEC1058" s="5"/>
      <c r="VED1058" s="5"/>
      <c r="VEE1058" s="5"/>
      <c r="VEF1058" s="5"/>
      <c r="VEG1058" s="5"/>
      <c r="VEH1058" s="5"/>
      <c r="VEI1058" s="5"/>
      <c r="VEJ1058" s="5"/>
      <c r="VEK1058" s="5"/>
      <c r="VEL1058" s="5"/>
      <c r="VEM1058" s="5"/>
      <c r="VEN1058" s="5"/>
      <c r="VEO1058" s="5"/>
      <c r="VEP1058" s="5"/>
      <c r="VEQ1058" s="5"/>
      <c r="VER1058" s="5"/>
      <c r="VES1058" s="5"/>
      <c r="VET1058" s="5"/>
      <c r="VEU1058" s="5"/>
      <c r="VEV1058" s="5"/>
      <c r="VEW1058" s="5"/>
      <c r="VEX1058" s="5"/>
      <c r="VEY1058" s="5"/>
      <c r="VEZ1058" s="5"/>
      <c r="VFA1058" s="5"/>
      <c r="VFB1058" s="5"/>
      <c r="VFC1058" s="5"/>
      <c r="VFD1058" s="5"/>
      <c r="VFE1058" s="5"/>
      <c r="VFF1058" s="5"/>
      <c r="VFG1058" s="5"/>
      <c r="VFH1058" s="5"/>
      <c r="VFI1058" s="5"/>
      <c r="VFJ1058" s="5"/>
      <c r="VFK1058" s="5"/>
      <c r="VFL1058" s="5"/>
      <c r="VFM1058" s="5"/>
      <c r="VFN1058" s="5"/>
      <c r="VFO1058" s="5"/>
      <c r="VFP1058" s="5"/>
      <c r="VFQ1058" s="5"/>
      <c r="VFR1058" s="5"/>
      <c r="VFS1058" s="5"/>
      <c r="VFT1058" s="5"/>
      <c r="VFU1058" s="5"/>
      <c r="VFV1058" s="5"/>
      <c r="VFW1058" s="5"/>
      <c r="VFX1058" s="5"/>
      <c r="VFY1058" s="5"/>
      <c r="VFZ1058" s="5"/>
      <c r="VGA1058" s="5"/>
      <c r="VGB1058" s="5"/>
      <c r="VGC1058" s="5"/>
      <c r="VGD1058" s="5"/>
      <c r="VGE1058" s="5"/>
      <c r="VGF1058" s="5"/>
      <c r="VGG1058" s="5"/>
      <c r="VGH1058" s="5"/>
      <c r="VGI1058" s="5"/>
      <c r="VGJ1058" s="5"/>
      <c r="VGK1058" s="5"/>
      <c r="VGL1058" s="5"/>
      <c r="VGM1058" s="5"/>
      <c r="VGN1058" s="5"/>
      <c r="VGO1058" s="5"/>
      <c r="VGP1058" s="5"/>
      <c r="VGQ1058" s="5"/>
      <c r="VGR1058" s="5"/>
      <c r="VGS1058" s="5"/>
      <c r="VGT1058" s="5"/>
      <c r="VGU1058" s="5"/>
      <c r="VGV1058" s="5"/>
      <c r="VGW1058" s="5"/>
      <c r="VGX1058" s="5"/>
      <c r="VGY1058" s="5"/>
      <c r="VGZ1058" s="5"/>
      <c r="VHA1058" s="5"/>
      <c r="VHB1058" s="5"/>
      <c r="VHC1058" s="5"/>
      <c r="VHD1058" s="5"/>
      <c r="VHE1058" s="5"/>
      <c r="VHF1058" s="5"/>
      <c r="VHG1058" s="5"/>
      <c r="VHH1058" s="5"/>
      <c r="VHI1058" s="5"/>
      <c r="VHJ1058" s="5"/>
      <c r="VHK1058" s="5"/>
      <c r="VHL1058" s="5"/>
      <c r="VHM1058" s="5"/>
      <c r="VHN1058" s="5"/>
      <c r="VHO1058" s="5"/>
      <c r="VHP1058" s="5"/>
      <c r="VHQ1058" s="5"/>
      <c r="VHR1058" s="5"/>
      <c r="VHS1058" s="5"/>
      <c r="VHT1058" s="5"/>
      <c r="VHU1058" s="5"/>
      <c r="VHV1058" s="5"/>
      <c r="VHW1058" s="5"/>
      <c r="VHX1058" s="5"/>
      <c r="VHY1058" s="5"/>
      <c r="VHZ1058" s="5"/>
      <c r="VIA1058" s="5"/>
      <c r="VIB1058" s="5"/>
      <c r="VIC1058" s="5"/>
      <c r="VID1058" s="5"/>
      <c r="VIE1058" s="5"/>
      <c r="VIF1058" s="5"/>
      <c r="VIG1058" s="5"/>
      <c r="VIH1058" s="5"/>
      <c r="VII1058" s="5"/>
      <c r="VIJ1058" s="5"/>
      <c r="VIK1058" s="5"/>
      <c r="VIL1058" s="5"/>
      <c r="VIM1058" s="5"/>
      <c r="VIN1058" s="5"/>
      <c r="VIO1058" s="5"/>
      <c r="VIP1058" s="5"/>
      <c r="VIQ1058" s="5"/>
      <c r="VIR1058" s="5"/>
      <c r="VIS1058" s="5"/>
      <c r="VIT1058" s="5"/>
      <c r="VIU1058" s="5"/>
      <c r="VIV1058" s="5"/>
      <c r="VIW1058" s="5"/>
      <c r="VIX1058" s="5"/>
      <c r="VIY1058" s="5"/>
      <c r="VIZ1058" s="5"/>
      <c r="VJA1058" s="5"/>
      <c r="VJB1058" s="5"/>
      <c r="VJC1058" s="5"/>
      <c r="VJD1058" s="5"/>
      <c r="VJE1058" s="5"/>
      <c r="VJF1058" s="5"/>
      <c r="VJG1058" s="5"/>
      <c r="VJH1058" s="5"/>
      <c r="VJI1058" s="5"/>
      <c r="VJJ1058" s="5"/>
      <c r="VJK1058" s="5"/>
      <c r="VJL1058" s="5"/>
      <c r="VJM1058" s="5"/>
      <c r="VJN1058" s="5"/>
      <c r="VJO1058" s="5"/>
      <c r="VJP1058" s="5"/>
      <c r="VJQ1058" s="5"/>
      <c r="VJR1058" s="5"/>
      <c r="VJS1058" s="5"/>
      <c r="VJT1058" s="5"/>
      <c r="VJU1058" s="5"/>
      <c r="VJV1058" s="5"/>
      <c r="VJW1058" s="5"/>
      <c r="VJX1058" s="5"/>
      <c r="VJY1058" s="5"/>
      <c r="VJZ1058" s="5"/>
      <c r="VKA1058" s="5"/>
      <c r="VKB1058" s="5"/>
      <c r="VKC1058" s="5"/>
      <c r="VKD1058" s="5"/>
      <c r="VKE1058" s="5"/>
      <c r="VKF1058" s="5"/>
      <c r="VKG1058" s="5"/>
      <c r="VKH1058" s="5"/>
      <c r="VKI1058" s="5"/>
      <c r="VKJ1058" s="5"/>
      <c r="VKK1058" s="5"/>
      <c r="VKL1058" s="5"/>
      <c r="VKM1058" s="5"/>
      <c r="VKN1058" s="5"/>
      <c r="VKO1058" s="5"/>
      <c r="VKP1058" s="5"/>
      <c r="VKQ1058" s="5"/>
      <c r="VKR1058" s="5"/>
      <c r="VKS1058" s="5"/>
      <c r="VKT1058" s="5"/>
      <c r="VKU1058" s="5"/>
      <c r="VKV1058" s="5"/>
      <c r="VKW1058" s="5"/>
      <c r="VKX1058" s="5"/>
      <c r="VKY1058" s="5"/>
      <c r="VKZ1058" s="5"/>
      <c r="VLA1058" s="5"/>
      <c r="VLB1058" s="5"/>
      <c r="VLC1058" s="5"/>
      <c r="VLD1058" s="5"/>
      <c r="VLE1058" s="5"/>
      <c r="VLF1058" s="5"/>
      <c r="VLG1058" s="5"/>
      <c r="VLH1058" s="5"/>
      <c r="VLI1058" s="5"/>
      <c r="VLJ1058" s="5"/>
      <c r="VLK1058" s="5"/>
      <c r="VLL1058" s="5"/>
      <c r="VLM1058" s="5"/>
      <c r="VLN1058" s="5"/>
      <c r="VLO1058" s="5"/>
      <c r="VLP1058" s="5"/>
      <c r="VLQ1058" s="5"/>
      <c r="VLR1058" s="5"/>
      <c r="VLS1058" s="5"/>
      <c r="VLT1058" s="5"/>
      <c r="VLU1058" s="5"/>
      <c r="VLV1058" s="5"/>
      <c r="VLW1058" s="5"/>
      <c r="VLX1058" s="5"/>
      <c r="VLY1058" s="5"/>
      <c r="VLZ1058" s="5"/>
      <c r="VMA1058" s="5"/>
      <c r="VMB1058" s="5"/>
      <c r="VMC1058" s="5"/>
      <c r="VMD1058" s="5"/>
      <c r="VME1058" s="5"/>
      <c r="VMF1058" s="5"/>
      <c r="VMG1058" s="5"/>
      <c r="VMH1058" s="5"/>
      <c r="VMI1058" s="5"/>
      <c r="VMJ1058" s="5"/>
      <c r="VMK1058" s="5"/>
      <c r="VML1058" s="5"/>
      <c r="VMM1058" s="5"/>
      <c r="VMN1058" s="5"/>
      <c r="VMO1058" s="5"/>
      <c r="VMP1058" s="5"/>
      <c r="VMQ1058" s="5"/>
      <c r="VMR1058" s="5"/>
      <c r="VMS1058" s="5"/>
      <c r="VMT1058" s="5"/>
      <c r="VMU1058" s="5"/>
      <c r="VMV1058" s="5"/>
      <c r="VMW1058" s="5"/>
      <c r="VMX1058" s="5"/>
      <c r="VMY1058" s="5"/>
      <c r="VMZ1058" s="5"/>
      <c r="VNA1058" s="5"/>
      <c r="VNB1058" s="5"/>
      <c r="VNC1058" s="5"/>
      <c r="VND1058" s="5"/>
      <c r="VNE1058" s="5"/>
      <c r="VNF1058" s="5"/>
      <c r="VNG1058" s="5"/>
      <c r="VNH1058" s="5"/>
      <c r="VNI1058" s="5"/>
      <c r="VNJ1058" s="5"/>
      <c r="VNK1058" s="5"/>
      <c r="VNL1058" s="5"/>
      <c r="VNM1058" s="5"/>
      <c r="VNN1058" s="5"/>
      <c r="VNO1058" s="5"/>
      <c r="VNP1058" s="5"/>
      <c r="VNQ1058" s="5"/>
      <c r="VNR1058" s="5"/>
      <c r="VNS1058" s="5"/>
      <c r="VNT1058" s="5"/>
      <c r="VNU1058" s="5"/>
      <c r="VNV1058" s="5"/>
      <c r="VNW1058" s="5"/>
      <c r="VNX1058" s="5"/>
      <c r="VNY1058" s="5"/>
      <c r="VNZ1058" s="5"/>
      <c r="VOA1058" s="5"/>
      <c r="VOB1058" s="5"/>
      <c r="VOC1058" s="5"/>
      <c r="VOD1058" s="5"/>
      <c r="VOE1058" s="5"/>
      <c r="VOF1058" s="5"/>
      <c r="VOG1058" s="5"/>
      <c r="VOH1058" s="5"/>
      <c r="VOI1058" s="5"/>
      <c r="VOJ1058" s="5"/>
      <c r="VOK1058" s="5"/>
      <c r="VOL1058" s="5"/>
      <c r="VOM1058" s="5"/>
      <c r="VON1058" s="5"/>
      <c r="VOO1058" s="5"/>
      <c r="VOP1058" s="5"/>
      <c r="VOQ1058" s="5"/>
      <c r="VOR1058" s="5"/>
      <c r="VOS1058" s="5"/>
      <c r="VOT1058" s="5"/>
      <c r="VOU1058" s="5"/>
      <c r="VOV1058" s="5"/>
      <c r="VOW1058" s="5"/>
      <c r="VOX1058" s="5"/>
      <c r="VOY1058" s="5"/>
      <c r="VOZ1058" s="5"/>
      <c r="VPA1058" s="5"/>
      <c r="VPB1058" s="5"/>
      <c r="VPC1058" s="5"/>
      <c r="VPD1058" s="5"/>
      <c r="VPE1058" s="5"/>
      <c r="VPF1058" s="5"/>
      <c r="VPG1058" s="5"/>
      <c r="VPH1058" s="5"/>
      <c r="VPI1058" s="5"/>
      <c r="VPJ1058" s="5"/>
      <c r="VPK1058" s="5"/>
      <c r="VPL1058" s="5"/>
      <c r="VPM1058" s="5"/>
      <c r="VPN1058" s="5"/>
      <c r="VPO1058" s="5"/>
      <c r="VPP1058" s="5"/>
      <c r="VPQ1058" s="5"/>
      <c r="VPR1058" s="5"/>
      <c r="VPS1058" s="5"/>
      <c r="VPT1058" s="5"/>
      <c r="VPU1058" s="5"/>
      <c r="VPV1058" s="5"/>
      <c r="VPW1058" s="5"/>
      <c r="VPX1058" s="5"/>
      <c r="VPY1058" s="5"/>
      <c r="VPZ1058" s="5"/>
      <c r="VQA1058" s="5"/>
      <c r="VQB1058" s="5"/>
      <c r="VQC1058" s="5"/>
      <c r="VQD1058" s="5"/>
      <c r="VQE1058" s="5"/>
      <c r="VQF1058" s="5"/>
      <c r="VQG1058" s="5"/>
      <c r="VQH1058" s="5"/>
      <c r="VQI1058" s="5"/>
      <c r="VQJ1058" s="5"/>
      <c r="VQK1058" s="5"/>
      <c r="VQL1058" s="5"/>
      <c r="VQM1058" s="5"/>
      <c r="VQN1058" s="5"/>
      <c r="VQO1058" s="5"/>
      <c r="VQP1058" s="5"/>
      <c r="VQQ1058" s="5"/>
      <c r="VQR1058" s="5"/>
      <c r="VQS1058" s="5"/>
      <c r="VQT1058" s="5"/>
      <c r="VQU1058" s="5"/>
      <c r="VQV1058" s="5"/>
      <c r="VQW1058" s="5"/>
      <c r="VQX1058" s="5"/>
      <c r="VQY1058" s="5"/>
      <c r="VQZ1058" s="5"/>
      <c r="VRA1058" s="5"/>
      <c r="VRB1058" s="5"/>
      <c r="VRC1058" s="5"/>
      <c r="VRD1058" s="5"/>
      <c r="VRE1058" s="5"/>
      <c r="VRF1058" s="5"/>
      <c r="VRG1058" s="5"/>
      <c r="VRH1058" s="5"/>
      <c r="VRI1058" s="5"/>
      <c r="VRJ1058" s="5"/>
      <c r="VRK1058" s="5"/>
      <c r="VRL1058" s="5"/>
      <c r="VRM1058" s="5"/>
      <c r="VRN1058" s="5"/>
      <c r="VRO1058" s="5"/>
      <c r="VRP1058" s="5"/>
      <c r="VRQ1058" s="5"/>
      <c r="VRR1058" s="5"/>
      <c r="VRS1058" s="5"/>
      <c r="VRT1058" s="5"/>
      <c r="VRU1058" s="5"/>
      <c r="VRV1058" s="5"/>
      <c r="VRW1058" s="5"/>
      <c r="VRX1058" s="5"/>
      <c r="VRY1058" s="5"/>
      <c r="VRZ1058" s="5"/>
      <c r="VSA1058" s="5"/>
      <c r="VSB1058" s="5"/>
      <c r="VSC1058" s="5"/>
      <c r="VSD1058" s="5"/>
      <c r="VSE1058" s="5"/>
      <c r="VSF1058" s="5"/>
      <c r="VSG1058" s="5"/>
      <c r="VSH1058" s="5"/>
      <c r="VSI1058" s="5"/>
      <c r="VSJ1058" s="5"/>
      <c r="VSK1058" s="5"/>
      <c r="VSL1058" s="5"/>
      <c r="VSM1058" s="5"/>
      <c r="VSN1058" s="5"/>
      <c r="VSO1058" s="5"/>
      <c r="VSP1058" s="5"/>
      <c r="VSQ1058" s="5"/>
      <c r="VSR1058" s="5"/>
      <c r="VSS1058" s="5"/>
      <c r="VST1058" s="5"/>
      <c r="VSU1058" s="5"/>
      <c r="VSV1058" s="5"/>
      <c r="VSW1058" s="5"/>
      <c r="VSX1058" s="5"/>
      <c r="VSY1058" s="5"/>
      <c r="VSZ1058" s="5"/>
      <c r="VTA1058" s="5"/>
      <c r="VTB1058" s="5"/>
      <c r="VTC1058" s="5"/>
      <c r="VTD1058" s="5"/>
      <c r="VTE1058" s="5"/>
      <c r="VTF1058" s="5"/>
      <c r="VTG1058" s="5"/>
      <c r="VTH1058" s="5"/>
      <c r="VTI1058" s="5"/>
      <c r="VTJ1058" s="5"/>
      <c r="VTK1058" s="5"/>
      <c r="VTL1058" s="5"/>
      <c r="VTM1058" s="5"/>
      <c r="VTN1058" s="5"/>
      <c r="VTO1058" s="5"/>
      <c r="VTP1058" s="5"/>
      <c r="VTQ1058" s="5"/>
      <c r="VTR1058" s="5"/>
      <c r="VTS1058" s="5"/>
      <c r="VTT1058" s="5"/>
      <c r="VTU1058" s="5"/>
      <c r="VTV1058" s="5"/>
      <c r="VTW1058" s="5"/>
      <c r="VTX1058" s="5"/>
      <c r="VTY1058" s="5"/>
      <c r="VTZ1058" s="5"/>
      <c r="VUA1058" s="5"/>
      <c r="VUB1058" s="5"/>
      <c r="VUC1058" s="5"/>
      <c r="VUD1058" s="5"/>
      <c r="VUE1058" s="5"/>
      <c r="VUF1058" s="5"/>
      <c r="VUG1058" s="5"/>
      <c r="VUH1058" s="5"/>
      <c r="VUI1058" s="5"/>
      <c r="VUJ1058" s="5"/>
      <c r="VUK1058" s="5"/>
      <c r="VUL1058" s="5"/>
      <c r="VUM1058" s="5"/>
      <c r="VUN1058" s="5"/>
      <c r="VUO1058" s="5"/>
      <c r="VUP1058" s="5"/>
      <c r="VUQ1058" s="5"/>
      <c r="VUR1058" s="5"/>
      <c r="VUS1058" s="5"/>
      <c r="VUT1058" s="5"/>
      <c r="VUU1058" s="5"/>
      <c r="VUV1058" s="5"/>
      <c r="VUW1058" s="5"/>
      <c r="VUX1058" s="5"/>
      <c r="VUY1058" s="5"/>
      <c r="VUZ1058" s="5"/>
      <c r="VVA1058" s="5"/>
      <c r="VVB1058" s="5"/>
      <c r="VVC1058" s="5"/>
      <c r="VVD1058" s="5"/>
      <c r="VVE1058" s="5"/>
      <c r="VVF1058" s="5"/>
      <c r="VVG1058" s="5"/>
      <c r="VVH1058" s="5"/>
      <c r="VVI1058" s="5"/>
      <c r="VVJ1058" s="5"/>
      <c r="VVK1058" s="5"/>
      <c r="VVL1058" s="5"/>
      <c r="VVM1058" s="5"/>
      <c r="VVN1058" s="5"/>
      <c r="VVO1058" s="5"/>
      <c r="VVP1058" s="5"/>
      <c r="VVQ1058" s="5"/>
      <c r="VVR1058" s="5"/>
      <c r="VVS1058" s="5"/>
      <c r="VVT1058" s="5"/>
      <c r="VVU1058" s="5"/>
      <c r="VVV1058" s="5"/>
      <c r="VVW1058" s="5"/>
      <c r="VVX1058" s="5"/>
      <c r="VVY1058" s="5"/>
      <c r="VVZ1058" s="5"/>
      <c r="VWA1058" s="5"/>
      <c r="VWB1058" s="5"/>
      <c r="VWC1058" s="5"/>
      <c r="VWD1058" s="5"/>
      <c r="VWE1058" s="5"/>
      <c r="VWF1058" s="5"/>
      <c r="VWG1058" s="5"/>
      <c r="VWH1058" s="5"/>
      <c r="VWI1058" s="5"/>
      <c r="VWJ1058" s="5"/>
      <c r="VWK1058" s="5"/>
      <c r="VWL1058" s="5"/>
      <c r="VWM1058" s="5"/>
      <c r="VWN1058" s="5"/>
      <c r="VWO1058" s="5"/>
      <c r="VWP1058" s="5"/>
      <c r="VWQ1058" s="5"/>
      <c r="VWR1058" s="5"/>
      <c r="VWS1058" s="5"/>
      <c r="VWT1058" s="5"/>
      <c r="VWU1058" s="5"/>
      <c r="VWV1058" s="5"/>
      <c r="VWW1058" s="5"/>
      <c r="VWX1058" s="5"/>
      <c r="VWY1058" s="5"/>
      <c r="VWZ1058" s="5"/>
      <c r="VXA1058" s="5"/>
      <c r="VXB1058" s="5"/>
      <c r="VXC1058" s="5"/>
      <c r="VXD1058" s="5"/>
      <c r="VXE1058" s="5"/>
      <c r="VXF1058" s="5"/>
      <c r="VXG1058" s="5"/>
      <c r="VXH1058" s="5"/>
      <c r="VXI1058" s="5"/>
      <c r="VXJ1058" s="5"/>
      <c r="VXK1058" s="5"/>
      <c r="VXL1058" s="5"/>
      <c r="VXM1058" s="5"/>
      <c r="VXN1058" s="5"/>
      <c r="VXO1058" s="5"/>
      <c r="VXP1058" s="5"/>
      <c r="VXQ1058" s="5"/>
      <c r="VXR1058" s="5"/>
      <c r="VXS1058" s="5"/>
      <c r="VXT1058" s="5"/>
      <c r="VXU1058" s="5"/>
      <c r="VXV1058" s="5"/>
      <c r="VXW1058" s="5"/>
      <c r="VXX1058" s="5"/>
      <c r="VXY1058" s="5"/>
      <c r="VXZ1058" s="5"/>
      <c r="VYA1058" s="5"/>
      <c r="VYB1058" s="5"/>
      <c r="VYC1058" s="5"/>
      <c r="VYD1058" s="5"/>
      <c r="VYE1058" s="5"/>
      <c r="VYF1058" s="5"/>
      <c r="VYG1058" s="5"/>
      <c r="VYH1058" s="5"/>
      <c r="VYI1058" s="5"/>
      <c r="VYJ1058" s="5"/>
      <c r="VYK1058" s="5"/>
      <c r="VYL1058" s="5"/>
      <c r="VYM1058" s="5"/>
      <c r="VYN1058" s="5"/>
      <c r="VYO1058" s="5"/>
      <c r="VYP1058" s="5"/>
      <c r="VYQ1058" s="5"/>
      <c r="VYR1058" s="5"/>
      <c r="VYS1058" s="5"/>
      <c r="VYT1058" s="5"/>
      <c r="VYU1058" s="5"/>
      <c r="VYV1058" s="5"/>
      <c r="VYW1058" s="5"/>
      <c r="VYX1058" s="5"/>
      <c r="VYY1058" s="5"/>
      <c r="VYZ1058" s="5"/>
      <c r="VZA1058" s="5"/>
      <c r="VZB1058" s="5"/>
      <c r="VZC1058" s="5"/>
      <c r="VZD1058" s="5"/>
      <c r="VZE1058" s="5"/>
      <c r="VZF1058" s="5"/>
      <c r="VZG1058" s="5"/>
      <c r="VZH1058" s="5"/>
      <c r="VZI1058" s="5"/>
      <c r="VZJ1058" s="5"/>
      <c r="VZK1058" s="5"/>
      <c r="VZL1058" s="5"/>
      <c r="VZM1058" s="5"/>
      <c r="VZN1058" s="5"/>
      <c r="VZO1058" s="5"/>
      <c r="VZP1058" s="5"/>
      <c r="VZQ1058" s="5"/>
      <c r="VZR1058" s="5"/>
      <c r="VZS1058" s="5"/>
      <c r="VZT1058" s="5"/>
      <c r="VZU1058" s="5"/>
      <c r="VZV1058" s="5"/>
      <c r="VZW1058" s="5"/>
      <c r="VZX1058" s="5"/>
      <c r="VZY1058" s="5"/>
      <c r="VZZ1058" s="5"/>
      <c r="WAA1058" s="5"/>
      <c r="WAB1058" s="5"/>
      <c r="WAC1058" s="5"/>
      <c r="WAD1058" s="5"/>
      <c r="WAE1058" s="5"/>
      <c r="WAF1058" s="5"/>
      <c r="WAG1058" s="5"/>
      <c r="WAH1058" s="5"/>
      <c r="WAI1058" s="5"/>
      <c r="WAJ1058" s="5"/>
      <c r="WAK1058" s="5"/>
      <c r="WAL1058" s="5"/>
      <c r="WAM1058" s="5"/>
      <c r="WAN1058" s="5"/>
      <c r="WAO1058" s="5"/>
      <c r="WAP1058" s="5"/>
      <c r="WAQ1058" s="5"/>
      <c r="WAR1058" s="5"/>
      <c r="WAS1058" s="5"/>
      <c r="WAT1058" s="5"/>
      <c r="WAU1058" s="5"/>
      <c r="WAV1058" s="5"/>
      <c r="WAW1058" s="5"/>
      <c r="WAX1058" s="5"/>
      <c r="WAY1058" s="5"/>
      <c r="WAZ1058" s="5"/>
      <c r="WBA1058" s="5"/>
      <c r="WBB1058" s="5"/>
      <c r="WBC1058" s="5"/>
      <c r="WBD1058" s="5"/>
      <c r="WBE1058" s="5"/>
      <c r="WBF1058" s="5"/>
      <c r="WBG1058" s="5"/>
      <c r="WBH1058" s="5"/>
      <c r="WBI1058" s="5"/>
      <c r="WBJ1058" s="5"/>
      <c r="WBK1058" s="5"/>
      <c r="WBL1058" s="5"/>
      <c r="WBM1058" s="5"/>
      <c r="WBN1058" s="5"/>
      <c r="WBO1058" s="5"/>
      <c r="WBP1058" s="5"/>
      <c r="WBQ1058" s="5"/>
      <c r="WBR1058" s="5"/>
      <c r="WBS1058" s="5"/>
      <c r="WBT1058" s="5"/>
      <c r="WBU1058" s="5"/>
      <c r="WBV1058" s="5"/>
      <c r="WBW1058" s="5"/>
      <c r="WBX1058" s="5"/>
      <c r="WBY1058" s="5"/>
      <c r="WBZ1058" s="5"/>
      <c r="WCA1058" s="5"/>
      <c r="WCB1058" s="5"/>
      <c r="WCC1058" s="5"/>
      <c r="WCD1058" s="5"/>
      <c r="WCE1058" s="5"/>
      <c r="WCF1058" s="5"/>
      <c r="WCG1058" s="5"/>
      <c r="WCH1058" s="5"/>
      <c r="WCI1058" s="5"/>
      <c r="WCJ1058" s="5"/>
      <c r="WCK1058" s="5"/>
      <c r="WCL1058" s="5"/>
      <c r="WCM1058" s="5"/>
      <c r="WCN1058" s="5"/>
      <c r="WCO1058" s="5"/>
      <c r="WCP1058" s="5"/>
      <c r="WCQ1058" s="5"/>
      <c r="WCR1058" s="5"/>
      <c r="WCS1058" s="5"/>
      <c r="WCT1058" s="5"/>
      <c r="WCU1058" s="5"/>
      <c r="WCV1058" s="5"/>
      <c r="WCW1058" s="5"/>
      <c r="WCX1058" s="5"/>
      <c r="WCY1058" s="5"/>
      <c r="WCZ1058" s="5"/>
      <c r="WDA1058" s="5"/>
      <c r="WDB1058" s="5"/>
      <c r="WDC1058" s="5"/>
      <c r="WDD1058" s="5"/>
      <c r="WDE1058" s="5"/>
      <c r="WDF1058" s="5"/>
      <c r="WDG1058" s="5"/>
      <c r="WDH1058" s="5"/>
      <c r="WDI1058" s="5"/>
      <c r="WDJ1058" s="5"/>
      <c r="WDK1058" s="5"/>
      <c r="WDL1058" s="5"/>
      <c r="WDM1058" s="5"/>
      <c r="WDN1058" s="5"/>
      <c r="WDO1058" s="5"/>
      <c r="WDP1058" s="5"/>
      <c r="WDQ1058" s="5"/>
      <c r="WDR1058" s="5"/>
      <c r="WDS1058" s="5"/>
      <c r="WDT1058" s="5"/>
      <c r="WDU1058" s="5"/>
      <c r="WDV1058" s="5"/>
      <c r="WDW1058" s="5"/>
      <c r="WDX1058" s="5"/>
      <c r="WDY1058" s="5"/>
      <c r="WDZ1058" s="5"/>
      <c r="WEA1058" s="5"/>
      <c r="WEB1058" s="5"/>
      <c r="WEC1058" s="5"/>
      <c r="WED1058" s="5"/>
      <c r="WEE1058" s="5"/>
      <c r="WEF1058" s="5"/>
      <c r="WEG1058" s="5"/>
      <c r="WEH1058" s="5"/>
      <c r="WEI1058" s="5"/>
      <c r="WEJ1058" s="5"/>
      <c r="WEK1058" s="5"/>
      <c r="WEL1058" s="5"/>
      <c r="WEM1058" s="5"/>
      <c r="WEN1058" s="5"/>
      <c r="WEO1058" s="5"/>
      <c r="WEP1058" s="5"/>
      <c r="WEQ1058" s="5"/>
      <c r="WER1058" s="5"/>
      <c r="WES1058" s="5"/>
      <c r="WET1058" s="5"/>
      <c r="WEU1058" s="5"/>
      <c r="WEV1058" s="5"/>
      <c r="WEW1058" s="5"/>
      <c r="WEX1058" s="5"/>
      <c r="WEY1058" s="5"/>
      <c r="WEZ1058" s="5"/>
      <c r="WFA1058" s="5"/>
      <c r="WFB1058" s="5"/>
      <c r="WFC1058" s="5"/>
      <c r="WFD1058" s="5"/>
      <c r="WFE1058" s="5"/>
      <c r="WFF1058" s="5"/>
      <c r="WFG1058" s="5"/>
      <c r="WFH1058" s="5"/>
      <c r="WFI1058" s="5"/>
      <c r="WFJ1058" s="5"/>
      <c r="WFK1058" s="5"/>
      <c r="WFL1058" s="5"/>
      <c r="WFM1058" s="5"/>
      <c r="WFN1058" s="5"/>
      <c r="WFO1058" s="5"/>
      <c r="WFP1058" s="5"/>
      <c r="WFQ1058" s="5"/>
      <c r="WFR1058" s="5"/>
      <c r="WFS1058" s="5"/>
      <c r="WFT1058" s="5"/>
      <c r="WFU1058" s="5"/>
      <c r="WFV1058" s="5"/>
      <c r="WFW1058" s="5"/>
      <c r="WFX1058" s="5"/>
      <c r="WFY1058" s="5"/>
      <c r="WFZ1058" s="5"/>
      <c r="WGA1058" s="5"/>
      <c r="WGB1058" s="5"/>
      <c r="WGC1058" s="5"/>
      <c r="WGD1058" s="5"/>
      <c r="WGE1058" s="5"/>
      <c r="WGF1058" s="5"/>
      <c r="WGG1058" s="5"/>
      <c r="WGH1058" s="5"/>
      <c r="WGI1058" s="5"/>
      <c r="WGJ1058" s="5"/>
      <c r="WGK1058" s="5"/>
      <c r="WGL1058" s="5"/>
      <c r="WGM1058" s="5"/>
      <c r="WGN1058" s="5"/>
      <c r="WGO1058" s="5"/>
      <c r="WGP1058" s="5"/>
      <c r="WGQ1058" s="5"/>
      <c r="WGR1058" s="5"/>
      <c r="WGS1058" s="5"/>
      <c r="WGT1058" s="5"/>
      <c r="WGU1058" s="5"/>
      <c r="WGV1058" s="5"/>
      <c r="WGW1058" s="5"/>
      <c r="WGX1058" s="5"/>
      <c r="WGY1058" s="5"/>
      <c r="WGZ1058" s="5"/>
      <c r="WHA1058" s="5"/>
      <c r="WHB1058" s="5"/>
      <c r="WHC1058" s="5"/>
      <c r="WHD1058" s="5"/>
      <c r="WHE1058" s="5"/>
      <c r="WHF1058" s="5"/>
      <c r="WHG1058" s="5"/>
      <c r="WHH1058" s="5"/>
      <c r="WHI1058" s="5"/>
      <c r="WHJ1058" s="5"/>
      <c r="WHK1058" s="5"/>
      <c r="WHL1058" s="5"/>
      <c r="WHM1058" s="5"/>
      <c r="WHN1058" s="5"/>
      <c r="WHO1058" s="5"/>
      <c r="WHP1058" s="5"/>
      <c r="WHQ1058" s="5"/>
      <c r="WHR1058" s="5"/>
      <c r="WHS1058" s="5"/>
      <c r="WHT1058" s="5"/>
      <c r="WHU1058" s="5"/>
      <c r="WHV1058" s="5"/>
      <c r="WHW1058" s="5"/>
      <c r="WHX1058" s="5"/>
      <c r="WHY1058" s="5"/>
      <c r="WHZ1058" s="5"/>
      <c r="WIA1058" s="5"/>
      <c r="WIB1058" s="5"/>
      <c r="WIC1058" s="5"/>
      <c r="WID1058" s="5"/>
      <c r="WIE1058" s="5"/>
      <c r="WIF1058" s="5"/>
      <c r="WIG1058" s="5"/>
      <c r="WIH1058" s="5"/>
      <c r="WII1058" s="5"/>
      <c r="WIJ1058" s="5"/>
      <c r="WIK1058" s="5"/>
      <c r="WIL1058" s="5"/>
      <c r="WIM1058" s="5"/>
      <c r="WIN1058" s="5"/>
      <c r="WIO1058" s="5"/>
      <c r="WIP1058" s="5"/>
      <c r="WIQ1058" s="5"/>
      <c r="WIR1058" s="5"/>
      <c r="WIS1058" s="5"/>
      <c r="WIT1058" s="5"/>
      <c r="WIU1058" s="5"/>
      <c r="WIV1058" s="5"/>
      <c r="WIW1058" s="5"/>
      <c r="WIX1058" s="5"/>
      <c r="WIY1058" s="5"/>
      <c r="WIZ1058" s="5"/>
      <c r="WJA1058" s="5"/>
      <c r="WJB1058" s="5"/>
      <c r="WJC1058" s="5"/>
      <c r="WJD1058" s="5"/>
      <c r="WJE1058" s="5"/>
      <c r="WJF1058" s="5"/>
      <c r="WJG1058" s="5"/>
      <c r="WJH1058" s="5"/>
      <c r="WJI1058" s="5"/>
      <c r="WJJ1058" s="5"/>
      <c r="WJK1058" s="5"/>
      <c r="WJL1058" s="5"/>
      <c r="WJM1058" s="5"/>
      <c r="WJN1058" s="5"/>
      <c r="WJO1058" s="5"/>
      <c r="WJP1058" s="5"/>
      <c r="WJQ1058" s="5"/>
      <c r="WJR1058" s="5"/>
      <c r="WJS1058" s="5"/>
      <c r="WJT1058" s="5"/>
      <c r="WJU1058" s="5"/>
      <c r="WJV1058" s="5"/>
      <c r="WJW1058" s="5"/>
      <c r="WJX1058" s="5"/>
      <c r="WJY1058" s="5"/>
      <c r="WJZ1058" s="5"/>
      <c r="WKA1058" s="5"/>
      <c r="WKB1058" s="5"/>
      <c r="WKC1058" s="5"/>
      <c r="WKD1058" s="5"/>
      <c r="WKE1058" s="5"/>
      <c r="WKF1058" s="5"/>
      <c r="WKG1058" s="5"/>
      <c r="WKH1058" s="5"/>
      <c r="WKI1058" s="5"/>
      <c r="WKJ1058" s="5"/>
      <c r="WKK1058" s="5"/>
      <c r="WKL1058" s="5"/>
      <c r="WKM1058" s="5"/>
      <c r="WKN1058" s="5"/>
      <c r="WKO1058" s="5"/>
      <c r="WKP1058" s="5"/>
      <c r="WKQ1058" s="5"/>
      <c r="WKR1058" s="5"/>
      <c r="WKS1058" s="5"/>
      <c r="WKT1058" s="5"/>
      <c r="WKU1058" s="5"/>
      <c r="WKV1058" s="5"/>
      <c r="WKW1058" s="5"/>
      <c r="WKX1058" s="5"/>
      <c r="WKY1058" s="5"/>
      <c r="WKZ1058" s="5"/>
      <c r="WLA1058" s="5"/>
      <c r="WLB1058" s="5"/>
      <c r="WLC1058" s="5"/>
      <c r="WLD1058" s="5"/>
      <c r="WLE1058" s="5"/>
      <c r="WLF1058" s="5"/>
      <c r="WLG1058" s="5"/>
      <c r="WLH1058" s="5"/>
      <c r="WLI1058" s="5"/>
      <c r="WLJ1058" s="5"/>
      <c r="WLK1058" s="5"/>
      <c r="WLL1058" s="5"/>
      <c r="WLM1058" s="5"/>
      <c r="WLN1058" s="5"/>
      <c r="WLO1058" s="5"/>
      <c r="WLP1058" s="5"/>
      <c r="WLQ1058" s="5"/>
      <c r="WLR1058" s="5"/>
      <c r="WLS1058" s="5"/>
      <c r="WLT1058" s="5"/>
      <c r="WLU1058" s="5"/>
      <c r="WLV1058" s="5"/>
      <c r="WLW1058" s="5"/>
      <c r="WLX1058" s="5"/>
      <c r="WLY1058" s="5"/>
      <c r="WLZ1058" s="5"/>
      <c r="WMA1058" s="5"/>
      <c r="WMB1058" s="5"/>
      <c r="WMC1058" s="5"/>
      <c r="WMD1058" s="5"/>
      <c r="WME1058" s="5"/>
      <c r="WMF1058" s="5"/>
      <c r="WMG1058" s="5"/>
      <c r="WMH1058" s="5"/>
      <c r="WMI1058" s="5"/>
      <c r="WMJ1058" s="5"/>
      <c r="WMK1058" s="5"/>
      <c r="WML1058" s="5"/>
      <c r="WMM1058" s="5"/>
      <c r="WMN1058" s="5"/>
      <c r="WMO1058" s="5"/>
      <c r="WMP1058" s="5"/>
      <c r="WMQ1058" s="5"/>
      <c r="WMR1058" s="5"/>
      <c r="WMS1058" s="5"/>
      <c r="WMT1058" s="5"/>
      <c r="WMU1058" s="5"/>
      <c r="WMV1058" s="5"/>
      <c r="WMW1058" s="5"/>
      <c r="WMX1058" s="5"/>
      <c r="WMY1058" s="5"/>
      <c r="WMZ1058" s="5"/>
      <c r="WNA1058" s="5"/>
      <c r="WNB1058" s="5"/>
      <c r="WNC1058" s="5"/>
      <c r="WND1058" s="5"/>
      <c r="WNE1058" s="5"/>
      <c r="WNF1058" s="5"/>
      <c r="WNG1058" s="5"/>
      <c r="WNH1058" s="5"/>
      <c r="WNI1058" s="5"/>
      <c r="WNJ1058" s="5"/>
      <c r="WNK1058" s="5"/>
      <c r="WNL1058" s="5"/>
      <c r="WNM1058" s="5"/>
      <c r="WNN1058" s="5"/>
      <c r="WNO1058" s="5"/>
      <c r="WNP1058" s="5"/>
      <c r="WNQ1058" s="5"/>
      <c r="WNR1058" s="5"/>
      <c r="WNS1058" s="5"/>
      <c r="WNT1058" s="5"/>
      <c r="WNU1058" s="5"/>
      <c r="WNV1058" s="5"/>
      <c r="WNW1058" s="5"/>
      <c r="WNX1058" s="5"/>
      <c r="WNY1058" s="5"/>
      <c r="WNZ1058" s="5"/>
      <c r="WOA1058" s="5"/>
      <c r="WOB1058" s="5"/>
      <c r="WOC1058" s="5"/>
      <c r="WOD1058" s="5"/>
      <c r="WOE1058" s="5"/>
      <c r="WOF1058" s="5"/>
      <c r="WOG1058" s="5"/>
      <c r="WOH1058" s="5"/>
      <c r="WOI1058" s="5"/>
      <c r="WOJ1058" s="5"/>
      <c r="WOK1058" s="5"/>
      <c r="WOL1058" s="5"/>
      <c r="WOM1058" s="5"/>
      <c r="WON1058" s="5"/>
      <c r="WOO1058" s="5"/>
      <c r="WOP1058" s="5"/>
      <c r="WOQ1058" s="5"/>
      <c r="WOR1058" s="5"/>
      <c r="WOS1058" s="5"/>
      <c r="WOT1058" s="5"/>
      <c r="WOU1058" s="5"/>
      <c r="WOV1058" s="5"/>
      <c r="WOW1058" s="5"/>
      <c r="WOX1058" s="5"/>
      <c r="WOY1058" s="5"/>
      <c r="WOZ1058" s="5"/>
      <c r="WPA1058" s="5"/>
      <c r="WPB1058" s="5"/>
      <c r="WPC1058" s="5"/>
      <c r="WPD1058" s="5"/>
      <c r="WPE1058" s="5"/>
      <c r="WPF1058" s="5"/>
      <c r="WPG1058" s="5"/>
      <c r="WPH1058" s="5"/>
      <c r="WPI1058" s="5"/>
      <c r="WPJ1058" s="5"/>
      <c r="WPK1058" s="5"/>
      <c r="WPL1058" s="5"/>
      <c r="WPM1058" s="5"/>
      <c r="WPN1058" s="5"/>
      <c r="WPO1058" s="5"/>
      <c r="WPP1058" s="5"/>
      <c r="WPQ1058" s="5"/>
      <c r="WPR1058" s="5"/>
      <c r="WPS1058" s="5"/>
      <c r="WPT1058" s="5"/>
      <c r="WPU1058" s="5"/>
      <c r="WPV1058" s="5"/>
      <c r="WPW1058" s="5"/>
      <c r="WPX1058" s="5"/>
      <c r="WPY1058" s="5"/>
      <c r="WPZ1058" s="5"/>
      <c r="WQA1058" s="5"/>
      <c r="WQB1058" s="5"/>
      <c r="WQC1058" s="5"/>
      <c r="WQD1058" s="5"/>
      <c r="WQE1058" s="5"/>
      <c r="WQF1058" s="5"/>
      <c r="WQG1058" s="5"/>
      <c r="WQH1058" s="5"/>
      <c r="WQI1058" s="5"/>
      <c r="WQJ1058" s="5"/>
      <c r="WQK1058" s="5"/>
      <c r="WQL1058" s="5"/>
      <c r="WQM1058" s="5"/>
      <c r="WQN1058" s="5"/>
      <c r="WQO1058" s="5"/>
      <c r="WQP1058" s="5"/>
      <c r="WQQ1058" s="5"/>
      <c r="WQR1058" s="5"/>
      <c r="WQS1058" s="5"/>
      <c r="WQT1058" s="5"/>
      <c r="WQU1058" s="5"/>
      <c r="WQV1058" s="5"/>
      <c r="WQW1058" s="5"/>
      <c r="WQX1058" s="5"/>
      <c r="WQY1058" s="5"/>
      <c r="WQZ1058" s="5"/>
      <c r="WRA1058" s="5"/>
      <c r="WRB1058" s="5"/>
      <c r="WRC1058" s="5"/>
      <c r="WRD1058" s="5"/>
      <c r="WRE1058" s="5"/>
      <c r="WRF1058" s="5"/>
      <c r="WRG1058" s="5"/>
      <c r="WRH1058" s="5"/>
      <c r="WRI1058" s="5"/>
      <c r="WRJ1058" s="5"/>
      <c r="WRK1058" s="5"/>
      <c r="WRL1058" s="5"/>
      <c r="WRM1058" s="5"/>
      <c r="WRN1058" s="5"/>
      <c r="WRO1058" s="5"/>
      <c r="WRP1058" s="5"/>
      <c r="WRQ1058" s="5"/>
      <c r="WRR1058" s="5"/>
      <c r="WRS1058" s="5"/>
      <c r="WRT1058" s="5"/>
      <c r="WRU1058" s="5"/>
      <c r="WRV1058" s="5"/>
      <c r="WRW1058" s="5"/>
      <c r="WRX1058" s="5"/>
      <c r="WRY1058" s="5"/>
      <c r="WRZ1058" s="5"/>
      <c r="WSA1058" s="5"/>
      <c r="WSB1058" s="5"/>
      <c r="WSC1058" s="5"/>
      <c r="WSD1058" s="5"/>
      <c r="WSE1058" s="5"/>
      <c r="WSF1058" s="5"/>
      <c r="WSG1058" s="5"/>
      <c r="WSH1058" s="5"/>
      <c r="WSI1058" s="5"/>
      <c r="WSJ1058" s="5"/>
      <c r="WSK1058" s="5"/>
      <c r="WSL1058" s="5"/>
      <c r="WSM1058" s="5"/>
      <c r="WSN1058" s="5"/>
      <c r="WSO1058" s="5"/>
      <c r="WSP1058" s="5"/>
      <c r="WSQ1058" s="5"/>
      <c r="WSR1058" s="5"/>
      <c r="WSS1058" s="5"/>
      <c r="WST1058" s="5"/>
      <c r="WSU1058" s="5"/>
      <c r="WSV1058" s="5"/>
      <c r="WSW1058" s="5"/>
      <c r="WSX1058" s="5"/>
      <c r="WSY1058" s="5"/>
      <c r="WSZ1058" s="5"/>
      <c r="WTA1058" s="5"/>
      <c r="WTB1058" s="5"/>
      <c r="WTC1058" s="5"/>
      <c r="WTD1058" s="5"/>
      <c r="WTE1058" s="5"/>
      <c r="WTF1058" s="5"/>
      <c r="WTG1058" s="5"/>
      <c r="WTH1058" s="5"/>
      <c r="WTI1058" s="5"/>
      <c r="WTJ1058" s="5"/>
      <c r="WTK1058" s="5"/>
      <c r="WTL1058" s="5"/>
      <c r="WTM1058" s="5"/>
      <c r="WTN1058" s="5"/>
      <c r="WTO1058" s="5"/>
      <c r="WTP1058" s="5"/>
      <c r="WTQ1058" s="5"/>
      <c r="WTR1058" s="5"/>
      <c r="WTS1058" s="5"/>
      <c r="WTT1058" s="5"/>
      <c r="WTU1058" s="5"/>
      <c r="WTV1058" s="5"/>
      <c r="WTW1058" s="5"/>
      <c r="WTX1058" s="5"/>
      <c r="WTY1058" s="5"/>
      <c r="WTZ1058" s="5"/>
      <c r="WUA1058" s="5"/>
      <c r="WUB1058" s="5"/>
      <c r="WUC1058" s="5"/>
      <c r="WUD1058" s="5"/>
      <c r="WUE1058" s="5"/>
      <c r="WUF1058" s="5"/>
      <c r="WUG1058" s="5"/>
      <c r="WUH1058" s="5"/>
      <c r="WUI1058" s="5"/>
      <c r="WUJ1058" s="5"/>
      <c r="WUK1058" s="5"/>
      <c r="WUL1058" s="5"/>
      <c r="WUM1058" s="5"/>
      <c r="WUN1058" s="5"/>
      <c r="WUO1058" s="5"/>
      <c r="WUP1058" s="5"/>
      <c r="WUQ1058" s="5"/>
      <c r="WUR1058" s="5"/>
      <c r="WUS1058" s="5"/>
      <c r="WUT1058" s="5"/>
      <c r="WUU1058" s="5"/>
      <c r="WUV1058" s="5"/>
      <c r="WUW1058" s="5"/>
      <c r="WUX1058" s="5"/>
      <c r="WUY1058" s="5"/>
      <c r="WUZ1058" s="5"/>
      <c r="WVA1058" s="5"/>
      <c r="WVB1058" s="5"/>
      <c r="WVC1058" s="5"/>
      <c r="WVD1058" s="5"/>
      <c r="WVE1058" s="5"/>
      <c r="WVF1058" s="5"/>
      <c r="WVG1058" s="5"/>
      <c r="WVH1058" s="5"/>
      <c r="WVI1058" s="5"/>
      <c r="WVJ1058" s="5"/>
      <c r="WVK1058" s="5"/>
      <c r="WVL1058" s="5"/>
      <c r="WVM1058" s="5"/>
      <c r="WVN1058" s="5"/>
      <c r="WVO1058" s="5"/>
      <c r="WVP1058" s="5"/>
      <c r="WVQ1058" s="5"/>
      <c r="WVR1058" s="5"/>
      <c r="WVS1058" s="5"/>
      <c r="WVT1058" s="5"/>
      <c r="WVU1058" s="5"/>
      <c r="WVV1058" s="5"/>
      <c r="WVW1058" s="5"/>
      <c r="WVX1058" s="5"/>
      <c r="WVY1058" s="5"/>
      <c r="WVZ1058" s="5"/>
      <c r="WWA1058" s="5"/>
      <c r="WWB1058" s="5"/>
      <c r="WWC1058" s="5"/>
      <c r="WWD1058" s="5"/>
      <c r="WWE1058" s="5"/>
      <c r="WWF1058" s="5"/>
      <c r="WWG1058" s="5"/>
      <c r="WWH1058" s="5"/>
      <c r="WWI1058" s="5"/>
      <c r="WWJ1058" s="5"/>
      <c r="WWK1058" s="5"/>
      <c r="WWL1058" s="5"/>
      <c r="WWM1058" s="5"/>
      <c r="WWN1058" s="5"/>
      <c r="WWO1058" s="5"/>
      <c r="WWP1058" s="5"/>
      <c r="WWQ1058" s="5"/>
      <c r="WWR1058" s="5"/>
      <c r="WWS1058" s="5"/>
      <c r="WWT1058" s="5"/>
      <c r="WWU1058" s="5"/>
      <c r="WWV1058" s="5"/>
      <c r="WWW1058" s="5"/>
      <c r="WWX1058" s="5"/>
      <c r="WWY1058" s="5"/>
      <c r="WWZ1058" s="5"/>
      <c r="WXA1058" s="5"/>
      <c r="WXB1058" s="5"/>
      <c r="WXC1058" s="5"/>
      <c r="WXD1058" s="5"/>
      <c r="WXE1058" s="5"/>
      <c r="WXF1058" s="5"/>
      <c r="WXG1058" s="5"/>
      <c r="WXH1058" s="5"/>
      <c r="WXI1058" s="5"/>
      <c r="WXJ1058" s="5"/>
      <c r="WXK1058" s="5"/>
      <c r="WXL1058" s="5"/>
      <c r="WXM1058" s="5"/>
      <c r="WXN1058" s="5"/>
      <c r="WXO1058" s="5"/>
      <c r="WXP1058" s="5"/>
      <c r="WXQ1058" s="5"/>
      <c r="WXR1058" s="5"/>
      <c r="WXS1058" s="5"/>
      <c r="WXT1058" s="5"/>
      <c r="WXU1058" s="5"/>
      <c r="WXV1058" s="5"/>
      <c r="WXW1058" s="5"/>
      <c r="WXX1058" s="5"/>
      <c r="WXY1058" s="5"/>
      <c r="WXZ1058" s="5"/>
      <c r="WYA1058" s="5"/>
      <c r="WYB1058" s="5"/>
      <c r="WYC1058" s="5"/>
      <c r="WYD1058" s="5"/>
      <c r="WYE1058" s="5"/>
      <c r="WYF1058" s="5"/>
      <c r="WYG1058" s="5"/>
      <c r="WYH1058" s="5"/>
      <c r="WYI1058" s="5"/>
      <c r="WYJ1058" s="5"/>
      <c r="WYK1058" s="5"/>
      <c r="WYL1058" s="5"/>
      <c r="WYM1058" s="5"/>
      <c r="WYN1058" s="5"/>
      <c r="WYO1058" s="5"/>
      <c r="WYP1058" s="5"/>
      <c r="WYQ1058" s="5"/>
      <c r="WYR1058" s="5"/>
      <c r="WYS1058" s="5"/>
      <c r="WYT1058" s="5"/>
      <c r="WYU1058" s="5"/>
      <c r="WYV1058" s="5"/>
      <c r="WYW1058" s="5"/>
      <c r="WYX1058" s="5"/>
      <c r="WYY1058" s="5"/>
      <c r="WYZ1058" s="5"/>
      <c r="WZA1058" s="5"/>
      <c r="WZB1058" s="5"/>
      <c r="WZC1058" s="5"/>
      <c r="WZD1058" s="5"/>
      <c r="WZE1058" s="5"/>
      <c r="WZF1058" s="5"/>
      <c r="WZG1058" s="5"/>
      <c r="WZH1058" s="5"/>
      <c r="WZI1058" s="5"/>
      <c r="WZJ1058" s="5"/>
      <c r="WZK1058" s="5"/>
      <c r="WZL1058" s="5"/>
      <c r="WZM1058" s="5"/>
      <c r="WZN1058" s="5"/>
      <c r="WZO1058" s="5"/>
      <c r="WZP1058" s="5"/>
      <c r="WZQ1058" s="5"/>
      <c r="WZR1058" s="5"/>
      <c r="WZS1058" s="5"/>
      <c r="WZT1058" s="5"/>
      <c r="WZU1058" s="5"/>
      <c r="WZV1058" s="5"/>
      <c r="WZW1058" s="5"/>
      <c r="WZX1058" s="5"/>
      <c r="WZY1058" s="5"/>
      <c r="WZZ1058" s="5"/>
      <c r="XAA1058" s="5"/>
      <c r="XAB1058" s="5"/>
      <c r="XAC1058" s="5"/>
      <c r="XAD1058" s="5"/>
      <c r="XAE1058" s="5"/>
      <c r="XAF1058" s="5"/>
      <c r="XAG1058" s="5"/>
      <c r="XAH1058" s="5"/>
      <c r="XAI1058" s="5"/>
      <c r="XAJ1058" s="5"/>
      <c r="XAK1058" s="5"/>
      <c r="XAL1058" s="5"/>
      <c r="XAM1058" s="5"/>
      <c r="XAN1058" s="5"/>
      <c r="XAO1058" s="5"/>
      <c r="XAP1058" s="5"/>
      <c r="XAQ1058" s="5"/>
      <c r="XAR1058" s="5"/>
      <c r="XAS1058" s="5"/>
      <c r="XAT1058" s="5"/>
      <c r="XAU1058" s="5"/>
      <c r="XAV1058" s="5"/>
      <c r="XAW1058" s="5"/>
      <c r="XAX1058" s="5"/>
      <c r="XAY1058" s="5"/>
      <c r="XAZ1058" s="5"/>
      <c r="XBA1058" s="5"/>
      <c r="XBB1058" s="5"/>
      <c r="XBC1058" s="5"/>
      <c r="XBD1058" s="5"/>
      <c r="XBE1058" s="5"/>
      <c r="XBF1058" s="5"/>
      <c r="XBG1058" s="5"/>
      <c r="XBH1058" s="5"/>
      <c r="XBI1058" s="5"/>
      <c r="XBJ1058" s="5"/>
      <c r="XBK1058" s="5"/>
      <c r="XBL1058" s="5"/>
      <c r="XBM1058" s="5"/>
      <c r="XBN1058" s="5"/>
      <c r="XBO1058" s="5"/>
      <c r="XBP1058" s="5"/>
      <c r="XBQ1058" s="5"/>
      <c r="XBR1058" s="5"/>
      <c r="XBS1058" s="5"/>
      <c r="XBT1058" s="5"/>
      <c r="XBU1058" s="5"/>
      <c r="XBV1058" s="5"/>
      <c r="XBW1058" s="5"/>
      <c r="XBX1058" s="5"/>
      <c r="XBY1058" s="5"/>
      <c r="XBZ1058" s="5"/>
      <c r="XCA1058" s="5"/>
      <c r="XCB1058" s="5"/>
      <c r="XCC1058" s="5"/>
      <c r="XCD1058" s="5"/>
      <c r="XCE1058" s="5"/>
      <c r="XCF1058" s="5"/>
      <c r="XCG1058" s="5"/>
      <c r="XCH1058" s="5"/>
      <c r="XCI1058" s="5"/>
      <c r="XCJ1058" s="5"/>
      <c r="XCK1058" s="5"/>
      <c r="XCL1058" s="5"/>
      <c r="XCM1058" s="5"/>
      <c r="XCN1058" s="5"/>
      <c r="XCO1058" s="5"/>
      <c r="XCP1058" s="5"/>
      <c r="XCQ1058" s="5"/>
      <c r="XCR1058" s="5"/>
      <c r="XCS1058" s="5"/>
      <c r="XCT1058" s="5"/>
      <c r="XCU1058" s="5"/>
      <c r="XCV1058" s="5"/>
      <c r="XCW1058" s="5"/>
      <c r="XCX1058" s="5"/>
      <c r="XCY1058" s="5"/>
      <c r="XCZ1058" s="5"/>
      <c r="XDA1058" s="5"/>
      <c r="XDB1058" s="5"/>
      <c r="XDC1058" s="34"/>
      <c r="XDD1058" s="34"/>
    </row>
    <row r="1059" spans="1:16332" ht="31.5" x14ac:dyDescent="0.25">
      <c r="A1059" s="54" t="s">
        <v>672</v>
      </c>
      <c r="B1059" s="120" t="s">
        <v>159</v>
      </c>
      <c r="C1059" s="121"/>
      <c r="D1059" s="183">
        <f>D1060+D1064</f>
        <v>23784</v>
      </c>
      <c r="E1059" s="183">
        <f>E1060+E1064</f>
        <v>24893</v>
      </c>
    </row>
    <row r="1060" spans="1:16332" ht="31.5" x14ac:dyDescent="0.25">
      <c r="A1060" s="138" t="s">
        <v>169</v>
      </c>
      <c r="B1060" s="89" t="s">
        <v>160</v>
      </c>
      <c r="C1060" s="122"/>
      <c r="D1060" s="178">
        <f t="shared" ref="D1060:E1062" si="300">D1061</f>
        <v>22184</v>
      </c>
      <c r="E1060" s="178">
        <f t="shared" si="300"/>
        <v>23293</v>
      </c>
    </row>
    <row r="1061" spans="1:16332" ht="31.5" x14ac:dyDescent="0.2">
      <c r="A1061" s="141" t="s">
        <v>516</v>
      </c>
      <c r="B1061" s="84" t="s">
        <v>160</v>
      </c>
      <c r="C1061" s="123">
        <v>200</v>
      </c>
      <c r="D1061" s="179">
        <f t="shared" si="300"/>
        <v>22184</v>
      </c>
      <c r="E1061" s="179">
        <f t="shared" si="300"/>
        <v>23293</v>
      </c>
    </row>
    <row r="1062" spans="1:16332" ht="31.5" x14ac:dyDescent="0.25">
      <c r="A1062" s="9" t="s">
        <v>17</v>
      </c>
      <c r="B1062" s="84" t="s">
        <v>160</v>
      </c>
      <c r="C1062" s="123">
        <v>240</v>
      </c>
      <c r="D1062" s="179">
        <f t="shared" si="300"/>
        <v>22184</v>
      </c>
      <c r="E1062" s="179">
        <f t="shared" si="300"/>
        <v>23293</v>
      </c>
    </row>
    <row r="1063" spans="1:16332" ht="15.75" x14ac:dyDescent="0.25">
      <c r="A1063" s="157" t="s">
        <v>743</v>
      </c>
      <c r="B1063" s="84" t="s">
        <v>160</v>
      </c>
      <c r="C1063" s="123">
        <v>244</v>
      </c>
      <c r="D1063" s="179">
        <v>22184</v>
      </c>
      <c r="E1063" s="179">
        <v>23293</v>
      </c>
    </row>
    <row r="1064" spans="1:16332" ht="31.5" x14ac:dyDescent="0.25">
      <c r="A1064" s="138" t="s">
        <v>171</v>
      </c>
      <c r="B1064" s="89" t="s">
        <v>170</v>
      </c>
      <c r="C1064" s="122"/>
      <c r="D1064" s="178">
        <f t="shared" ref="D1064:E1066" si="301">D1065</f>
        <v>1600</v>
      </c>
      <c r="E1064" s="178">
        <f t="shared" si="301"/>
        <v>1600</v>
      </c>
    </row>
    <row r="1065" spans="1:16332" ht="31.5" x14ac:dyDescent="0.2">
      <c r="A1065" s="141" t="s">
        <v>516</v>
      </c>
      <c r="B1065" s="84" t="s">
        <v>170</v>
      </c>
      <c r="C1065" s="123">
        <v>200</v>
      </c>
      <c r="D1065" s="179">
        <f t="shared" si="301"/>
        <v>1600</v>
      </c>
      <c r="E1065" s="179">
        <f t="shared" si="301"/>
        <v>1600</v>
      </c>
    </row>
    <row r="1066" spans="1:16332" ht="31.5" x14ac:dyDescent="0.25">
      <c r="A1066" s="9" t="s">
        <v>17</v>
      </c>
      <c r="B1066" s="84" t="s">
        <v>170</v>
      </c>
      <c r="C1066" s="123">
        <v>240</v>
      </c>
      <c r="D1066" s="179">
        <f t="shared" si="301"/>
        <v>1600</v>
      </c>
      <c r="E1066" s="179">
        <f t="shared" si="301"/>
        <v>1600</v>
      </c>
    </row>
    <row r="1067" spans="1:16332" ht="15.75" x14ac:dyDescent="0.25">
      <c r="A1067" s="157" t="s">
        <v>743</v>
      </c>
      <c r="B1067" s="84" t="s">
        <v>170</v>
      </c>
      <c r="C1067" s="123">
        <v>244</v>
      </c>
      <c r="D1067" s="179">
        <v>1600</v>
      </c>
      <c r="E1067" s="179">
        <v>1600</v>
      </c>
    </row>
    <row r="1068" spans="1:16332" ht="47.25" x14ac:dyDescent="0.25">
      <c r="A1068" s="6" t="s">
        <v>673</v>
      </c>
      <c r="B1068" s="101" t="s">
        <v>161</v>
      </c>
      <c r="C1068" s="120"/>
      <c r="D1068" s="183">
        <f>D1069+D1073+D1077+D1081+D1085+D1089+D1093+D1097</f>
        <v>548527</v>
      </c>
      <c r="E1068" s="183">
        <f>E1069+E1073+E1077+E1081+E1085+E1089+E1093+E1097</f>
        <v>547276</v>
      </c>
    </row>
    <row r="1069" spans="1:16332" ht="15.75" x14ac:dyDescent="0.25">
      <c r="A1069" s="11" t="s">
        <v>134</v>
      </c>
      <c r="B1069" s="89" t="s">
        <v>162</v>
      </c>
      <c r="C1069" s="122"/>
      <c r="D1069" s="178">
        <f t="shared" ref="D1069:E1071" si="302">D1070</f>
        <v>205782</v>
      </c>
      <c r="E1069" s="178">
        <f t="shared" si="302"/>
        <v>215249</v>
      </c>
    </row>
    <row r="1070" spans="1:16332" ht="31.5" x14ac:dyDescent="0.2">
      <c r="A1070" s="141" t="s">
        <v>516</v>
      </c>
      <c r="B1070" s="84" t="s">
        <v>162</v>
      </c>
      <c r="C1070" s="123">
        <v>200</v>
      </c>
      <c r="D1070" s="179">
        <f t="shared" si="302"/>
        <v>205782</v>
      </c>
      <c r="E1070" s="179">
        <f t="shared" si="302"/>
        <v>215249</v>
      </c>
    </row>
    <row r="1071" spans="1:16332" ht="31.5" x14ac:dyDescent="0.25">
      <c r="A1071" s="9" t="s">
        <v>17</v>
      </c>
      <c r="B1071" s="84" t="s">
        <v>162</v>
      </c>
      <c r="C1071" s="123">
        <v>240</v>
      </c>
      <c r="D1071" s="179">
        <f t="shared" si="302"/>
        <v>205782</v>
      </c>
      <c r="E1071" s="179">
        <f t="shared" si="302"/>
        <v>215249</v>
      </c>
    </row>
    <row r="1072" spans="1:16332" ht="15.75" x14ac:dyDescent="0.25">
      <c r="A1072" s="157" t="s">
        <v>743</v>
      </c>
      <c r="B1072" s="84" t="s">
        <v>162</v>
      </c>
      <c r="C1072" s="123">
        <v>244</v>
      </c>
      <c r="D1072" s="171">
        <v>205782</v>
      </c>
      <c r="E1072" s="171">
        <v>215249</v>
      </c>
    </row>
    <row r="1073" spans="1:5" ht="15.75" x14ac:dyDescent="0.25">
      <c r="A1073" s="11" t="s">
        <v>135</v>
      </c>
      <c r="B1073" s="89" t="s">
        <v>163</v>
      </c>
      <c r="C1073" s="122"/>
      <c r="D1073" s="178">
        <f t="shared" ref="D1073:E1075" si="303">D1074</f>
        <v>143747</v>
      </c>
      <c r="E1073" s="178">
        <f t="shared" si="303"/>
        <v>150359</v>
      </c>
    </row>
    <row r="1074" spans="1:5" ht="31.5" x14ac:dyDescent="0.2">
      <c r="A1074" s="141" t="s">
        <v>516</v>
      </c>
      <c r="B1074" s="84" t="s">
        <v>163</v>
      </c>
      <c r="C1074" s="123">
        <v>200</v>
      </c>
      <c r="D1074" s="179">
        <f t="shared" si="303"/>
        <v>143747</v>
      </c>
      <c r="E1074" s="179">
        <f t="shared" si="303"/>
        <v>150359</v>
      </c>
    </row>
    <row r="1075" spans="1:5" ht="31.5" x14ac:dyDescent="0.25">
      <c r="A1075" s="9" t="s">
        <v>17</v>
      </c>
      <c r="B1075" s="84" t="s">
        <v>163</v>
      </c>
      <c r="C1075" s="123">
        <v>240</v>
      </c>
      <c r="D1075" s="179">
        <f t="shared" si="303"/>
        <v>143747</v>
      </c>
      <c r="E1075" s="179">
        <f t="shared" si="303"/>
        <v>150359</v>
      </c>
    </row>
    <row r="1076" spans="1:5" ht="15.75" x14ac:dyDescent="0.25">
      <c r="A1076" s="157" t="s">
        <v>743</v>
      </c>
      <c r="B1076" s="84" t="s">
        <v>163</v>
      </c>
      <c r="C1076" s="123">
        <v>244</v>
      </c>
      <c r="D1076" s="171">
        <v>143747</v>
      </c>
      <c r="E1076" s="171">
        <v>150359</v>
      </c>
    </row>
    <row r="1077" spans="1:5" ht="15.75" x14ac:dyDescent="0.25">
      <c r="A1077" s="11" t="s">
        <v>859</v>
      </c>
      <c r="B1077" s="89" t="s">
        <v>164</v>
      </c>
      <c r="C1077" s="123"/>
      <c r="D1077" s="179">
        <f t="shared" ref="D1077:E1079" si="304">D1078</f>
        <v>44524</v>
      </c>
      <c r="E1077" s="179">
        <f t="shared" si="304"/>
        <v>60000</v>
      </c>
    </row>
    <row r="1078" spans="1:5" ht="31.5" x14ac:dyDescent="0.2">
      <c r="A1078" s="141" t="s">
        <v>516</v>
      </c>
      <c r="B1078" s="84" t="s">
        <v>164</v>
      </c>
      <c r="C1078" s="123">
        <v>200</v>
      </c>
      <c r="D1078" s="179">
        <f t="shared" si="304"/>
        <v>44524</v>
      </c>
      <c r="E1078" s="179">
        <f t="shared" si="304"/>
        <v>60000</v>
      </c>
    </row>
    <row r="1079" spans="1:5" ht="31.5" x14ac:dyDescent="0.25">
      <c r="A1079" s="9" t="s">
        <v>17</v>
      </c>
      <c r="B1079" s="84" t="s">
        <v>164</v>
      </c>
      <c r="C1079" s="123">
        <v>240</v>
      </c>
      <c r="D1079" s="179">
        <f t="shared" si="304"/>
        <v>44524</v>
      </c>
      <c r="E1079" s="179">
        <f t="shared" si="304"/>
        <v>60000</v>
      </c>
    </row>
    <row r="1080" spans="1:5" ht="15.75" x14ac:dyDescent="0.25">
      <c r="A1080" s="157" t="s">
        <v>743</v>
      </c>
      <c r="B1080" s="84" t="s">
        <v>164</v>
      </c>
      <c r="C1080" s="123">
        <v>244</v>
      </c>
      <c r="D1080" s="179">
        <v>44524</v>
      </c>
      <c r="E1080" s="179">
        <v>60000</v>
      </c>
    </row>
    <row r="1081" spans="1:5" ht="15.75" x14ac:dyDescent="0.2">
      <c r="A1081" s="55" t="s">
        <v>341</v>
      </c>
      <c r="B1081" s="89" t="s">
        <v>342</v>
      </c>
      <c r="C1081" s="89"/>
      <c r="D1081" s="178">
        <f>D1082</f>
        <v>15309</v>
      </c>
      <c r="E1081" s="178">
        <f t="shared" ref="E1081" si="305">E1082</f>
        <v>16074</v>
      </c>
    </row>
    <row r="1082" spans="1:5" ht="31.5" x14ac:dyDescent="0.2">
      <c r="A1082" s="141" t="s">
        <v>516</v>
      </c>
      <c r="B1082" s="84" t="s">
        <v>342</v>
      </c>
      <c r="C1082" s="123">
        <v>200</v>
      </c>
      <c r="D1082" s="179">
        <f t="shared" ref="D1082:E1083" si="306">D1083</f>
        <v>15309</v>
      </c>
      <c r="E1082" s="179">
        <f t="shared" si="306"/>
        <v>16074</v>
      </c>
    </row>
    <row r="1083" spans="1:5" ht="31.5" x14ac:dyDescent="0.25">
      <c r="A1083" s="9" t="s">
        <v>17</v>
      </c>
      <c r="B1083" s="84" t="s">
        <v>342</v>
      </c>
      <c r="C1083" s="123">
        <v>240</v>
      </c>
      <c r="D1083" s="179">
        <f t="shared" si="306"/>
        <v>15309</v>
      </c>
      <c r="E1083" s="179">
        <f t="shared" si="306"/>
        <v>16074</v>
      </c>
    </row>
    <row r="1084" spans="1:5" ht="15.75" x14ac:dyDescent="0.25">
      <c r="A1084" s="157" t="s">
        <v>743</v>
      </c>
      <c r="B1084" s="93" t="s">
        <v>342</v>
      </c>
      <c r="C1084" s="118">
        <v>244</v>
      </c>
      <c r="D1084" s="171">
        <f>15309</f>
        <v>15309</v>
      </c>
      <c r="E1084" s="171">
        <v>16074</v>
      </c>
    </row>
    <row r="1085" spans="1:5" ht="15.75" x14ac:dyDescent="0.25">
      <c r="A1085" s="138" t="s">
        <v>674</v>
      </c>
      <c r="B1085" s="94" t="s">
        <v>546</v>
      </c>
      <c r="C1085" s="98"/>
      <c r="D1085" s="170">
        <f t="shared" ref="D1085:E1087" si="307">D1086</f>
        <v>10000</v>
      </c>
      <c r="E1085" s="170">
        <f t="shared" si="307"/>
        <v>16429</v>
      </c>
    </row>
    <row r="1086" spans="1:5" ht="31.5" x14ac:dyDescent="0.2">
      <c r="A1086" s="141" t="s">
        <v>516</v>
      </c>
      <c r="B1086" s="93" t="s">
        <v>546</v>
      </c>
      <c r="C1086" s="118">
        <v>200</v>
      </c>
      <c r="D1086" s="171">
        <f t="shared" si="307"/>
        <v>10000</v>
      </c>
      <c r="E1086" s="171">
        <f t="shared" si="307"/>
        <v>16429</v>
      </c>
    </row>
    <row r="1087" spans="1:5" ht="31.5" x14ac:dyDescent="0.25">
      <c r="A1087" s="9" t="s">
        <v>17</v>
      </c>
      <c r="B1087" s="93" t="s">
        <v>546</v>
      </c>
      <c r="C1087" s="118">
        <v>240</v>
      </c>
      <c r="D1087" s="171">
        <f t="shared" si="307"/>
        <v>10000</v>
      </c>
      <c r="E1087" s="171">
        <f t="shared" si="307"/>
        <v>16429</v>
      </c>
    </row>
    <row r="1088" spans="1:5" ht="15.75" x14ac:dyDescent="0.25">
      <c r="A1088" s="157" t="s">
        <v>743</v>
      </c>
      <c r="B1088" s="93" t="s">
        <v>546</v>
      </c>
      <c r="C1088" s="118">
        <v>244</v>
      </c>
      <c r="D1088" s="171">
        <f>10000</f>
        <v>10000</v>
      </c>
      <c r="E1088" s="171">
        <v>16429</v>
      </c>
    </row>
    <row r="1089" spans="1:5" ht="31.5" x14ac:dyDescent="0.25">
      <c r="A1089" s="138" t="s">
        <v>675</v>
      </c>
      <c r="B1089" s="94" t="s">
        <v>676</v>
      </c>
      <c r="C1089" s="98"/>
      <c r="D1089" s="170">
        <f t="shared" ref="D1089:E1091" si="308">D1090</f>
        <v>40000</v>
      </c>
      <c r="E1089" s="170">
        <f t="shared" si="308"/>
        <v>0</v>
      </c>
    </row>
    <row r="1090" spans="1:5" ht="31.5" x14ac:dyDescent="0.25">
      <c r="A1090" s="23" t="s">
        <v>618</v>
      </c>
      <c r="B1090" s="93" t="s">
        <v>676</v>
      </c>
      <c r="C1090" s="118">
        <v>400</v>
      </c>
      <c r="D1090" s="171">
        <f t="shared" si="308"/>
        <v>40000</v>
      </c>
      <c r="E1090" s="171">
        <f t="shared" si="308"/>
        <v>0</v>
      </c>
    </row>
    <row r="1091" spans="1:5" ht="15.75" x14ac:dyDescent="0.25">
      <c r="A1091" s="18" t="s">
        <v>35</v>
      </c>
      <c r="B1091" s="93" t="s">
        <v>676</v>
      </c>
      <c r="C1091" s="118">
        <v>410</v>
      </c>
      <c r="D1091" s="171">
        <f t="shared" si="308"/>
        <v>40000</v>
      </c>
      <c r="E1091" s="171">
        <f t="shared" si="308"/>
        <v>0</v>
      </c>
    </row>
    <row r="1092" spans="1:5" ht="31.5" x14ac:dyDescent="0.25">
      <c r="A1092" s="18" t="s">
        <v>95</v>
      </c>
      <c r="B1092" s="93" t="s">
        <v>676</v>
      </c>
      <c r="C1092" s="118">
        <v>414</v>
      </c>
      <c r="D1092" s="171">
        <v>40000</v>
      </c>
      <c r="E1092" s="171">
        <v>0</v>
      </c>
    </row>
    <row r="1093" spans="1:5" ht="31.5" x14ac:dyDescent="0.25">
      <c r="A1093" s="138" t="s">
        <v>677</v>
      </c>
      <c r="B1093" s="94" t="s">
        <v>678</v>
      </c>
      <c r="C1093" s="98"/>
      <c r="D1093" s="170">
        <f t="shared" ref="D1093:E1095" si="309">D1094</f>
        <v>87165</v>
      </c>
      <c r="E1093" s="170">
        <f t="shared" si="309"/>
        <v>87165</v>
      </c>
    </row>
    <row r="1094" spans="1:5" ht="31.5" x14ac:dyDescent="0.25">
      <c r="A1094" s="14" t="s">
        <v>18</v>
      </c>
      <c r="B1094" s="93" t="s">
        <v>678</v>
      </c>
      <c r="C1094" s="118">
        <v>600</v>
      </c>
      <c r="D1094" s="171">
        <f t="shared" si="309"/>
        <v>87165</v>
      </c>
      <c r="E1094" s="171">
        <f t="shared" si="309"/>
        <v>87165</v>
      </c>
    </row>
    <row r="1095" spans="1:5" ht="15.75" x14ac:dyDescent="0.25">
      <c r="A1095" s="18" t="s">
        <v>24</v>
      </c>
      <c r="B1095" s="93" t="s">
        <v>678</v>
      </c>
      <c r="C1095" s="118">
        <v>610</v>
      </c>
      <c r="D1095" s="171">
        <f t="shared" si="309"/>
        <v>87165</v>
      </c>
      <c r="E1095" s="171">
        <f t="shared" si="309"/>
        <v>87165</v>
      </c>
    </row>
    <row r="1096" spans="1:5" ht="47.25" x14ac:dyDescent="0.25">
      <c r="A1096" s="14" t="s">
        <v>99</v>
      </c>
      <c r="B1096" s="93" t="s">
        <v>678</v>
      </c>
      <c r="C1096" s="118">
        <v>611</v>
      </c>
      <c r="D1096" s="171">
        <v>87165</v>
      </c>
      <c r="E1096" s="171">
        <v>87165</v>
      </c>
    </row>
    <row r="1097" spans="1:5" ht="15.75" x14ac:dyDescent="0.25">
      <c r="A1097" s="138" t="s">
        <v>679</v>
      </c>
      <c r="B1097" s="94" t="s">
        <v>680</v>
      </c>
      <c r="C1097" s="98"/>
      <c r="D1097" s="170">
        <f t="shared" ref="D1097:E1099" si="310">D1098</f>
        <v>2000</v>
      </c>
      <c r="E1097" s="170">
        <f t="shared" si="310"/>
        <v>2000</v>
      </c>
    </row>
    <row r="1098" spans="1:5" ht="31.5" x14ac:dyDescent="0.25">
      <c r="A1098" s="14" t="s">
        <v>18</v>
      </c>
      <c r="B1098" s="93" t="s">
        <v>680</v>
      </c>
      <c r="C1098" s="118">
        <v>600</v>
      </c>
      <c r="D1098" s="171">
        <f t="shared" si="310"/>
        <v>2000</v>
      </c>
      <c r="E1098" s="171">
        <f t="shared" si="310"/>
        <v>2000</v>
      </c>
    </row>
    <row r="1099" spans="1:5" ht="15.75" x14ac:dyDescent="0.25">
      <c r="A1099" s="18" t="s">
        <v>24</v>
      </c>
      <c r="B1099" s="93" t="s">
        <v>680</v>
      </c>
      <c r="C1099" s="118">
        <v>610</v>
      </c>
      <c r="D1099" s="171">
        <f t="shared" si="310"/>
        <v>2000</v>
      </c>
      <c r="E1099" s="171">
        <f t="shared" si="310"/>
        <v>2000</v>
      </c>
    </row>
    <row r="1100" spans="1:5" ht="15.75" x14ac:dyDescent="0.25">
      <c r="A1100" s="18" t="s">
        <v>82</v>
      </c>
      <c r="B1100" s="93" t="s">
        <v>680</v>
      </c>
      <c r="C1100" s="118">
        <v>612</v>
      </c>
      <c r="D1100" s="171">
        <v>2000</v>
      </c>
      <c r="E1100" s="171">
        <v>2000</v>
      </c>
    </row>
    <row r="1101" spans="1:5" ht="47.25" x14ac:dyDescent="0.25">
      <c r="A1101" s="6" t="s">
        <v>681</v>
      </c>
      <c r="B1101" s="101" t="s">
        <v>165</v>
      </c>
      <c r="C1101" s="101"/>
      <c r="D1101" s="183">
        <f t="shared" ref="D1101:E1101" si="311">D1102+D1106</f>
        <v>12950</v>
      </c>
      <c r="E1101" s="183">
        <f t="shared" si="311"/>
        <v>13125</v>
      </c>
    </row>
    <row r="1102" spans="1:5" ht="31.5" x14ac:dyDescent="0.2">
      <c r="A1102" s="55" t="s">
        <v>335</v>
      </c>
      <c r="B1102" s="89" t="s">
        <v>166</v>
      </c>
      <c r="C1102" s="89"/>
      <c r="D1102" s="178">
        <f t="shared" ref="D1102:E1104" si="312">D1103</f>
        <v>1200</v>
      </c>
      <c r="E1102" s="178">
        <f t="shared" si="312"/>
        <v>1200</v>
      </c>
    </row>
    <row r="1103" spans="1:5" ht="31.5" x14ac:dyDescent="0.2">
      <c r="A1103" s="141" t="s">
        <v>516</v>
      </c>
      <c r="B1103" s="84" t="s">
        <v>166</v>
      </c>
      <c r="C1103" s="84" t="s">
        <v>15</v>
      </c>
      <c r="D1103" s="179">
        <f t="shared" si="312"/>
        <v>1200</v>
      </c>
      <c r="E1103" s="179">
        <f t="shared" si="312"/>
        <v>1200</v>
      </c>
    </row>
    <row r="1104" spans="1:5" ht="31.5" x14ac:dyDescent="0.25">
      <c r="A1104" s="9" t="s">
        <v>17</v>
      </c>
      <c r="B1104" s="84" t="s">
        <v>166</v>
      </c>
      <c r="C1104" s="84" t="s">
        <v>16</v>
      </c>
      <c r="D1104" s="179">
        <f t="shared" si="312"/>
        <v>1200</v>
      </c>
      <c r="E1104" s="179">
        <f t="shared" si="312"/>
        <v>1200</v>
      </c>
    </row>
    <row r="1105" spans="1:5 16320:16327" ht="15.75" x14ac:dyDescent="0.25">
      <c r="A1105" s="157" t="s">
        <v>743</v>
      </c>
      <c r="B1105" s="84" t="s">
        <v>166</v>
      </c>
      <c r="C1105" s="84" t="s">
        <v>77</v>
      </c>
      <c r="D1105" s="179">
        <v>1200</v>
      </c>
      <c r="E1105" s="179">
        <v>1200</v>
      </c>
    </row>
    <row r="1106" spans="1:5 16320:16327" ht="15.75" x14ac:dyDescent="0.2">
      <c r="A1106" s="55" t="s">
        <v>167</v>
      </c>
      <c r="B1106" s="89" t="s">
        <v>168</v>
      </c>
      <c r="C1106" s="89"/>
      <c r="D1106" s="178">
        <f t="shared" ref="D1106:E1106" si="313">D1107+D1110</f>
        <v>11750</v>
      </c>
      <c r="E1106" s="178">
        <f t="shared" si="313"/>
        <v>11925</v>
      </c>
    </row>
    <row r="1107" spans="1:5 16320:16327" ht="31.5" x14ac:dyDescent="0.2">
      <c r="A1107" s="141" t="s">
        <v>516</v>
      </c>
      <c r="B1107" s="84" t="s">
        <v>168</v>
      </c>
      <c r="C1107" s="84" t="s">
        <v>15</v>
      </c>
      <c r="D1107" s="179">
        <f t="shared" ref="D1107:E1108" si="314">D1108</f>
        <v>10150</v>
      </c>
      <c r="E1107" s="179">
        <f t="shared" si="314"/>
        <v>10325</v>
      </c>
    </row>
    <row r="1108" spans="1:5 16320:16327" ht="31.5" x14ac:dyDescent="0.25">
      <c r="A1108" s="9" t="s">
        <v>17</v>
      </c>
      <c r="B1108" s="84" t="s">
        <v>168</v>
      </c>
      <c r="C1108" s="84" t="s">
        <v>16</v>
      </c>
      <c r="D1108" s="179">
        <f t="shared" si="314"/>
        <v>10150</v>
      </c>
      <c r="E1108" s="179">
        <f t="shared" si="314"/>
        <v>10325</v>
      </c>
    </row>
    <row r="1109" spans="1:5 16320:16327" ht="15.75" x14ac:dyDescent="0.25">
      <c r="A1109" s="157" t="s">
        <v>743</v>
      </c>
      <c r="B1109" s="84" t="s">
        <v>168</v>
      </c>
      <c r="C1109" s="84" t="s">
        <v>77</v>
      </c>
      <c r="D1109" s="179">
        <v>10150</v>
      </c>
      <c r="E1109" s="179">
        <v>10325</v>
      </c>
    </row>
    <row r="1110" spans="1:5 16320:16327" ht="31.5" x14ac:dyDescent="0.2">
      <c r="A1110" s="31" t="s">
        <v>18</v>
      </c>
      <c r="B1110" s="84" t="s">
        <v>168</v>
      </c>
      <c r="C1110" s="123">
        <v>600</v>
      </c>
      <c r="D1110" s="179">
        <f t="shared" ref="D1110:E1111" si="315">D1111</f>
        <v>1600</v>
      </c>
      <c r="E1110" s="179">
        <f t="shared" si="315"/>
        <v>1600</v>
      </c>
    </row>
    <row r="1111" spans="1:5 16320:16327" ht="15.75" x14ac:dyDescent="0.2">
      <c r="A1111" s="31" t="s">
        <v>24</v>
      </c>
      <c r="B1111" s="84" t="s">
        <v>168</v>
      </c>
      <c r="C1111" s="123">
        <v>610</v>
      </c>
      <c r="D1111" s="179">
        <f t="shared" si="315"/>
        <v>1600</v>
      </c>
      <c r="E1111" s="179">
        <f t="shared" si="315"/>
        <v>1600</v>
      </c>
    </row>
    <row r="1112" spans="1:5 16320:16327" ht="15.75" x14ac:dyDescent="0.25">
      <c r="A1112" s="157" t="s">
        <v>82</v>
      </c>
      <c r="B1112" s="84" t="s">
        <v>168</v>
      </c>
      <c r="C1112" s="123">
        <v>612</v>
      </c>
      <c r="D1112" s="179">
        <v>1600</v>
      </c>
      <c r="E1112" s="179">
        <v>1600</v>
      </c>
    </row>
    <row r="1113" spans="1:5 16320:16327" ht="56.25" x14ac:dyDescent="0.3">
      <c r="A1113" s="45" t="s">
        <v>571</v>
      </c>
      <c r="B1113" s="117" t="s">
        <v>186</v>
      </c>
      <c r="C1113" s="124"/>
      <c r="D1113" s="193">
        <f>D1114+D1144</f>
        <v>137117</v>
      </c>
      <c r="E1113" s="193">
        <f>E1114+E1144</f>
        <v>136450</v>
      </c>
      <c r="XCR1113" s="45"/>
      <c r="XCS1113" s="46"/>
      <c r="XCT1113" s="58"/>
      <c r="XCU1113" s="47"/>
      <c r="XCV1113" s="45"/>
      <c r="XCW1113" s="46"/>
      <c r="XCX1113" s="58"/>
      <c r="XCY1113" s="47"/>
    </row>
    <row r="1114" spans="1:5 16320:16327" ht="31.5" x14ac:dyDescent="0.25">
      <c r="A1114" s="6" t="s">
        <v>91</v>
      </c>
      <c r="B1114" s="79" t="s">
        <v>428</v>
      </c>
      <c r="C1114" s="124"/>
      <c r="D1114" s="168">
        <f t="shared" ref="D1114:E1114" si="316">D1115</f>
        <v>70401</v>
      </c>
      <c r="E1114" s="168">
        <f t="shared" si="316"/>
        <v>75569</v>
      </c>
    </row>
    <row r="1115" spans="1:5 16320:16327" ht="31.5" x14ac:dyDescent="0.25">
      <c r="A1115" s="6" t="s">
        <v>191</v>
      </c>
      <c r="B1115" s="79" t="s">
        <v>429</v>
      </c>
      <c r="C1115" s="124"/>
      <c r="D1115" s="168">
        <f>D1116+D1120+D1124+D1128+D1132+D1136+D1140</f>
        <v>70401</v>
      </c>
      <c r="E1115" s="168">
        <f>E1116+E1120+E1124+E1128+E1132+E1136+E1140</f>
        <v>75569</v>
      </c>
    </row>
    <row r="1116" spans="1:5 16320:16327" ht="31.5" x14ac:dyDescent="0.25">
      <c r="A1116" s="138" t="s">
        <v>55</v>
      </c>
      <c r="B1116" s="83" t="s">
        <v>430</v>
      </c>
      <c r="C1116" s="124"/>
      <c r="D1116" s="170">
        <f>D1117</f>
        <v>5245</v>
      </c>
      <c r="E1116" s="170">
        <f>E1117</f>
        <v>6431</v>
      </c>
    </row>
    <row r="1117" spans="1:5 16320:16327" ht="31.5" x14ac:dyDescent="0.2">
      <c r="A1117" s="141" t="s">
        <v>516</v>
      </c>
      <c r="B1117" s="85" t="s">
        <v>430</v>
      </c>
      <c r="C1117" s="93" t="s">
        <v>15</v>
      </c>
      <c r="D1117" s="171">
        <f t="shared" ref="D1117:E1118" si="317">D1118</f>
        <v>5245</v>
      </c>
      <c r="E1117" s="171">
        <f t="shared" si="317"/>
        <v>6431</v>
      </c>
    </row>
    <row r="1118" spans="1:5 16320:16327" ht="31.5" x14ac:dyDescent="0.25">
      <c r="A1118" s="9" t="s">
        <v>17</v>
      </c>
      <c r="B1118" s="85" t="s">
        <v>430</v>
      </c>
      <c r="C1118" s="93" t="s">
        <v>16</v>
      </c>
      <c r="D1118" s="171">
        <f t="shared" si="317"/>
        <v>5245</v>
      </c>
      <c r="E1118" s="171">
        <f t="shared" si="317"/>
        <v>6431</v>
      </c>
    </row>
    <row r="1119" spans="1:5 16320:16327" ht="15.75" x14ac:dyDescent="0.25">
      <c r="A1119" s="157" t="s">
        <v>743</v>
      </c>
      <c r="B1119" s="85" t="s">
        <v>430</v>
      </c>
      <c r="C1119" s="93" t="s">
        <v>77</v>
      </c>
      <c r="D1119" s="171">
        <f>951+477+3817</f>
        <v>5245</v>
      </c>
      <c r="E1119" s="171">
        <f>604+282+5545</f>
        <v>6431</v>
      </c>
    </row>
    <row r="1120" spans="1:5 16320:16327" ht="31.5" x14ac:dyDescent="0.25">
      <c r="A1120" s="138" t="s">
        <v>432</v>
      </c>
      <c r="B1120" s="83" t="s">
        <v>433</v>
      </c>
      <c r="C1120" s="124"/>
      <c r="D1120" s="170">
        <f t="shared" ref="D1120:E1122" si="318">D1121</f>
        <v>1115</v>
      </c>
      <c r="E1120" s="170">
        <f t="shared" si="318"/>
        <v>1668</v>
      </c>
    </row>
    <row r="1121" spans="1:5" ht="31.5" x14ac:dyDescent="0.2">
      <c r="A1121" s="141" t="s">
        <v>516</v>
      </c>
      <c r="B1121" s="85" t="s">
        <v>433</v>
      </c>
      <c r="C1121" s="93" t="s">
        <v>15</v>
      </c>
      <c r="D1121" s="171">
        <f t="shared" si="318"/>
        <v>1115</v>
      </c>
      <c r="E1121" s="171">
        <f t="shared" si="318"/>
        <v>1668</v>
      </c>
    </row>
    <row r="1122" spans="1:5" ht="31.5" x14ac:dyDescent="0.25">
      <c r="A1122" s="9" t="s">
        <v>17</v>
      </c>
      <c r="B1122" s="85" t="s">
        <v>433</v>
      </c>
      <c r="C1122" s="93" t="s">
        <v>16</v>
      </c>
      <c r="D1122" s="171">
        <f t="shared" si="318"/>
        <v>1115</v>
      </c>
      <c r="E1122" s="171">
        <f t="shared" si="318"/>
        <v>1668</v>
      </c>
    </row>
    <row r="1123" spans="1:5" ht="15.75" x14ac:dyDescent="0.25">
      <c r="A1123" s="157" t="s">
        <v>743</v>
      </c>
      <c r="B1123" s="85" t="s">
        <v>433</v>
      </c>
      <c r="C1123" s="93" t="s">
        <v>77</v>
      </c>
      <c r="D1123" s="171">
        <f>582+533</f>
        <v>1115</v>
      </c>
      <c r="E1123" s="171">
        <f>917+751</f>
        <v>1668</v>
      </c>
    </row>
    <row r="1124" spans="1:5" ht="15.75" x14ac:dyDescent="0.25">
      <c r="A1124" s="138" t="s">
        <v>558</v>
      </c>
      <c r="B1124" s="83" t="s">
        <v>559</v>
      </c>
      <c r="C1124" s="124"/>
      <c r="D1124" s="170">
        <f t="shared" ref="D1124:E1126" si="319">D1125</f>
        <v>2000</v>
      </c>
      <c r="E1124" s="170">
        <f t="shared" si="319"/>
        <v>2000</v>
      </c>
    </row>
    <row r="1125" spans="1:5" ht="31.5" x14ac:dyDescent="0.2">
      <c r="A1125" s="141" t="s">
        <v>516</v>
      </c>
      <c r="B1125" s="85" t="s">
        <v>559</v>
      </c>
      <c r="C1125" s="93" t="s">
        <v>15</v>
      </c>
      <c r="D1125" s="171">
        <f t="shared" si="319"/>
        <v>2000</v>
      </c>
      <c r="E1125" s="171">
        <f t="shared" si="319"/>
        <v>2000</v>
      </c>
    </row>
    <row r="1126" spans="1:5" ht="31.5" x14ac:dyDescent="0.25">
      <c r="A1126" s="9" t="s">
        <v>17</v>
      </c>
      <c r="B1126" s="85" t="s">
        <v>559</v>
      </c>
      <c r="C1126" s="93" t="s">
        <v>16</v>
      </c>
      <c r="D1126" s="171">
        <f t="shared" si="319"/>
        <v>2000</v>
      </c>
      <c r="E1126" s="171">
        <f t="shared" si="319"/>
        <v>2000</v>
      </c>
    </row>
    <row r="1127" spans="1:5" ht="15.75" x14ac:dyDescent="0.25">
      <c r="A1127" s="157" t="s">
        <v>743</v>
      </c>
      <c r="B1127" s="85" t="s">
        <v>559</v>
      </c>
      <c r="C1127" s="93" t="s">
        <v>77</v>
      </c>
      <c r="D1127" s="171">
        <v>2000</v>
      </c>
      <c r="E1127" s="171">
        <v>2000</v>
      </c>
    </row>
    <row r="1128" spans="1:5" ht="31.5" x14ac:dyDescent="0.25">
      <c r="A1128" s="138" t="s">
        <v>431</v>
      </c>
      <c r="B1128" s="83" t="s">
        <v>434</v>
      </c>
      <c r="C1128" s="124"/>
      <c r="D1128" s="171">
        <f t="shared" ref="D1128:E1130" si="320">D1129</f>
        <v>6091</v>
      </c>
      <c r="E1128" s="171">
        <f t="shared" si="320"/>
        <v>8833</v>
      </c>
    </row>
    <row r="1129" spans="1:5" ht="31.5" x14ac:dyDescent="0.2">
      <c r="A1129" s="141" t="s">
        <v>516</v>
      </c>
      <c r="B1129" s="85" t="s">
        <v>434</v>
      </c>
      <c r="C1129" s="93" t="s">
        <v>15</v>
      </c>
      <c r="D1129" s="171">
        <f t="shared" si="320"/>
        <v>6091</v>
      </c>
      <c r="E1129" s="171">
        <f t="shared" si="320"/>
        <v>8833</v>
      </c>
    </row>
    <row r="1130" spans="1:5" ht="31.5" x14ac:dyDescent="0.25">
      <c r="A1130" s="9" t="s">
        <v>17</v>
      </c>
      <c r="B1130" s="85" t="s">
        <v>434</v>
      </c>
      <c r="C1130" s="93" t="s">
        <v>16</v>
      </c>
      <c r="D1130" s="171">
        <f t="shared" si="320"/>
        <v>6091</v>
      </c>
      <c r="E1130" s="171">
        <f t="shared" si="320"/>
        <v>8833</v>
      </c>
    </row>
    <row r="1131" spans="1:5" ht="15.75" x14ac:dyDescent="0.25">
      <c r="A1131" s="157" t="s">
        <v>743</v>
      </c>
      <c r="B1131" s="85" t="s">
        <v>434</v>
      </c>
      <c r="C1131" s="93" t="s">
        <v>77</v>
      </c>
      <c r="D1131" s="171">
        <f>1399+1053+539+3100</f>
        <v>6091</v>
      </c>
      <c r="E1131" s="171">
        <f>2589+2153+591+3500</f>
        <v>8833</v>
      </c>
    </row>
    <row r="1132" spans="1:5" ht="31.5" x14ac:dyDescent="0.25">
      <c r="A1132" s="138" t="s">
        <v>524</v>
      </c>
      <c r="B1132" s="83" t="s">
        <v>435</v>
      </c>
      <c r="C1132" s="124"/>
      <c r="D1132" s="170">
        <f t="shared" ref="D1132:E1134" si="321">D1133</f>
        <v>36456</v>
      </c>
      <c r="E1132" s="170">
        <f t="shared" si="321"/>
        <v>39310</v>
      </c>
    </row>
    <row r="1133" spans="1:5" ht="31.5" x14ac:dyDescent="0.2">
      <c r="A1133" s="141" t="s">
        <v>516</v>
      </c>
      <c r="B1133" s="85" t="s">
        <v>435</v>
      </c>
      <c r="C1133" s="93" t="s">
        <v>15</v>
      </c>
      <c r="D1133" s="171">
        <f t="shared" si="321"/>
        <v>36456</v>
      </c>
      <c r="E1133" s="171">
        <f t="shared" si="321"/>
        <v>39310</v>
      </c>
    </row>
    <row r="1134" spans="1:5" ht="31.5" x14ac:dyDescent="0.25">
      <c r="A1134" s="9" t="s">
        <v>17</v>
      </c>
      <c r="B1134" s="85" t="s">
        <v>435</v>
      </c>
      <c r="C1134" s="93" t="s">
        <v>16</v>
      </c>
      <c r="D1134" s="171">
        <f t="shared" si="321"/>
        <v>36456</v>
      </c>
      <c r="E1134" s="171">
        <f t="shared" si="321"/>
        <v>39310</v>
      </c>
    </row>
    <row r="1135" spans="1:5" ht="15.75" x14ac:dyDescent="0.25">
      <c r="A1135" s="157" t="s">
        <v>743</v>
      </c>
      <c r="B1135" s="85" t="s">
        <v>435</v>
      </c>
      <c r="C1135" s="93" t="s">
        <v>77</v>
      </c>
      <c r="D1135" s="171">
        <v>36456</v>
      </c>
      <c r="E1135" s="171">
        <v>39310</v>
      </c>
    </row>
    <row r="1136" spans="1:5" ht="31.5" x14ac:dyDescent="0.25">
      <c r="A1136" s="138" t="s">
        <v>72</v>
      </c>
      <c r="B1136" s="94" t="s">
        <v>446</v>
      </c>
      <c r="C1136" s="124"/>
      <c r="D1136" s="170">
        <f t="shared" ref="D1136:E1138" si="322">D1137</f>
        <v>5202</v>
      </c>
      <c r="E1136" s="170">
        <f t="shared" si="322"/>
        <v>4327</v>
      </c>
    </row>
    <row r="1137" spans="1:5" ht="31.5" x14ac:dyDescent="0.2">
      <c r="A1137" s="141" t="s">
        <v>516</v>
      </c>
      <c r="B1137" s="93" t="s">
        <v>446</v>
      </c>
      <c r="C1137" s="93" t="s">
        <v>15</v>
      </c>
      <c r="D1137" s="171">
        <f t="shared" si="322"/>
        <v>5202</v>
      </c>
      <c r="E1137" s="171">
        <f t="shared" si="322"/>
        <v>4327</v>
      </c>
    </row>
    <row r="1138" spans="1:5" ht="31.5" x14ac:dyDescent="0.25">
      <c r="A1138" s="9" t="s">
        <v>17</v>
      </c>
      <c r="B1138" s="93" t="s">
        <v>446</v>
      </c>
      <c r="C1138" s="93" t="s">
        <v>16</v>
      </c>
      <c r="D1138" s="171">
        <f t="shared" si="322"/>
        <v>5202</v>
      </c>
      <c r="E1138" s="171">
        <f t="shared" si="322"/>
        <v>4327</v>
      </c>
    </row>
    <row r="1139" spans="1:5" ht="15.75" x14ac:dyDescent="0.25">
      <c r="A1139" s="157" t="s">
        <v>743</v>
      </c>
      <c r="B1139" s="93" t="s">
        <v>446</v>
      </c>
      <c r="C1139" s="93" t="s">
        <v>77</v>
      </c>
      <c r="D1139" s="171">
        <v>5202</v>
      </c>
      <c r="E1139" s="171">
        <v>4327</v>
      </c>
    </row>
    <row r="1140" spans="1:5" ht="47.25" x14ac:dyDescent="0.2">
      <c r="A1140" s="137" t="s">
        <v>140</v>
      </c>
      <c r="B1140" s="94" t="s">
        <v>447</v>
      </c>
      <c r="C1140" s="124"/>
      <c r="D1140" s="170">
        <f t="shared" ref="D1140:E1142" si="323">D1141</f>
        <v>14292</v>
      </c>
      <c r="E1140" s="170">
        <f t="shared" si="323"/>
        <v>13000</v>
      </c>
    </row>
    <row r="1141" spans="1:5" ht="15.75" x14ac:dyDescent="0.25">
      <c r="A1141" s="38" t="s">
        <v>13</v>
      </c>
      <c r="B1141" s="93" t="s">
        <v>447</v>
      </c>
      <c r="C1141" s="93">
        <v>800</v>
      </c>
      <c r="D1141" s="171">
        <f t="shared" si="323"/>
        <v>14292</v>
      </c>
      <c r="E1141" s="171">
        <f t="shared" si="323"/>
        <v>13000</v>
      </c>
    </row>
    <row r="1142" spans="1:5" ht="15.75" x14ac:dyDescent="0.25">
      <c r="A1142" s="38" t="s">
        <v>34</v>
      </c>
      <c r="B1142" s="93" t="s">
        <v>447</v>
      </c>
      <c r="C1142" s="93">
        <v>850</v>
      </c>
      <c r="D1142" s="171">
        <f t="shared" si="323"/>
        <v>14292</v>
      </c>
      <c r="E1142" s="171">
        <f t="shared" si="323"/>
        <v>13000</v>
      </c>
    </row>
    <row r="1143" spans="1:5" ht="15.75" x14ac:dyDescent="0.25">
      <c r="A1143" s="157" t="s">
        <v>80</v>
      </c>
      <c r="B1143" s="93" t="s">
        <v>447</v>
      </c>
      <c r="C1143" s="93" t="s">
        <v>81</v>
      </c>
      <c r="D1143" s="171">
        <v>14292</v>
      </c>
      <c r="E1143" s="171">
        <v>13000</v>
      </c>
    </row>
    <row r="1144" spans="1:5" s="34" customFormat="1" ht="31.5" x14ac:dyDescent="0.25">
      <c r="A1144" s="6" t="s">
        <v>525</v>
      </c>
      <c r="B1144" s="79" t="s">
        <v>448</v>
      </c>
      <c r="C1144" s="90"/>
      <c r="D1144" s="168">
        <f>D1145+D1150+D1171+D1176</f>
        <v>66716</v>
      </c>
      <c r="E1144" s="168">
        <f>E1145+E1150+E1171+E1176</f>
        <v>60881</v>
      </c>
    </row>
    <row r="1145" spans="1:5" s="34" customFormat="1" ht="31.5" x14ac:dyDescent="0.2">
      <c r="A1145" s="136" t="s">
        <v>687</v>
      </c>
      <c r="B1145" s="79" t="s">
        <v>449</v>
      </c>
      <c r="C1145" s="90"/>
      <c r="D1145" s="168">
        <f>D1146</f>
        <v>42016</v>
      </c>
      <c r="E1145" s="168">
        <f>E1146</f>
        <v>39081</v>
      </c>
    </row>
    <row r="1146" spans="1:5" s="34" customFormat="1" ht="15.75" x14ac:dyDescent="0.25">
      <c r="A1146" s="138" t="s">
        <v>688</v>
      </c>
      <c r="B1146" s="83" t="s">
        <v>450</v>
      </c>
      <c r="C1146" s="90"/>
      <c r="D1146" s="170">
        <f>D1147</f>
        <v>42016</v>
      </c>
      <c r="E1146" s="170">
        <f>E1147</f>
        <v>39081</v>
      </c>
    </row>
    <row r="1147" spans="1:5" s="34" customFormat="1" ht="31.5" x14ac:dyDescent="0.2">
      <c r="A1147" s="141" t="s">
        <v>516</v>
      </c>
      <c r="B1147" s="85" t="s">
        <v>450</v>
      </c>
      <c r="C1147" s="118">
        <v>200</v>
      </c>
      <c r="D1147" s="171">
        <f t="shared" ref="D1147:E1148" si="324">D1148</f>
        <v>42016</v>
      </c>
      <c r="E1147" s="171">
        <f t="shared" si="324"/>
        <v>39081</v>
      </c>
    </row>
    <row r="1148" spans="1:5" s="34" customFormat="1" ht="31.5" x14ac:dyDescent="0.25">
      <c r="A1148" s="157" t="s">
        <v>17</v>
      </c>
      <c r="B1148" s="85" t="s">
        <v>450</v>
      </c>
      <c r="C1148" s="118">
        <v>240</v>
      </c>
      <c r="D1148" s="171">
        <f t="shared" si="324"/>
        <v>42016</v>
      </c>
      <c r="E1148" s="171">
        <f t="shared" si="324"/>
        <v>39081</v>
      </c>
    </row>
    <row r="1149" spans="1:5" s="34" customFormat="1" ht="15.75" x14ac:dyDescent="0.25">
      <c r="A1149" s="157" t="s">
        <v>743</v>
      </c>
      <c r="B1149" s="93" t="s">
        <v>450</v>
      </c>
      <c r="C1149" s="118">
        <v>244</v>
      </c>
      <c r="D1149" s="171">
        <f>36016+6000</f>
        <v>42016</v>
      </c>
      <c r="E1149" s="171">
        <v>39081</v>
      </c>
    </row>
    <row r="1150" spans="1:5" s="34" customFormat="1" ht="31.5" x14ac:dyDescent="0.25">
      <c r="A1150" s="6" t="s">
        <v>188</v>
      </c>
      <c r="B1150" s="79" t="s">
        <v>452</v>
      </c>
      <c r="C1150" s="90"/>
      <c r="D1150" s="168">
        <f>D1151+D1155+D1159+D1163+D1167</f>
        <v>18100</v>
      </c>
      <c r="E1150" s="168">
        <f>E1151+E1155+E1159+E1163+E1167</f>
        <v>15200</v>
      </c>
    </row>
    <row r="1151" spans="1:5" s="34" customFormat="1" ht="31.5" x14ac:dyDescent="0.25">
      <c r="A1151" s="138" t="s">
        <v>689</v>
      </c>
      <c r="B1151" s="83" t="s">
        <v>453</v>
      </c>
      <c r="C1151" s="90"/>
      <c r="D1151" s="170">
        <f t="shared" ref="D1151:E1153" si="325">D1152</f>
        <v>600</v>
      </c>
      <c r="E1151" s="170">
        <f t="shared" si="325"/>
        <v>600</v>
      </c>
    </row>
    <row r="1152" spans="1:5" s="34" customFormat="1" ht="31.5" x14ac:dyDescent="0.2">
      <c r="A1152" s="141" t="s">
        <v>516</v>
      </c>
      <c r="B1152" s="85" t="s">
        <v>453</v>
      </c>
      <c r="C1152" s="118">
        <v>200</v>
      </c>
      <c r="D1152" s="171">
        <f t="shared" si="325"/>
        <v>600</v>
      </c>
      <c r="E1152" s="171">
        <f t="shared" si="325"/>
        <v>600</v>
      </c>
    </row>
    <row r="1153" spans="1:5" s="34" customFormat="1" ht="31.5" x14ac:dyDescent="0.25">
      <c r="A1153" s="157" t="s">
        <v>17</v>
      </c>
      <c r="B1153" s="85" t="s">
        <v>453</v>
      </c>
      <c r="C1153" s="118">
        <v>240</v>
      </c>
      <c r="D1153" s="171">
        <f t="shared" si="325"/>
        <v>600</v>
      </c>
      <c r="E1153" s="171">
        <f t="shared" si="325"/>
        <v>600</v>
      </c>
    </row>
    <row r="1154" spans="1:5" s="34" customFormat="1" ht="15.75" x14ac:dyDescent="0.25">
      <c r="A1154" s="157" t="s">
        <v>743</v>
      </c>
      <c r="B1154" s="93" t="s">
        <v>453</v>
      </c>
      <c r="C1154" s="118">
        <v>244</v>
      </c>
      <c r="D1154" s="171">
        <f>200+400</f>
        <v>600</v>
      </c>
      <c r="E1154" s="171">
        <f>200+400</f>
        <v>600</v>
      </c>
    </row>
    <row r="1155" spans="1:5" s="34" customFormat="1" ht="15.75" x14ac:dyDescent="0.25">
      <c r="A1155" s="138" t="s">
        <v>630</v>
      </c>
      <c r="B1155" s="83" t="s">
        <v>690</v>
      </c>
      <c r="C1155" s="90"/>
      <c r="D1155" s="170">
        <f>D1156</f>
        <v>3000</v>
      </c>
      <c r="E1155" s="170">
        <f>E1156</f>
        <v>3000</v>
      </c>
    </row>
    <row r="1156" spans="1:5" s="34" customFormat="1" ht="31.5" x14ac:dyDescent="0.2">
      <c r="A1156" s="141" t="s">
        <v>516</v>
      </c>
      <c r="B1156" s="85" t="s">
        <v>690</v>
      </c>
      <c r="C1156" s="118">
        <v>200</v>
      </c>
      <c r="D1156" s="171">
        <f t="shared" ref="D1156:E1157" si="326">D1157</f>
        <v>3000</v>
      </c>
      <c r="E1156" s="171">
        <f t="shared" si="326"/>
        <v>3000</v>
      </c>
    </row>
    <row r="1157" spans="1:5" s="34" customFormat="1" ht="31.5" x14ac:dyDescent="0.25">
      <c r="A1157" s="157" t="s">
        <v>17</v>
      </c>
      <c r="B1157" s="85" t="s">
        <v>690</v>
      </c>
      <c r="C1157" s="118">
        <v>240</v>
      </c>
      <c r="D1157" s="171">
        <f t="shared" si="326"/>
        <v>3000</v>
      </c>
      <c r="E1157" s="171">
        <f t="shared" si="326"/>
        <v>3000</v>
      </c>
    </row>
    <row r="1158" spans="1:5" s="34" customFormat="1" ht="15.75" x14ac:dyDescent="0.25">
      <c r="A1158" s="157" t="s">
        <v>743</v>
      </c>
      <c r="B1158" s="85" t="s">
        <v>690</v>
      </c>
      <c r="C1158" s="118">
        <v>244</v>
      </c>
      <c r="D1158" s="171">
        <v>3000</v>
      </c>
      <c r="E1158" s="171">
        <v>3000</v>
      </c>
    </row>
    <row r="1159" spans="1:5" s="34" customFormat="1" ht="15.75" x14ac:dyDescent="0.25">
      <c r="A1159" s="138" t="s">
        <v>723</v>
      </c>
      <c r="B1159" s="83" t="s">
        <v>691</v>
      </c>
      <c r="C1159" s="90"/>
      <c r="D1159" s="170">
        <f t="shared" ref="D1159:E1161" si="327">D1160</f>
        <v>13000</v>
      </c>
      <c r="E1159" s="170">
        <f t="shared" si="327"/>
        <v>10000</v>
      </c>
    </row>
    <row r="1160" spans="1:5" s="34" customFormat="1" ht="31.5" x14ac:dyDescent="0.2">
      <c r="A1160" s="141" t="s">
        <v>516</v>
      </c>
      <c r="B1160" s="85" t="s">
        <v>691</v>
      </c>
      <c r="C1160" s="118">
        <v>200</v>
      </c>
      <c r="D1160" s="171">
        <f t="shared" si="327"/>
        <v>13000</v>
      </c>
      <c r="E1160" s="171">
        <f t="shared" si="327"/>
        <v>10000</v>
      </c>
    </row>
    <row r="1161" spans="1:5" s="34" customFormat="1" ht="31.5" x14ac:dyDescent="0.25">
      <c r="A1161" s="157" t="s">
        <v>17</v>
      </c>
      <c r="B1161" s="85" t="s">
        <v>691</v>
      </c>
      <c r="C1161" s="118">
        <v>240</v>
      </c>
      <c r="D1161" s="171">
        <f t="shared" si="327"/>
        <v>13000</v>
      </c>
      <c r="E1161" s="171">
        <f t="shared" si="327"/>
        <v>10000</v>
      </c>
    </row>
    <row r="1162" spans="1:5" s="34" customFormat="1" ht="15.75" x14ac:dyDescent="0.25">
      <c r="A1162" s="157" t="s">
        <v>743</v>
      </c>
      <c r="B1162" s="85" t="s">
        <v>691</v>
      </c>
      <c r="C1162" s="118">
        <v>244</v>
      </c>
      <c r="D1162" s="171">
        <f>9000+4000</f>
        <v>13000</v>
      </c>
      <c r="E1162" s="171">
        <v>10000</v>
      </c>
    </row>
    <row r="1163" spans="1:5" s="34" customFormat="1" ht="15.75" x14ac:dyDescent="0.25">
      <c r="A1163" s="138" t="s">
        <v>631</v>
      </c>
      <c r="B1163" s="83" t="s">
        <v>692</v>
      </c>
      <c r="C1163" s="90"/>
      <c r="D1163" s="170">
        <f>D1164</f>
        <v>1000</v>
      </c>
      <c r="E1163" s="170">
        <f>E1164</f>
        <v>1000</v>
      </c>
    </row>
    <row r="1164" spans="1:5" s="34" customFormat="1" ht="31.5" x14ac:dyDescent="0.2">
      <c r="A1164" s="141" t="s">
        <v>516</v>
      </c>
      <c r="B1164" s="85" t="s">
        <v>692</v>
      </c>
      <c r="C1164" s="118">
        <v>200</v>
      </c>
      <c r="D1164" s="170">
        <f t="shared" ref="D1164:E1165" si="328">D1165</f>
        <v>1000</v>
      </c>
      <c r="E1164" s="170">
        <f t="shared" si="328"/>
        <v>1000</v>
      </c>
    </row>
    <row r="1165" spans="1:5" s="34" customFormat="1" ht="31.5" x14ac:dyDescent="0.25">
      <c r="A1165" s="157" t="s">
        <v>17</v>
      </c>
      <c r="B1165" s="85" t="s">
        <v>692</v>
      </c>
      <c r="C1165" s="118">
        <v>240</v>
      </c>
      <c r="D1165" s="170">
        <f t="shared" si="328"/>
        <v>1000</v>
      </c>
      <c r="E1165" s="170">
        <f t="shared" si="328"/>
        <v>1000</v>
      </c>
    </row>
    <row r="1166" spans="1:5" s="34" customFormat="1" ht="15.75" x14ac:dyDescent="0.25">
      <c r="A1166" s="157" t="s">
        <v>743</v>
      </c>
      <c r="B1166" s="85" t="s">
        <v>692</v>
      </c>
      <c r="C1166" s="118">
        <v>244</v>
      </c>
      <c r="D1166" s="170">
        <v>1000</v>
      </c>
      <c r="E1166" s="170">
        <v>1000</v>
      </c>
    </row>
    <row r="1167" spans="1:5" s="34" customFormat="1" ht="15.75" x14ac:dyDescent="0.25">
      <c r="A1167" s="138" t="s">
        <v>629</v>
      </c>
      <c r="B1167" s="83" t="s">
        <v>693</v>
      </c>
      <c r="C1167" s="90"/>
      <c r="D1167" s="170">
        <f>D1168</f>
        <v>500</v>
      </c>
      <c r="E1167" s="170">
        <f>E1168</f>
        <v>600</v>
      </c>
    </row>
    <row r="1168" spans="1:5" s="34" customFormat="1" ht="31.5" x14ac:dyDescent="0.2">
      <c r="A1168" s="141" t="s">
        <v>516</v>
      </c>
      <c r="B1168" s="85" t="s">
        <v>693</v>
      </c>
      <c r="C1168" s="118">
        <v>200</v>
      </c>
      <c r="D1168" s="171">
        <f t="shared" ref="D1168:E1169" si="329">D1169</f>
        <v>500</v>
      </c>
      <c r="E1168" s="171">
        <f t="shared" si="329"/>
        <v>600</v>
      </c>
    </row>
    <row r="1169" spans="1:5" s="34" customFormat="1" ht="31.5" x14ac:dyDescent="0.25">
      <c r="A1169" s="157" t="s">
        <v>17</v>
      </c>
      <c r="B1169" s="85" t="s">
        <v>693</v>
      </c>
      <c r="C1169" s="118">
        <v>240</v>
      </c>
      <c r="D1169" s="171">
        <f t="shared" si="329"/>
        <v>500</v>
      </c>
      <c r="E1169" s="171">
        <f t="shared" si="329"/>
        <v>600</v>
      </c>
    </row>
    <row r="1170" spans="1:5" s="34" customFormat="1" ht="15.75" x14ac:dyDescent="0.25">
      <c r="A1170" s="157" t="s">
        <v>743</v>
      </c>
      <c r="B1170" s="85" t="s">
        <v>693</v>
      </c>
      <c r="C1170" s="118">
        <v>244</v>
      </c>
      <c r="D1170" s="171">
        <v>500</v>
      </c>
      <c r="E1170" s="171">
        <v>600</v>
      </c>
    </row>
    <row r="1171" spans="1:5" s="34" customFormat="1" ht="15.75" x14ac:dyDescent="0.25">
      <c r="A1171" s="6" t="s">
        <v>187</v>
      </c>
      <c r="B1171" s="79" t="s">
        <v>628</v>
      </c>
      <c r="C1171" s="90"/>
      <c r="D1171" s="168">
        <f t="shared" ref="D1171:E1174" si="330">D1172</f>
        <v>600</v>
      </c>
      <c r="E1171" s="168">
        <f t="shared" si="330"/>
        <v>600</v>
      </c>
    </row>
    <row r="1172" spans="1:5" s="34" customFormat="1" ht="15.75" x14ac:dyDescent="0.25">
      <c r="A1172" s="138" t="s">
        <v>451</v>
      </c>
      <c r="B1172" s="83" t="s">
        <v>633</v>
      </c>
      <c r="C1172" s="90"/>
      <c r="D1172" s="170">
        <f t="shared" si="330"/>
        <v>600</v>
      </c>
      <c r="E1172" s="170">
        <f t="shared" si="330"/>
        <v>600</v>
      </c>
    </row>
    <row r="1173" spans="1:5" s="34" customFormat="1" ht="31.5" x14ac:dyDescent="0.2">
      <c r="A1173" s="141" t="s">
        <v>516</v>
      </c>
      <c r="B1173" s="85" t="s">
        <v>633</v>
      </c>
      <c r="C1173" s="118">
        <v>200</v>
      </c>
      <c r="D1173" s="171">
        <f t="shared" si="330"/>
        <v>600</v>
      </c>
      <c r="E1173" s="171">
        <f t="shared" si="330"/>
        <v>600</v>
      </c>
    </row>
    <row r="1174" spans="1:5" s="34" customFormat="1" ht="31.5" x14ac:dyDescent="0.25">
      <c r="A1174" s="157" t="s">
        <v>17</v>
      </c>
      <c r="B1174" s="85" t="s">
        <v>633</v>
      </c>
      <c r="C1174" s="118">
        <v>240</v>
      </c>
      <c r="D1174" s="171">
        <f t="shared" si="330"/>
        <v>600</v>
      </c>
      <c r="E1174" s="171">
        <f t="shared" si="330"/>
        <v>600</v>
      </c>
    </row>
    <row r="1175" spans="1:5" s="34" customFormat="1" ht="15.75" x14ac:dyDescent="0.25">
      <c r="A1175" s="157" t="s">
        <v>743</v>
      </c>
      <c r="B1175" s="85" t="s">
        <v>633</v>
      </c>
      <c r="C1175" s="118">
        <v>244</v>
      </c>
      <c r="D1175" s="171">
        <v>600</v>
      </c>
      <c r="E1175" s="171">
        <v>600</v>
      </c>
    </row>
    <row r="1176" spans="1:5" s="34" customFormat="1" ht="15.75" x14ac:dyDescent="0.25">
      <c r="A1176" s="6" t="s">
        <v>694</v>
      </c>
      <c r="B1176" s="79" t="s">
        <v>695</v>
      </c>
      <c r="C1176" s="90"/>
      <c r="D1176" s="168">
        <f t="shared" ref="D1176:E1176" si="331">D1177</f>
        <v>6000</v>
      </c>
      <c r="E1176" s="168">
        <f t="shared" si="331"/>
        <v>6000</v>
      </c>
    </row>
    <row r="1177" spans="1:5" s="34" customFormat="1" ht="15.75" x14ac:dyDescent="0.25">
      <c r="A1177" s="138" t="s">
        <v>632</v>
      </c>
      <c r="B1177" s="83" t="s">
        <v>696</v>
      </c>
      <c r="C1177" s="90"/>
      <c r="D1177" s="170">
        <f>D1178</f>
        <v>6000</v>
      </c>
      <c r="E1177" s="170">
        <f>E1178</f>
        <v>6000</v>
      </c>
    </row>
    <row r="1178" spans="1:5" s="34" customFormat="1" ht="31.5" x14ac:dyDescent="0.2">
      <c r="A1178" s="141" t="s">
        <v>516</v>
      </c>
      <c r="B1178" s="85" t="s">
        <v>696</v>
      </c>
      <c r="C1178" s="118">
        <v>200</v>
      </c>
      <c r="D1178" s="171">
        <f t="shared" ref="D1178:E1179" si="332">D1179</f>
        <v>6000</v>
      </c>
      <c r="E1178" s="171">
        <f t="shared" si="332"/>
        <v>6000</v>
      </c>
    </row>
    <row r="1179" spans="1:5" s="34" customFormat="1" ht="31.5" x14ac:dyDescent="0.25">
      <c r="A1179" s="157" t="s">
        <v>17</v>
      </c>
      <c r="B1179" s="85" t="s">
        <v>696</v>
      </c>
      <c r="C1179" s="118">
        <v>240</v>
      </c>
      <c r="D1179" s="171">
        <f t="shared" si="332"/>
        <v>6000</v>
      </c>
      <c r="E1179" s="171">
        <f t="shared" si="332"/>
        <v>6000</v>
      </c>
    </row>
    <row r="1180" spans="1:5" s="34" customFormat="1" ht="15.75" x14ac:dyDescent="0.25">
      <c r="A1180" s="157" t="s">
        <v>743</v>
      </c>
      <c r="B1180" s="85" t="s">
        <v>696</v>
      </c>
      <c r="C1180" s="118">
        <v>244</v>
      </c>
      <c r="D1180" s="171">
        <v>6000</v>
      </c>
      <c r="E1180" s="171">
        <v>6000</v>
      </c>
    </row>
    <row r="1181" spans="1:5" ht="37.5" x14ac:dyDescent="0.3">
      <c r="A1181" s="44" t="s">
        <v>731</v>
      </c>
      <c r="B1181" s="112" t="s">
        <v>192</v>
      </c>
      <c r="C1181" s="110"/>
      <c r="D1181" s="191">
        <f>D1182+D1198+D1192</f>
        <v>102458.32</v>
      </c>
      <c r="E1181" s="191">
        <f>E1182+E1198+E1192</f>
        <v>30122</v>
      </c>
    </row>
    <row r="1182" spans="1:5" ht="31.5" x14ac:dyDescent="0.25">
      <c r="A1182" s="6" t="s">
        <v>553</v>
      </c>
      <c r="B1182" s="79" t="s">
        <v>554</v>
      </c>
      <c r="C1182" s="110"/>
      <c r="D1182" s="168">
        <f t="shared" ref="D1182:E1182" si="333">D1183</f>
        <v>53491.32</v>
      </c>
      <c r="E1182" s="168">
        <f t="shared" si="333"/>
        <v>0</v>
      </c>
    </row>
    <row r="1183" spans="1:5" ht="15.75" x14ac:dyDescent="0.25">
      <c r="A1183" s="6" t="s">
        <v>557</v>
      </c>
      <c r="B1183" s="79" t="s">
        <v>555</v>
      </c>
      <c r="C1183" s="110"/>
      <c r="D1183" s="168">
        <f>D1184+D1188</f>
        <v>53491.32</v>
      </c>
      <c r="E1183" s="168">
        <f>E1184+E1188</f>
        <v>0</v>
      </c>
    </row>
    <row r="1184" spans="1:5" ht="31.5" x14ac:dyDescent="0.25">
      <c r="A1184" s="17" t="s">
        <v>660</v>
      </c>
      <c r="B1184" s="103" t="s">
        <v>556</v>
      </c>
      <c r="C1184" s="110"/>
      <c r="D1184" s="162">
        <f t="shared" ref="D1184:E1184" si="334">D1185</f>
        <v>38718.32</v>
      </c>
      <c r="E1184" s="162">
        <f t="shared" si="334"/>
        <v>0</v>
      </c>
    </row>
    <row r="1185" spans="1:5" ht="31.5" x14ac:dyDescent="0.25">
      <c r="A1185" s="59" t="s">
        <v>346</v>
      </c>
      <c r="B1185" s="93" t="s">
        <v>556</v>
      </c>
      <c r="C1185" s="86" t="s">
        <v>36</v>
      </c>
      <c r="D1185" s="171">
        <f t="shared" ref="D1185:E1186" si="335">D1186</f>
        <v>38718.32</v>
      </c>
      <c r="E1185" s="171">
        <f t="shared" si="335"/>
        <v>0</v>
      </c>
    </row>
    <row r="1186" spans="1:5" ht="15.75" x14ac:dyDescent="0.25">
      <c r="A1186" s="15" t="s">
        <v>35</v>
      </c>
      <c r="B1186" s="93" t="s">
        <v>556</v>
      </c>
      <c r="C1186" s="86">
        <v>410</v>
      </c>
      <c r="D1186" s="171">
        <f t="shared" si="335"/>
        <v>38718.32</v>
      </c>
      <c r="E1186" s="171">
        <f t="shared" si="335"/>
        <v>0</v>
      </c>
    </row>
    <row r="1187" spans="1:5" ht="31.5" x14ac:dyDescent="0.25">
      <c r="A1187" s="15" t="s">
        <v>95</v>
      </c>
      <c r="B1187" s="93" t="s">
        <v>556</v>
      </c>
      <c r="C1187" s="86" t="s">
        <v>96</v>
      </c>
      <c r="D1187" s="171">
        <v>38718.32</v>
      </c>
      <c r="E1187" s="171">
        <v>0</v>
      </c>
    </row>
    <row r="1188" spans="1:5" s="5" customFormat="1" ht="31.5" x14ac:dyDescent="0.2">
      <c r="A1188" s="60" t="s">
        <v>661</v>
      </c>
      <c r="B1188" s="103" t="s">
        <v>662</v>
      </c>
      <c r="C1188" s="86"/>
      <c r="D1188" s="171">
        <f t="shared" ref="D1188:E1190" si="336">D1189</f>
        <v>14773</v>
      </c>
      <c r="E1188" s="171">
        <f t="shared" si="336"/>
        <v>0</v>
      </c>
    </row>
    <row r="1189" spans="1:5" s="5" customFormat="1" ht="31.5" x14ac:dyDescent="0.25">
      <c r="A1189" s="23" t="s">
        <v>346</v>
      </c>
      <c r="B1189" s="93" t="s">
        <v>662</v>
      </c>
      <c r="C1189" s="86" t="s">
        <v>36</v>
      </c>
      <c r="D1189" s="171">
        <f t="shared" si="336"/>
        <v>14773</v>
      </c>
      <c r="E1189" s="171">
        <f t="shared" si="336"/>
        <v>0</v>
      </c>
    </row>
    <row r="1190" spans="1:5" s="5" customFormat="1" ht="15.75" x14ac:dyDescent="0.25">
      <c r="A1190" s="18" t="s">
        <v>35</v>
      </c>
      <c r="B1190" s="93" t="s">
        <v>662</v>
      </c>
      <c r="C1190" s="86">
        <v>410</v>
      </c>
      <c r="D1190" s="171">
        <f t="shared" si="336"/>
        <v>14773</v>
      </c>
      <c r="E1190" s="171">
        <f t="shared" si="336"/>
        <v>0</v>
      </c>
    </row>
    <row r="1191" spans="1:5" s="5" customFormat="1" ht="31.5" x14ac:dyDescent="0.25">
      <c r="A1191" s="18" t="s">
        <v>95</v>
      </c>
      <c r="B1191" s="93" t="s">
        <v>662</v>
      </c>
      <c r="C1191" s="86" t="s">
        <v>96</v>
      </c>
      <c r="D1191" s="171">
        <v>14773</v>
      </c>
      <c r="E1191" s="171">
        <v>0</v>
      </c>
    </row>
    <row r="1192" spans="1:5" s="5" customFormat="1" ht="15.75" x14ac:dyDescent="0.25">
      <c r="A1192" s="6" t="s">
        <v>663</v>
      </c>
      <c r="B1192" s="79" t="s">
        <v>664</v>
      </c>
      <c r="C1192" s="86"/>
      <c r="D1192" s="168">
        <f>D1193</f>
        <v>13288</v>
      </c>
      <c r="E1192" s="168">
        <f>E1193</f>
        <v>14264</v>
      </c>
    </row>
    <row r="1193" spans="1:5" s="5" customFormat="1" ht="47.25" x14ac:dyDescent="0.25">
      <c r="A1193" s="6" t="s">
        <v>665</v>
      </c>
      <c r="B1193" s="79" t="s">
        <v>666</v>
      </c>
      <c r="C1193" s="86"/>
      <c r="D1193" s="168">
        <f>D1194</f>
        <v>13288</v>
      </c>
      <c r="E1193" s="168">
        <f>E1194</f>
        <v>14264</v>
      </c>
    </row>
    <row r="1194" spans="1:5" s="5" customFormat="1" ht="15.75" x14ac:dyDescent="0.25">
      <c r="A1194" s="19" t="s">
        <v>667</v>
      </c>
      <c r="B1194" s="79" t="s">
        <v>668</v>
      </c>
      <c r="C1194" s="86"/>
      <c r="D1194" s="168">
        <f t="shared" ref="D1194:E1196" si="337">D1195</f>
        <v>13288</v>
      </c>
      <c r="E1194" s="168">
        <f t="shared" si="337"/>
        <v>14264</v>
      </c>
    </row>
    <row r="1195" spans="1:5" s="5" customFormat="1" ht="15.75" x14ac:dyDescent="0.25">
      <c r="A1195" s="18" t="s">
        <v>22</v>
      </c>
      <c r="B1195" s="85" t="s">
        <v>668</v>
      </c>
      <c r="C1195" s="84">
        <v>300</v>
      </c>
      <c r="D1195" s="171">
        <f t="shared" si="337"/>
        <v>13288</v>
      </c>
      <c r="E1195" s="171">
        <f t="shared" si="337"/>
        <v>14264</v>
      </c>
    </row>
    <row r="1196" spans="1:5" s="5" customFormat="1" ht="15.75" x14ac:dyDescent="0.25">
      <c r="A1196" s="18" t="s">
        <v>39</v>
      </c>
      <c r="B1196" s="85" t="s">
        <v>668</v>
      </c>
      <c r="C1196" s="84">
        <v>310</v>
      </c>
      <c r="D1196" s="171">
        <f t="shared" si="337"/>
        <v>13288</v>
      </c>
      <c r="E1196" s="171">
        <f t="shared" si="337"/>
        <v>14264</v>
      </c>
    </row>
    <row r="1197" spans="1:5" s="5" customFormat="1" ht="31.5" x14ac:dyDescent="0.25">
      <c r="A1197" s="18" t="s">
        <v>137</v>
      </c>
      <c r="B1197" s="85" t="s">
        <v>668</v>
      </c>
      <c r="C1197" s="84">
        <v>313</v>
      </c>
      <c r="D1197" s="171">
        <v>13288</v>
      </c>
      <c r="E1197" s="171">
        <v>14264</v>
      </c>
    </row>
    <row r="1198" spans="1:5" s="5" customFormat="1" ht="31.5" x14ac:dyDescent="0.25">
      <c r="A1198" s="6" t="s">
        <v>128</v>
      </c>
      <c r="B1198" s="79" t="s">
        <v>195</v>
      </c>
      <c r="C1198" s="110"/>
      <c r="D1198" s="168">
        <f t="shared" ref="D1198:E1199" si="338">D1199</f>
        <v>35679</v>
      </c>
      <c r="E1198" s="168">
        <f t="shared" si="338"/>
        <v>15858</v>
      </c>
    </row>
    <row r="1199" spans="1:5" s="5" customFormat="1" ht="47.25" x14ac:dyDescent="0.25">
      <c r="A1199" s="6" t="s">
        <v>193</v>
      </c>
      <c r="B1199" s="79" t="s">
        <v>194</v>
      </c>
      <c r="C1199" s="110"/>
      <c r="D1199" s="168">
        <f t="shared" si="338"/>
        <v>35679</v>
      </c>
      <c r="E1199" s="168">
        <f t="shared" si="338"/>
        <v>15858</v>
      </c>
    </row>
    <row r="1200" spans="1:5" s="5" customFormat="1" ht="50.25" customHeight="1" x14ac:dyDescent="0.25">
      <c r="A1200" s="138" t="s">
        <v>196</v>
      </c>
      <c r="B1200" s="103" t="s">
        <v>564</v>
      </c>
      <c r="C1200" s="110"/>
      <c r="D1200" s="162">
        <f t="shared" ref="D1200:E1202" si="339">D1201</f>
        <v>35679</v>
      </c>
      <c r="E1200" s="162">
        <f t="shared" si="339"/>
        <v>15858</v>
      </c>
    </row>
    <row r="1201" spans="1:5 16330:16333" s="5" customFormat="1" ht="37.5" customHeight="1" x14ac:dyDescent="0.25">
      <c r="A1201" s="26" t="s">
        <v>346</v>
      </c>
      <c r="B1201" s="102" t="s">
        <v>564</v>
      </c>
      <c r="C1201" s="97">
        <v>400</v>
      </c>
      <c r="D1201" s="161">
        <f t="shared" si="339"/>
        <v>35679</v>
      </c>
      <c r="E1201" s="161">
        <f t="shared" si="339"/>
        <v>15858</v>
      </c>
    </row>
    <row r="1202" spans="1:5 16330:16333" s="5" customFormat="1" ht="19.5" customHeight="1" x14ac:dyDescent="0.25">
      <c r="A1202" s="9" t="s">
        <v>59</v>
      </c>
      <c r="B1202" s="102" t="s">
        <v>564</v>
      </c>
      <c r="C1202" s="97">
        <v>410</v>
      </c>
      <c r="D1202" s="161">
        <f t="shared" si="339"/>
        <v>35679</v>
      </c>
      <c r="E1202" s="161">
        <f t="shared" si="339"/>
        <v>15858</v>
      </c>
    </row>
    <row r="1203" spans="1:5 16330:16333" s="5" customFormat="1" ht="38.25" customHeight="1" x14ac:dyDescent="0.25">
      <c r="A1203" s="157" t="s">
        <v>129</v>
      </c>
      <c r="B1203" s="102" t="s">
        <v>564</v>
      </c>
      <c r="C1203" s="97">
        <v>412</v>
      </c>
      <c r="D1203" s="161">
        <f>12463+23216</f>
        <v>35679</v>
      </c>
      <c r="E1203" s="161">
        <f>0+15858</f>
        <v>15858</v>
      </c>
    </row>
    <row r="1204" spans="1:5 16330:16333" s="5" customFormat="1" ht="74.25" customHeight="1" x14ac:dyDescent="0.2">
      <c r="A1204" s="4" t="s">
        <v>627</v>
      </c>
      <c r="B1204" s="77" t="s">
        <v>232</v>
      </c>
      <c r="C1204" s="78"/>
      <c r="D1204" s="167">
        <f>D1205+D1234</f>
        <v>45939</v>
      </c>
      <c r="E1204" s="167">
        <f>E1205+E1234</f>
        <v>49312</v>
      </c>
      <c r="XDB1204" s="34"/>
      <c r="XDC1204" s="34"/>
      <c r="XDD1204" s="1"/>
      <c r="XDE1204" s="1"/>
    </row>
    <row r="1205" spans="1:5 16330:16333" s="5" customFormat="1" ht="63" x14ac:dyDescent="0.25">
      <c r="A1205" s="6" t="s">
        <v>732</v>
      </c>
      <c r="B1205" s="79" t="s">
        <v>233</v>
      </c>
      <c r="C1205" s="110"/>
      <c r="D1205" s="168">
        <f>D1206+D1210+D1214+D1218+D1222+D1226+D1230</f>
        <v>44739</v>
      </c>
      <c r="E1205" s="168">
        <f>E1206+E1210+E1214+E1218+E1222+E1226+E1230</f>
        <v>48112</v>
      </c>
    </row>
    <row r="1206" spans="1:5 16330:16333" s="5" customFormat="1" ht="31.5" x14ac:dyDescent="0.25">
      <c r="A1206" s="8" t="s">
        <v>125</v>
      </c>
      <c r="B1206" s="89" t="s">
        <v>234</v>
      </c>
      <c r="C1206" s="110"/>
      <c r="D1206" s="170">
        <f t="shared" ref="D1206:E1208" si="340">D1207</f>
        <v>15834</v>
      </c>
      <c r="E1206" s="170">
        <f t="shared" si="340"/>
        <v>15834</v>
      </c>
    </row>
    <row r="1207" spans="1:5 16330:16333" s="5" customFormat="1" ht="31.5" x14ac:dyDescent="0.2">
      <c r="A1207" s="141" t="s">
        <v>516</v>
      </c>
      <c r="B1207" s="84" t="s">
        <v>234</v>
      </c>
      <c r="C1207" s="84" t="s">
        <v>15</v>
      </c>
      <c r="D1207" s="171">
        <f t="shared" si="340"/>
        <v>15834</v>
      </c>
      <c r="E1207" s="171">
        <f t="shared" si="340"/>
        <v>15834</v>
      </c>
    </row>
    <row r="1208" spans="1:5 16330:16333" s="5" customFormat="1" ht="31.5" x14ac:dyDescent="0.25">
      <c r="A1208" s="38" t="s">
        <v>17</v>
      </c>
      <c r="B1208" s="84" t="s">
        <v>234</v>
      </c>
      <c r="C1208" s="84" t="s">
        <v>16</v>
      </c>
      <c r="D1208" s="171">
        <f t="shared" si="340"/>
        <v>15834</v>
      </c>
      <c r="E1208" s="171">
        <f t="shared" si="340"/>
        <v>15834</v>
      </c>
    </row>
    <row r="1209" spans="1:5 16330:16333" s="5" customFormat="1" ht="15.75" x14ac:dyDescent="0.2">
      <c r="A1209" s="61" t="s">
        <v>743</v>
      </c>
      <c r="B1209" s="84" t="s">
        <v>234</v>
      </c>
      <c r="C1209" s="84" t="s">
        <v>77</v>
      </c>
      <c r="D1209" s="171">
        <v>15834</v>
      </c>
      <c r="E1209" s="171">
        <v>15834</v>
      </c>
    </row>
    <row r="1210" spans="1:5 16330:16333" s="5" customFormat="1" ht="15.75" x14ac:dyDescent="0.2">
      <c r="A1210" s="62" t="s">
        <v>531</v>
      </c>
      <c r="B1210" s="89" t="s">
        <v>532</v>
      </c>
      <c r="C1210" s="110"/>
      <c r="D1210" s="170">
        <f t="shared" ref="D1210:E1212" si="341">D1211</f>
        <v>500</v>
      </c>
      <c r="E1210" s="170">
        <f t="shared" si="341"/>
        <v>500</v>
      </c>
    </row>
    <row r="1211" spans="1:5 16330:16333" s="5" customFormat="1" ht="31.5" x14ac:dyDescent="0.2">
      <c r="A1211" s="141" t="s">
        <v>516</v>
      </c>
      <c r="B1211" s="84" t="s">
        <v>532</v>
      </c>
      <c r="C1211" s="84" t="s">
        <v>15</v>
      </c>
      <c r="D1211" s="171">
        <f t="shared" si="341"/>
        <v>500</v>
      </c>
      <c r="E1211" s="171">
        <f t="shared" si="341"/>
        <v>500</v>
      </c>
    </row>
    <row r="1212" spans="1:5 16330:16333" s="5" customFormat="1" ht="31.5" x14ac:dyDescent="0.25">
      <c r="A1212" s="38" t="s">
        <v>17</v>
      </c>
      <c r="B1212" s="84" t="s">
        <v>532</v>
      </c>
      <c r="C1212" s="84" t="s">
        <v>16</v>
      </c>
      <c r="D1212" s="171">
        <f t="shared" si="341"/>
        <v>500</v>
      </c>
      <c r="E1212" s="171">
        <f t="shared" si="341"/>
        <v>500</v>
      </c>
    </row>
    <row r="1213" spans="1:5 16330:16333" s="5" customFormat="1" ht="15.75" x14ac:dyDescent="0.2">
      <c r="A1213" s="61" t="s">
        <v>743</v>
      </c>
      <c r="B1213" s="84" t="s">
        <v>532</v>
      </c>
      <c r="C1213" s="84" t="s">
        <v>77</v>
      </c>
      <c r="D1213" s="171">
        <v>500</v>
      </c>
      <c r="E1213" s="171">
        <v>500</v>
      </c>
    </row>
    <row r="1214" spans="1:5 16330:16333" s="5" customFormat="1" ht="19.149999999999999" customHeight="1" x14ac:dyDescent="0.2">
      <c r="A1214" s="62" t="s">
        <v>584</v>
      </c>
      <c r="B1214" s="89" t="s">
        <v>582</v>
      </c>
      <c r="C1214" s="110"/>
      <c r="D1214" s="170">
        <f t="shared" ref="D1214:E1216" si="342">D1215</f>
        <v>0</v>
      </c>
      <c r="E1214" s="170">
        <f t="shared" si="342"/>
        <v>1361</v>
      </c>
    </row>
    <row r="1215" spans="1:5 16330:16333" s="5" customFormat="1" ht="33.6" customHeight="1" x14ac:dyDescent="0.25">
      <c r="A1215" s="14" t="s">
        <v>18</v>
      </c>
      <c r="B1215" s="84" t="s">
        <v>582</v>
      </c>
      <c r="C1215" s="84" t="s">
        <v>20</v>
      </c>
      <c r="D1215" s="171">
        <f t="shared" si="342"/>
        <v>0</v>
      </c>
      <c r="E1215" s="171">
        <f t="shared" si="342"/>
        <v>1361</v>
      </c>
    </row>
    <row r="1216" spans="1:5 16330:16333" s="5" customFormat="1" ht="19.149999999999999" customHeight="1" x14ac:dyDescent="0.25">
      <c r="A1216" s="14" t="s">
        <v>24</v>
      </c>
      <c r="B1216" s="84" t="s">
        <v>582</v>
      </c>
      <c r="C1216" s="84" t="s">
        <v>25</v>
      </c>
      <c r="D1216" s="171">
        <f t="shared" si="342"/>
        <v>0</v>
      </c>
      <c r="E1216" s="171">
        <f t="shared" si="342"/>
        <v>1361</v>
      </c>
    </row>
    <row r="1217" spans="1:5" s="5" customFormat="1" ht="19.149999999999999" customHeight="1" x14ac:dyDescent="0.25">
      <c r="A1217" s="15" t="s">
        <v>82</v>
      </c>
      <c r="B1217" s="84" t="s">
        <v>582</v>
      </c>
      <c r="C1217" s="84" t="s">
        <v>83</v>
      </c>
      <c r="D1217" s="171">
        <v>0</v>
      </c>
      <c r="E1217" s="171">
        <v>1361</v>
      </c>
    </row>
    <row r="1218" spans="1:5" s="5" customFormat="1" ht="47.45" customHeight="1" x14ac:dyDescent="0.2">
      <c r="A1218" s="62" t="s">
        <v>856</v>
      </c>
      <c r="B1218" s="89" t="s">
        <v>583</v>
      </c>
      <c r="C1218" s="110"/>
      <c r="D1218" s="170">
        <f t="shared" ref="D1218:E1228" si="343">D1219</f>
        <v>2000</v>
      </c>
      <c r="E1218" s="170">
        <f t="shared" si="343"/>
        <v>2000</v>
      </c>
    </row>
    <row r="1219" spans="1:5" s="5" customFormat="1" ht="22.15" customHeight="1" x14ac:dyDescent="0.2">
      <c r="A1219" s="141" t="s">
        <v>516</v>
      </c>
      <c r="B1219" s="84" t="s">
        <v>583</v>
      </c>
      <c r="C1219" s="84" t="s">
        <v>15</v>
      </c>
      <c r="D1219" s="171">
        <f t="shared" si="343"/>
        <v>2000</v>
      </c>
      <c r="E1219" s="171">
        <f t="shared" si="343"/>
        <v>2000</v>
      </c>
    </row>
    <row r="1220" spans="1:5" s="5" customFormat="1" ht="31.5" x14ac:dyDescent="0.25">
      <c r="A1220" s="38" t="s">
        <v>17</v>
      </c>
      <c r="B1220" s="84" t="s">
        <v>583</v>
      </c>
      <c r="C1220" s="84" t="s">
        <v>16</v>
      </c>
      <c r="D1220" s="171">
        <f t="shared" si="343"/>
        <v>2000</v>
      </c>
      <c r="E1220" s="171">
        <f t="shared" si="343"/>
        <v>2000</v>
      </c>
    </row>
    <row r="1221" spans="1:5" s="5" customFormat="1" ht="19.149999999999999" customHeight="1" x14ac:dyDescent="0.2">
      <c r="A1221" s="61" t="s">
        <v>743</v>
      </c>
      <c r="B1221" s="84" t="s">
        <v>583</v>
      </c>
      <c r="C1221" s="84" t="s">
        <v>77</v>
      </c>
      <c r="D1221" s="171">
        <v>2000</v>
      </c>
      <c r="E1221" s="171">
        <v>2000</v>
      </c>
    </row>
    <row r="1222" spans="1:5" s="5" customFormat="1" ht="19.149999999999999" customHeight="1" x14ac:dyDescent="0.2">
      <c r="A1222" s="62" t="s">
        <v>126</v>
      </c>
      <c r="B1222" s="89" t="s">
        <v>754</v>
      </c>
      <c r="C1222" s="110"/>
      <c r="D1222" s="170">
        <f t="shared" si="343"/>
        <v>1000</v>
      </c>
      <c r="E1222" s="170">
        <f t="shared" si="343"/>
        <v>1000</v>
      </c>
    </row>
    <row r="1223" spans="1:5" s="5" customFormat="1" ht="32.25" customHeight="1" x14ac:dyDescent="0.2">
      <c r="A1223" s="141" t="s">
        <v>516</v>
      </c>
      <c r="B1223" s="84" t="s">
        <v>754</v>
      </c>
      <c r="C1223" s="84" t="s">
        <v>15</v>
      </c>
      <c r="D1223" s="171">
        <f t="shared" si="343"/>
        <v>1000</v>
      </c>
      <c r="E1223" s="171">
        <f t="shared" si="343"/>
        <v>1000</v>
      </c>
    </row>
    <row r="1224" spans="1:5" s="5" customFormat="1" ht="31.5" x14ac:dyDescent="0.25">
      <c r="A1224" s="38" t="s">
        <v>17</v>
      </c>
      <c r="B1224" s="84" t="s">
        <v>754</v>
      </c>
      <c r="C1224" s="84" t="s">
        <v>16</v>
      </c>
      <c r="D1224" s="171">
        <f t="shared" si="343"/>
        <v>1000</v>
      </c>
      <c r="E1224" s="171">
        <f t="shared" si="343"/>
        <v>1000</v>
      </c>
    </row>
    <row r="1225" spans="1:5" s="5" customFormat="1" ht="19.149999999999999" customHeight="1" x14ac:dyDescent="0.2">
      <c r="A1225" s="61" t="s">
        <v>743</v>
      </c>
      <c r="B1225" s="84" t="s">
        <v>754</v>
      </c>
      <c r="C1225" s="84" t="s">
        <v>77</v>
      </c>
      <c r="D1225" s="171">
        <v>1000</v>
      </c>
      <c r="E1225" s="171">
        <v>1000</v>
      </c>
    </row>
    <row r="1226" spans="1:5" s="5" customFormat="1" ht="33" customHeight="1" x14ac:dyDescent="0.2">
      <c r="A1226" s="62" t="s">
        <v>756</v>
      </c>
      <c r="B1226" s="89" t="s">
        <v>755</v>
      </c>
      <c r="C1226" s="110"/>
      <c r="D1226" s="170">
        <f t="shared" si="343"/>
        <v>4988</v>
      </c>
      <c r="E1226" s="170">
        <f t="shared" si="343"/>
        <v>7000</v>
      </c>
    </row>
    <row r="1227" spans="1:5" s="5" customFormat="1" ht="37.5" customHeight="1" x14ac:dyDescent="0.2">
      <c r="A1227" s="141" t="s">
        <v>516</v>
      </c>
      <c r="B1227" s="84" t="s">
        <v>755</v>
      </c>
      <c r="C1227" s="84" t="s">
        <v>15</v>
      </c>
      <c r="D1227" s="171">
        <f t="shared" si="343"/>
        <v>4988</v>
      </c>
      <c r="E1227" s="171">
        <f t="shared" si="343"/>
        <v>7000</v>
      </c>
    </row>
    <row r="1228" spans="1:5" s="5" customFormat="1" ht="31.5" x14ac:dyDescent="0.25">
      <c r="A1228" s="38" t="s">
        <v>17</v>
      </c>
      <c r="B1228" s="84" t="s">
        <v>755</v>
      </c>
      <c r="C1228" s="84" t="s">
        <v>16</v>
      </c>
      <c r="D1228" s="171">
        <f t="shared" si="343"/>
        <v>4988</v>
      </c>
      <c r="E1228" s="171">
        <f t="shared" si="343"/>
        <v>7000</v>
      </c>
    </row>
    <row r="1229" spans="1:5" s="5" customFormat="1" ht="19.149999999999999" customHeight="1" x14ac:dyDescent="0.2">
      <c r="A1229" s="61" t="s">
        <v>743</v>
      </c>
      <c r="B1229" s="84" t="s">
        <v>755</v>
      </c>
      <c r="C1229" s="84" t="s">
        <v>77</v>
      </c>
      <c r="D1229" s="171">
        <v>4988</v>
      </c>
      <c r="E1229" s="171">
        <v>7000</v>
      </c>
    </row>
    <row r="1230" spans="1:5" s="5" customFormat="1" ht="19.149999999999999" customHeight="1" x14ac:dyDescent="0.2">
      <c r="A1230" s="62" t="s">
        <v>563</v>
      </c>
      <c r="B1230" s="89" t="s">
        <v>562</v>
      </c>
      <c r="C1230" s="110"/>
      <c r="D1230" s="170">
        <f t="shared" ref="D1230:E1232" si="344">D1231</f>
        <v>20417</v>
      </c>
      <c r="E1230" s="170">
        <f t="shared" si="344"/>
        <v>20417</v>
      </c>
    </row>
    <row r="1231" spans="1:5" s="5" customFormat="1" ht="36" customHeight="1" x14ac:dyDescent="0.25">
      <c r="A1231" s="14" t="s">
        <v>18</v>
      </c>
      <c r="B1231" s="84" t="s">
        <v>562</v>
      </c>
      <c r="C1231" s="84" t="s">
        <v>20</v>
      </c>
      <c r="D1231" s="171">
        <f t="shared" si="344"/>
        <v>20417</v>
      </c>
      <c r="E1231" s="171">
        <f t="shared" si="344"/>
        <v>20417</v>
      </c>
    </row>
    <row r="1232" spans="1:5" s="5" customFormat="1" ht="19.149999999999999" customHeight="1" x14ac:dyDescent="0.25">
      <c r="A1232" s="14" t="s">
        <v>24</v>
      </c>
      <c r="B1232" s="84" t="s">
        <v>562</v>
      </c>
      <c r="C1232" s="84" t="s">
        <v>25</v>
      </c>
      <c r="D1232" s="171">
        <f t="shared" si="344"/>
        <v>20417</v>
      </c>
      <c r="E1232" s="171">
        <f t="shared" si="344"/>
        <v>20417</v>
      </c>
    </row>
    <row r="1233" spans="1:5" s="5" customFormat="1" ht="45.75" customHeight="1" x14ac:dyDescent="0.25">
      <c r="A1233" s="14" t="s">
        <v>99</v>
      </c>
      <c r="B1233" s="84" t="s">
        <v>562</v>
      </c>
      <c r="C1233" s="84" t="s">
        <v>100</v>
      </c>
      <c r="D1233" s="171">
        <v>20417</v>
      </c>
      <c r="E1233" s="171">
        <v>20417</v>
      </c>
    </row>
    <row r="1234" spans="1:5" s="5" customFormat="1" ht="47.25" x14ac:dyDescent="0.25">
      <c r="A1234" s="16" t="s">
        <v>752</v>
      </c>
      <c r="B1234" s="79" t="s">
        <v>235</v>
      </c>
      <c r="C1234" s="110"/>
      <c r="D1234" s="168">
        <f>D1235</f>
        <v>1200</v>
      </c>
      <c r="E1234" s="168">
        <f>E1235</f>
        <v>1200</v>
      </c>
    </row>
    <row r="1235" spans="1:5" s="5" customFormat="1" ht="31.5" x14ac:dyDescent="0.25">
      <c r="A1235" s="11" t="s">
        <v>753</v>
      </c>
      <c r="B1235" s="89" t="s">
        <v>751</v>
      </c>
      <c r="C1235" s="110"/>
      <c r="D1235" s="170">
        <f>D1237</f>
        <v>1200</v>
      </c>
      <c r="E1235" s="170">
        <f>E1237</f>
        <v>1200</v>
      </c>
    </row>
    <row r="1236" spans="1:5" s="5" customFormat="1" ht="31.5" x14ac:dyDescent="0.2">
      <c r="A1236" s="141" t="s">
        <v>516</v>
      </c>
      <c r="B1236" s="84" t="s">
        <v>751</v>
      </c>
      <c r="C1236" s="123">
        <v>200</v>
      </c>
      <c r="D1236" s="171">
        <f t="shared" ref="D1236:E1237" si="345">D1237</f>
        <v>1200</v>
      </c>
      <c r="E1236" s="171">
        <f t="shared" si="345"/>
        <v>1200</v>
      </c>
    </row>
    <row r="1237" spans="1:5" s="5" customFormat="1" ht="31.5" x14ac:dyDescent="0.25">
      <c r="A1237" s="38" t="s">
        <v>17</v>
      </c>
      <c r="B1237" s="84" t="s">
        <v>751</v>
      </c>
      <c r="C1237" s="123">
        <v>240</v>
      </c>
      <c r="D1237" s="171">
        <f t="shared" si="345"/>
        <v>1200</v>
      </c>
      <c r="E1237" s="171">
        <f t="shared" si="345"/>
        <v>1200</v>
      </c>
    </row>
    <row r="1238" spans="1:5" s="5" customFormat="1" ht="15.75" x14ac:dyDescent="0.2">
      <c r="A1238" s="61" t="s">
        <v>743</v>
      </c>
      <c r="B1238" s="84" t="s">
        <v>751</v>
      </c>
      <c r="C1238" s="123">
        <v>244</v>
      </c>
      <c r="D1238" s="171">
        <v>1200</v>
      </c>
      <c r="E1238" s="171">
        <v>1200</v>
      </c>
    </row>
    <row r="1239" spans="1:5" s="5" customFormat="1" ht="39.75" customHeight="1" x14ac:dyDescent="0.3">
      <c r="A1239" s="44" t="s">
        <v>682</v>
      </c>
      <c r="B1239" s="112" t="s">
        <v>393</v>
      </c>
      <c r="C1239" s="114"/>
      <c r="D1239" s="191">
        <f t="shared" ref="D1239:E1239" si="346">D1240+D1245</f>
        <v>69279</v>
      </c>
      <c r="E1239" s="191">
        <f t="shared" si="346"/>
        <v>74366</v>
      </c>
    </row>
    <row r="1240" spans="1:5" s="5" customFormat="1" ht="31.5" x14ac:dyDescent="0.25">
      <c r="A1240" s="6" t="s">
        <v>683</v>
      </c>
      <c r="B1240" s="79" t="s">
        <v>684</v>
      </c>
      <c r="C1240" s="80"/>
      <c r="D1240" s="168">
        <f t="shared" ref="D1240:E1243" si="347">D1241</f>
        <v>300</v>
      </c>
      <c r="E1240" s="168">
        <f t="shared" si="347"/>
        <v>300</v>
      </c>
    </row>
    <row r="1241" spans="1:5" s="5" customFormat="1" ht="47.25" x14ac:dyDescent="0.25">
      <c r="A1241" s="8" t="s">
        <v>740</v>
      </c>
      <c r="B1241" s="89" t="s">
        <v>685</v>
      </c>
      <c r="C1241" s="89"/>
      <c r="D1241" s="179">
        <f t="shared" si="347"/>
        <v>300</v>
      </c>
      <c r="E1241" s="179">
        <f t="shared" si="347"/>
        <v>300</v>
      </c>
    </row>
    <row r="1242" spans="1:5" s="5" customFormat="1" ht="31.5" x14ac:dyDescent="0.2">
      <c r="A1242" s="141" t="s">
        <v>516</v>
      </c>
      <c r="B1242" s="84" t="s">
        <v>685</v>
      </c>
      <c r="C1242" s="123">
        <v>200</v>
      </c>
      <c r="D1242" s="179">
        <f t="shared" si="347"/>
        <v>300</v>
      </c>
      <c r="E1242" s="179">
        <f t="shared" si="347"/>
        <v>300</v>
      </c>
    </row>
    <row r="1243" spans="1:5" s="5" customFormat="1" ht="31.5" x14ac:dyDescent="0.25">
      <c r="A1243" s="9" t="s">
        <v>17</v>
      </c>
      <c r="B1243" s="84" t="s">
        <v>685</v>
      </c>
      <c r="C1243" s="123">
        <v>240</v>
      </c>
      <c r="D1243" s="179">
        <f t="shared" si="347"/>
        <v>300</v>
      </c>
      <c r="E1243" s="179">
        <f t="shared" si="347"/>
        <v>300</v>
      </c>
    </row>
    <row r="1244" spans="1:5" s="5" customFormat="1" ht="15.75" x14ac:dyDescent="0.25">
      <c r="A1244" s="157" t="s">
        <v>743</v>
      </c>
      <c r="B1244" s="84" t="s">
        <v>685</v>
      </c>
      <c r="C1244" s="123">
        <v>244</v>
      </c>
      <c r="D1244" s="179">
        <v>300</v>
      </c>
      <c r="E1244" s="179">
        <v>300</v>
      </c>
    </row>
    <row r="1245" spans="1:5" s="5" customFormat="1" ht="31.5" x14ac:dyDescent="0.25">
      <c r="A1245" s="6" t="s">
        <v>686</v>
      </c>
      <c r="B1245" s="79" t="s">
        <v>526</v>
      </c>
      <c r="C1245" s="80"/>
      <c r="D1245" s="168">
        <f t="shared" ref="D1245:E1245" si="348">D1246+D1250+D1254+D1258</f>
        <v>68979</v>
      </c>
      <c r="E1245" s="168">
        <f t="shared" si="348"/>
        <v>74066</v>
      </c>
    </row>
    <row r="1246" spans="1:5" s="5" customFormat="1" ht="15.75" x14ac:dyDescent="0.25">
      <c r="A1246" s="8" t="s">
        <v>92</v>
      </c>
      <c r="B1246" s="89" t="s">
        <v>527</v>
      </c>
      <c r="C1246" s="89"/>
      <c r="D1246" s="178">
        <f t="shared" ref="D1246:E1248" si="349">D1247</f>
        <v>28784</v>
      </c>
      <c r="E1246" s="178">
        <f t="shared" si="349"/>
        <v>33871</v>
      </c>
    </row>
    <row r="1247" spans="1:5" s="5" customFormat="1" ht="31.5" x14ac:dyDescent="0.2">
      <c r="A1247" s="141" t="s">
        <v>516</v>
      </c>
      <c r="B1247" s="84" t="s">
        <v>527</v>
      </c>
      <c r="C1247" s="123">
        <v>200</v>
      </c>
      <c r="D1247" s="179">
        <f t="shared" si="349"/>
        <v>28784</v>
      </c>
      <c r="E1247" s="179">
        <f t="shared" si="349"/>
        <v>33871</v>
      </c>
    </row>
    <row r="1248" spans="1:5" s="5" customFormat="1" ht="31.5" x14ac:dyDescent="0.25">
      <c r="A1248" s="9" t="s">
        <v>17</v>
      </c>
      <c r="B1248" s="84" t="s">
        <v>527</v>
      </c>
      <c r="C1248" s="123">
        <v>240</v>
      </c>
      <c r="D1248" s="179">
        <f t="shared" si="349"/>
        <v>28784</v>
      </c>
      <c r="E1248" s="179">
        <f t="shared" si="349"/>
        <v>33871</v>
      </c>
    </row>
    <row r="1249" spans="1:5" s="5" customFormat="1" ht="15.75" x14ac:dyDescent="0.25">
      <c r="A1249" s="157" t="s">
        <v>743</v>
      </c>
      <c r="B1249" s="84" t="s">
        <v>527</v>
      </c>
      <c r="C1249" s="123">
        <v>244</v>
      </c>
      <c r="D1249" s="179">
        <v>28784</v>
      </c>
      <c r="E1249" s="179">
        <v>33871</v>
      </c>
    </row>
    <row r="1250" spans="1:5" s="5" customFormat="1" ht="15.75" x14ac:dyDescent="0.25">
      <c r="A1250" s="8" t="s">
        <v>152</v>
      </c>
      <c r="B1250" s="89" t="s">
        <v>528</v>
      </c>
      <c r="C1250" s="122"/>
      <c r="D1250" s="178">
        <f t="shared" ref="D1250:E1252" si="350">D1251</f>
        <v>68</v>
      </c>
      <c r="E1250" s="178">
        <f t="shared" si="350"/>
        <v>68</v>
      </c>
    </row>
    <row r="1251" spans="1:5" s="5" customFormat="1" ht="31.5" x14ac:dyDescent="0.2">
      <c r="A1251" s="141" t="s">
        <v>516</v>
      </c>
      <c r="B1251" s="84" t="s">
        <v>528</v>
      </c>
      <c r="C1251" s="123">
        <v>200</v>
      </c>
      <c r="D1251" s="179">
        <f t="shared" si="350"/>
        <v>68</v>
      </c>
      <c r="E1251" s="179">
        <f t="shared" si="350"/>
        <v>68</v>
      </c>
    </row>
    <row r="1252" spans="1:5" s="5" customFormat="1" ht="31.5" x14ac:dyDescent="0.25">
      <c r="A1252" s="9" t="s">
        <v>17</v>
      </c>
      <c r="B1252" s="84" t="s">
        <v>528</v>
      </c>
      <c r="C1252" s="123">
        <v>240</v>
      </c>
      <c r="D1252" s="179">
        <f t="shared" si="350"/>
        <v>68</v>
      </c>
      <c r="E1252" s="179">
        <f t="shared" si="350"/>
        <v>68</v>
      </c>
    </row>
    <row r="1253" spans="1:5" s="5" customFormat="1" ht="15.75" x14ac:dyDescent="0.25">
      <c r="A1253" s="157" t="s">
        <v>743</v>
      </c>
      <c r="B1253" s="84" t="s">
        <v>528</v>
      </c>
      <c r="C1253" s="123">
        <v>244</v>
      </c>
      <c r="D1253" s="179">
        <v>68</v>
      </c>
      <c r="E1253" s="179">
        <v>68</v>
      </c>
    </row>
    <row r="1254" spans="1:5" s="5" customFormat="1" ht="15.75" x14ac:dyDescent="0.25">
      <c r="A1254" s="138" t="s">
        <v>361</v>
      </c>
      <c r="B1254" s="89" t="s">
        <v>529</v>
      </c>
      <c r="C1254" s="122"/>
      <c r="D1254" s="178">
        <f t="shared" ref="D1254:E1256" si="351">D1255</f>
        <v>302</v>
      </c>
      <c r="E1254" s="178">
        <f t="shared" si="351"/>
        <v>302</v>
      </c>
    </row>
    <row r="1255" spans="1:5" s="5" customFormat="1" ht="31.5" x14ac:dyDescent="0.2">
      <c r="A1255" s="141" t="s">
        <v>516</v>
      </c>
      <c r="B1255" s="84" t="s">
        <v>529</v>
      </c>
      <c r="C1255" s="123">
        <v>200</v>
      </c>
      <c r="D1255" s="179">
        <f t="shared" si="351"/>
        <v>302</v>
      </c>
      <c r="E1255" s="179">
        <f t="shared" si="351"/>
        <v>302</v>
      </c>
    </row>
    <row r="1256" spans="1:5" s="5" customFormat="1" ht="31.5" x14ac:dyDescent="0.25">
      <c r="A1256" s="9" t="s">
        <v>17</v>
      </c>
      <c r="B1256" s="84" t="s">
        <v>529</v>
      </c>
      <c r="C1256" s="123">
        <v>240</v>
      </c>
      <c r="D1256" s="179">
        <f t="shared" si="351"/>
        <v>302</v>
      </c>
      <c r="E1256" s="179">
        <f t="shared" si="351"/>
        <v>302</v>
      </c>
    </row>
    <row r="1257" spans="1:5" s="5" customFormat="1" ht="15.75" x14ac:dyDescent="0.25">
      <c r="A1257" s="157" t="s">
        <v>743</v>
      </c>
      <c r="B1257" s="84" t="s">
        <v>529</v>
      </c>
      <c r="C1257" s="123">
        <v>244</v>
      </c>
      <c r="D1257" s="179">
        <v>302</v>
      </c>
      <c r="E1257" s="179">
        <v>302</v>
      </c>
    </row>
    <row r="1258" spans="1:5" s="5" customFormat="1" ht="15.75" x14ac:dyDescent="0.25">
      <c r="A1258" s="8" t="s">
        <v>343</v>
      </c>
      <c r="B1258" s="89" t="s">
        <v>530</v>
      </c>
      <c r="C1258" s="94"/>
      <c r="D1258" s="178">
        <f t="shared" ref="D1258:E1258" si="352">D1259+D1264+D1268</f>
        <v>39825</v>
      </c>
      <c r="E1258" s="178">
        <f t="shared" si="352"/>
        <v>39825</v>
      </c>
    </row>
    <row r="1259" spans="1:5" s="5" customFormat="1" ht="47.25" x14ac:dyDescent="0.25">
      <c r="A1259" s="9" t="s">
        <v>29</v>
      </c>
      <c r="B1259" s="84" t="s">
        <v>530</v>
      </c>
      <c r="C1259" s="84" t="s">
        <v>30</v>
      </c>
      <c r="D1259" s="179">
        <f t="shared" ref="D1259:E1259" si="353">SUM(D1260)</f>
        <v>37543</v>
      </c>
      <c r="E1259" s="179">
        <f t="shared" si="353"/>
        <v>37543</v>
      </c>
    </row>
    <row r="1260" spans="1:5" s="5" customFormat="1" ht="15.75" x14ac:dyDescent="0.25">
      <c r="A1260" s="9" t="s">
        <v>32</v>
      </c>
      <c r="B1260" s="84" t="s">
        <v>530</v>
      </c>
      <c r="C1260" s="84" t="s">
        <v>31</v>
      </c>
      <c r="D1260" s="179">
        <f t="shared" ref="D1260:E1260" si="354">SUM(D1261:D1263)</f>
        <v>37543</v>
      </c>
      <c r="E1260" s="179">
        <f t="shared" si="354"/>
        <v>37543</v>
      </c>
    </row>
    <row r="1261" spans="1:5" s="5" customFormat="1" ht="15.75" x14ac:dyDescent="0.25">
      <c r="A1261" s="157" t="s">
        <v>256</v>
      </c>
      <c r="B1261" s="84" t="s">
        <v>530</v>
      </c>
      <c r="C1261" s="84" t="s">
        <v>87</v>
      </c>
      <c r="D1261" s="179">
        <v>26777</v>
      </c>
      <c r="E1261" s="179">
        <v>26777</v>
      </c>
    </row>
    <row r="1262" spans="1:5" s="5" customFormat="1" ht="31.5" x14ac:dyDescent="0.25">
      <c r="A1262" s="157" t="s">
        <v>89</v>
      </c>
      <c r="B1262" s="84" t="s">
        <v>530</v>
      </c>
      <c r="C1262" s="84" t="s">
        <v>88</v>
      </c>
      <c r="D1262" s="179">
        <v>2058</v>
      </c>
      <c r="E1262" s="179">
        <v>2058</v>
      </c>
    </row>
    <row r="1263" spans="1:5" s="5" customFormat="1" ht="31.5" x14ac:dyDescent="0.25">
      <c r="A1263" s="157" t="s">
        <v>154</v>
      </c>
      <c r="B1263" s="84" t="s">
        <v>530</v>
      </c>
      <c r="C1263" s="84" t="s">
        <v>153</v>
      </c>
      <c r="D1263" s="179">
        <v>8708</v>
      </c>
      <c r="E1263" s="179">
        <v>8708</v>
      </c>
    </row>
    <row r="1264" spans="1:5" s="5" customFormat="1" ht="31.5" x14ac:dyDescent="0.2">
      <c r="A1264" s="141" t="s">
        <v>516</v>
      </c>
      <c r="B1264" s="84" t="s">
        <v>530</v>
      </c>
      <c r="C1264" s="84" t="s">
        <v>15</v>
      </c>
      <c r="D1264" s="179">
        <f t="shared" ref="D1264:E1264" si="355">D1265</f>
        <v>1782</v>
      </c>
      <c r="E1264" s="179">
        <f t="shared" si="355"/>
        <v>1782</v>
      </c>
    </row>
    <row r="1265" spans="1:16333" s="5" customFormat="1" ht="31.5" x14ac:dyDescent="0.25">
      <c r="A1265" s="9" t="s">
        <v>17</v>
      </c>
      <c r="B1265" s="84" t="s">
        <v>530</v>
      </c>
      <c r="C1265" s="84" t="s">
        <v>16</v>
      </c>
      <c r="D1265" s="179">
        <f t="shared" ref="D1265:E1265" si="356">D1266+D1267</f>
        <v>1782</v>
      </c>
      <c r="E1265" s="179">
        <f t="shared" si="356"/>
        <v>1782</v>
      </c>
    </row>
    <row r="1266" spans="1:16333" s="5" customFormat="1" ht="31.5" x14ac:dyDescent="0.25">
      <c r="A1266" s="15" t="s">
        <v>466</v>
      </c>
      <c r="B1266" s="84" t="s">
        <v>530</v>
      </c>
      <c r="C1266" s="84" t="s">
        <v>427</v>
      </c>
      <c r="D1266" s="179">
        <v>987</v>
      </c>
      <c r="E1266" s="179">
        <v>987</v>
      </c>
    </row>
    <row r="1267" spans="1:16333" s="5" customFormat="1" ht="15.75" x14ac:dyDescent="0.25">
      <c r="A1267" s="157" t="s">
        <v>743</v>
      </c>
      <c r="B1267" s="84" t="s">
        <v>530</v>
      </c>
      <c r="C1267" s="84" t="s">
        <v>77</v>
      </c>
      <c r="D1267" s="179">
        <v>795</v>
      </c>
      <c r="E1267" s="179">
        <v>795</v>
      </c>
    </row>
    <row r="1268" spans="1:16333" s="5" customFormat="1" ht="15.75" x14ac:dyDescent="0.25">
      <c r="A1268" s="14" t="s">
        <v>13</v>
      </c>
      <c r="B1268" s="84" t="s">
        <v>530</v>
      </c>
      <c r="C1268" s="84" t="s">
        <v>14</v>
      </c>
      <c r="D1268" s="179">
        <f t="shared" ref="D1268:E1268" si="357">D1269</f>
        <v>500</v>
      </c>
      <c r="E1268" s="179">
        <f t="shared" si="357"/>
        <v>500</v>
      </c>
    </row>
    <row r="1269" spans="1:16333" s="5" customFormat="1" ht="15.75" x14ac:dyDescent="0.25">
      <c r="A1269" s="157" t="s">
        <v>34</v>
      </c>
      <c r="B1269" s="84" t="s">
        <v>530</v>
      </c>
      <c r="C1269" s="84" t="s">
        <v>33</v>
      </c>
      <c r="D1269" s="179">
        <f>SUM(D1270:D1271)</f>
        <v>500</v>
      </c>
      <c r="E1269" s="179">
        <f>SUM(E1270:E1271)</f>
        <v>500</v>
      </c>
    </row>
    <row r="1270" spans="1:16333" s="5" customFormat="1" ht="15.75" x14ac:dyDescent="0.25">
      <c r="A1270" s="157" t="s">
        <v>78</v>
      </c>
      <c r="B1270" s="84" t="s">
        <v>530</v>
      </c>
      <c r="C1270" s="84" t="s">
        <v>79</v>
      </c>
      <c r="D1270" s="179">
        <v>498</v>
      </c>
      <c r="E1270" s="179">
        <v>498</v>
      </c>
    </row>
    <row r="1271" spans="1:16333" s="5" customFormat="1" ht="15.75" x14ac:dyDescent="0.25">
      <c r="A1271" s="157" t="s">
        <v>80</v>
      </c>
      <c r="B1271" s="84" t="s">
        <v>530</v>
      </c>
      <c r="C1271" s="84" t="s">
        <v>81</v>
      </c>
      <c r="D1271" s="179">
        <v>2</v>
      </c>
      <c r="E1271" s="179">
        <v>2</v>
      </c>
    </row>
    <row r="1272" spans="1:16333" s="5" customFormat="1" ht="57" customHeight="1" x14ac:dyDescent="0.3">
      <c r="A1272" s="44" t="s">
        <v>604</v>
      </c>
      <c r="B1272" s="112" t="s">
        <v>394</v>
      </c>
      <c r="C1272" s="110"/>
      <c r="D1272" s="191">
        <f>D1273+D1295</f>
        <v>177577</v>
      </c>
      <c r="E1272" s="191">
        <f>E1273+E1295</f>
        <v>190615</v>
      </c>
    </row>
    <row r="1273" spans="1:16333" s="57" customFormat="1" ht="47.25" x14ac:dyDescent="0.25">
      <c r="A1273" s="6" t="s">
        <v>716</v>
      </c>
      <c r="B1273" s="79" t="s">
        <v>507</v>
      </c>
      <c r="C1273" s="110"/>
      <c r="D1273" s="168">
        <f>D1274</f>
        <v>160278</v>
      </c>
      <c r="E1273" s="168">
        <f>E1274</f>
        <v>165625</v>
      </c>
      <c r="F1273" s="5"/>
      <c r="G1273" s="5"/>
      <c r="H1273" s="5"/>
      <c r="I1273" s="5"/>
      <c r="J1273" s="5"/>
      <c r="K1273" s="5"/>
      <c r="L1273" s="5"/>
      <c r="M1273" s="5"/>
      <c r="N1273" s="5"/>
      <c r="O1273" s="5"/>
      <c r="P1273" s="5"/>
      <c r="Q1273" s="5"/>
      <c r="R1273" s="5"/>
      <c r="S1273" s="5"/>
      <c r="T1273" s="5"/>
      <c r="U1273" s="5"/>
      <c r="V1273" s="5"/>
      <c r="W1273" s="5"/>
      <c r="X1273" s="5"/>
      <c r="Y1273" s="5"/>
      <c r="Z1273" s="5"/>
      <c r="AA1273" s="5"/>
      <c r="AB1273" s="5"/>
      <c r="AC1273" s="5"/>
      <c r="AD1273" s="5"/>
      <c r="AE1273" s="5"/>
      <c r="AF1273" s="5"/>
      <c r="AG1273" s="5"/>
      <c r="AH1273" s="5"/>
      <c r="AI1273" s="5"/>
      <c r="AJ1273" s="5"/>
      <c r="AK1273" s="5"/>
      <c r="AL1273" s="5"/>
      <c r="AM1273" s="5"/>
      <c r="AN1273" s="5"/>
      <c r="AO1273" s="5"/>
      <c r="AP1273" s="5"/>
      <c r="AQ1273" s="5"/>
      <c r="AR1273" s="5"/>
      <c r="AS1273" s="5"/>
      <c r="AT1273" s="5"/>
      <c r="AU1273" s="5"/>
      <c r="AV1273" s="5"/>
      <c r="AW1273" s="5"/>
      <c r="AX1273" s="5"/>
      <c r="AY1273" s="5"/>
      <c r="AZ1273" s="5"/>
      <c r="BA1273" s="5"/>
      <c r="BB1273" s="5"/>
      <c r="BC1273" s="5"/>
      <c r="BD1273" s="5"/>
      <c r="BE1273" s="5"/>
      <c r="BF1273" s="5"/>
      <c r="BG1273" s="5"/>
      <c r="BH1273" s="5"/>
      <c r="BI1273" s="5"/>
      <c r="BJ1273" s="5"/>
      <c r="BK1273" s="5"/>
      <c r="BL1273" s="5"/>
      <c r="BM1273" s="5"/>
      <c r="BN1273" s="5"/>
      <c r="BO1273" s="5"/>
      <c r="BP1273" s="5"/>
      <c r="BQ1273" s="5"/>
      <c r="BR1273" s="5"/>
      <c r="BS1273" s="5"/>
      <c r="BT1273" s="5"/>
      <c r="BU1273" s="5"/>
      <c r="BV1273" s="5"/>
      <c r="BW1273" s="5"/>
      <c r="BX1273" s="5"/>
      <c r="BY1273" s="5"/>
      <c r="BZ1273" s="5"/>
      <c r="CA1273" s="5"/>
      <c r="CB1273" s="5"/>
      <c r="CC1273" s="5"/>
      <c r="CD1273" s="5"/>
      <c r="CE1273" s="5"/>
      <c r="CF1273" s="5"/>
      <c r="CG1273" s="5"/>
      <c r="CH1273" s="5"/>
      <c r="CI1273" s="5"/>
      <c r="CJ1273" s="5"/>
      <c r="CK1273" s="5"/>
      <c r="CL1273" s="5"/>
      <c r="CM1273" s="5"/>
      <c r="CN1273" s="5"/>
      <c r="CO1273" s="5"/>
      <c r="CP1273" s="5"/>
      <c r="CQ1273" s="5"/>
      <c r="CR1273" s="5"/>
      <c r="CS1273" s="5"/>
      <c r="CT1273" s="5"/>
      <c r="CU1273" s="5"/>
      <c r="CV1273" s="5"/>
      <c r="CW1273" s="5"/>
      <c r="CX1273" s="5"/>
      <c r="CY1273" s="5"/>
      <c r="CZ1273" s="5"/>
      <c r="DA1273" s="5"/>
      <c r="DB1273" s="5"/>
      <c r="DC1273" s="5"/>
      <c r="DD1273" s="5"/>
      <c r="DE1273" s="5"/>
      <c r="DF1273" s="5"/>
      <c r="DG1273" s="5"/>
      <c r="DH1273" s="5"/>
      <c r="DI1273" s="5"/>
      <c r="DJ1273" s="5"/>
      <c r="DK1273" s="5"/>
      <c r="DL1273" s="5"/>
      <c r="DM1273" s="5"/>
      <c r="DN1273" s="5"/>
      <c r="DO1273" s="5"/>
      <c r="DP1273" s="5"/>
      <c r="DQ1273" s="5"/>
      <c r="DR1273" s="5"/>
      <c r="DS1273" s="5"/>
      <c r="DT1273" s="5"/>
      <c r="DU1273" s="5"/>
      <c r="DV1273" s="5"/>
      <c r="DW1273" s="5"/>
      <c r="DX1273" s="5"/>
      <c r="DY1273" s="5"/>
      <c r="DZ1273" s="5"/>
      <c r="EA1273" s="5"/>
      <c r="EB1273" s="5"/>
      <c r="EC1273" s="5"/>
      <c r="ED1273" s="5"/>
      <c r="EE1273" s="5"/>
      <c r="EF1273" s="5"/>
      <c r="EG1273" s="5"/>
      <c r="EH1273" s="5"/>
      <c r="EI1273" s="5"/>
      <c r="EJ1273" s="5"/>
      <c r="EK1273" s="5"/>
      <c r="EL1273" s="5"/>
      <c r="EM1273" s="5"/>
      <c r="EN1273" s="5"/>
      <c r="EO1273" s="5"/>
      <c r="EP1273" s="5"/>
      <c r="EQ1273" s="5"/>
      <c r="ER1273" s="5"/>
      <c r="ES1273" s="5"/>
      <c r="ET1273" s="5"/>
      <c r="EU1273" s="5"/>
      <c r="EV1273" s="5"/>
      <c r="EW1273" s="5"/>
      <c r="EX1273" s="5"/>
      <c r="EY1273" s="5"/>
      <c r="EZ1273" s="5"/>
      <c r="FA1273" s="5"/>
      <c r="FB1273" s="5"/>
      <c r="FC1273" s="5"/>
      <c r="FD1273" s="5"/>
      <c r="FE1273" s="5"/>
      <c r="FF1273" s="5"/>
      <c r="FG1273" s="5"/>
      <c r="FH1273" s="5"/>
      <c r="FI1273" s="5"/>
      <c r="FJ1273" s="5"/>
      <c r="FK1273" s="5"/>
      <c r="FL1273" s="5"/>
      <c r="FM1273" s="5"/>
      <c r="FN1273" s="5"/>
      <c r="FO1273" s="5"/>
      <c r="FP1273" s="5"/>
      <c r="FQ1273" s="5"/>
      <c r="FR1273" s="5"/>
      <c r="FS1273" s="5"/>
      <c r="FT1273" s="5"/>
      <c r="FU1273" s="5"/>
      <c r="FV1273" s="5"/>
      <c r="FW1273" s="5"/>
      <c r="FX1273" s="5"/>
      <c r="FY1273" s="5"/>
      <c r="FZ1273" s="5"/>
      <c r="GA1273" s="5"/>
      <c r="GB1273" s="5"/>
      <c r="GC1273" s="5"/>
      <c r="GD1273" s="5"/>
      <c r="GE1273" s="5"/>
      <c r="GF1273" s="5"/>
      <c r="GG1273" s="5"/>
      <c r="GH1273" s="5"/>
      <c r="GI1273" s="5"/>
      <c r="GJ1273" s="5"/>
      <c r="GK1273" s="5"/>
      <c r="GL1273" s="5"/>
      <c r="GM1273" s="5"/>
      <c r="GN1273" s="5"/>
      <c r="GO1273" s="5"/>
      <c r="GP1273" s="5"/>
      <c r="GQ1273" s="5"/>
      <c r="GR1273" s="5"/>
      <c r="GS1273" s="5"/>
      <c r="GT1273" s="5"/>
      <c r="GU1273" s="5"/>
      <c r="GV1273" s="5"/>
      <c r="GW1273" s="5"/>
      <c r="GX1273" s="5"/>
      <c r="GY1273" s="5"/>
      <c r="GZ1273" s="5"/>
      <c r="HA1273" s="5"/>
      <c r="HB1273" s="5"/>
      <c r="HC1273" s="5"/>
      <c r="HD1273" s="5"/>
      <c r="HE1273" s="5"/>
      <c r="HF1273" s="5"/>
      <c r="HG1273" s="5"/>
      <c r="HH1273" s="5"/>
      <c r="HI1273" s="5"/>
      <c r="HJ1273" s="5"/>
      <c r="HK1273" s="5"/>
      <c r="HL1273" s="5"/>
      <c r="HM1273" s="5"/>
      <c r="HN1273" s="5"/>
      <c r="HO1273" s="5"/>
      <c r="HP1273" s="5"/>
      <c r="HQ1273" s="5"/>
      <c r="HR1273" s="5"/>
      <c r="HS1273" s="5"/>
      <c r="HT1273" s="5"/>
      <c r="HU1273" s="5"/>
      <c r="HV1273" s="5"/>
      <c r="HW1273" s="5"/>
      <c r="HX1273" s="5"/>
      <c r="HY1273" s="5"/>
      <c r="HZ1273" s="5"/>
      <c r="IA1273" s="5"/>
      <c r="IB1273" s="5"/>
      <c r="IC1273" s="5"/>
      <c r="ID1273" s="5"/>
      <c r="IE1273" s="5"/>
      <c r="IF1273" s="5"/>
      <c r="IG1273" s="5"/>
      <c r="IH1273" s="5"/>
      <c r="II1273" s="5"/>
      <c r="IJ1273" s="5"/>
      <c r="IK1273" s="5"/>
      <c r="IL1273" s="5"/>
      <c r="IM1273" s="5"/>
      <c r="IN1273" s="5"/>
      <c r="IO1273" s="5"/>
      <c r="IP1273" s="5"/>
      <c r="IQ1273" s="5"/>
      <c r="IR1273" s="5"/>
      <c r="IS1273" s="5"/>
      <c r="IT1273" s="5"/>
      <c r="IU1273" s="5"/>
      <c r="IV1273" s="5"/>
      <c r="IW1273" s="5"/>
      <c r="IX1273" s="5"/>
      <c r="IY1273" s="5"/>
      <c r="IZ1273" s="5"/>
      <c r="JA1273" s="5"/>
      <c r="JB1273" s="5"/>
      <c r="JC1273" s="5"/>
      <c r="JD1273" s="5"/>
      <c r="JE1273" s="5"/>
      <c r="JF1273" s="5"/>
      <c r="JG1273" s="5"/>
      <c r="JH1273" s="5"/>
      <c r="JI1273" s="5"/>
      <c r="JJ1273" s="5"/>
      <c r="JK1273" s="5"/>
      <c r="JL1273" s="5"/>
      <c r="JM1273" s="5"/>
      <c r="JN1273" s="5"/>
      <c r="JO1273" s="5"/>
      <c r="JP1273" s="5"/>
      <c r="JQ1273" s="5"/>
      <c r="JR1273" s="5"/>
      <c r="JS1273" s="5"/>
      <c r="JT1273" s="5"/>
      <c r="JU1273" s="5"/>
      <c r="JV1273" s="5"/>
      <c r="JW1273" s="5"/>
      <c r="JX1273" s="5"/>
      <c r="JY1273" s="5"/>
      <c r="JZ1273" s="5"/>
      <c r="KA1273" s="5"/>
      <c r="KB1273" s="5"/>
      <c r="KC1273" s="5"/>
      <c r="KD1273" s="5"/>
      <c r="KE1273" s="5"/>
      <c r="KF1273" s="5"/>
      <c r="KG1273" s="5"/>
      <c r="KH1273" s="5"/>
      <c r="KI1273" s="5"/>
      <c r="KJ1273" s="5"/>
      <c r="KK1273" s="5"/>
      <c r="KL1273" s="5"/>
      <c r="KM1273" s="5"/>
      <c r="KN1273" s="5"/>
      <c r="KO1273" s="5"/>
      <c r="KP1273" s="5"/>
      <c r="KQ1273" s="5"/>
      <c r="KR1273" s="5"/>
      <c r="KS1273" s="5"/>
      <c r="KT1273" s="5"/>
      <c r="KU1273" s="5"/>
      <c r="KV1273" s="5"/>
      <c r="KW1273" s="5"/>
      <c r="KX1273" s="5"/>
      <c r="KY1273" s="5"/>
      <c r="KZ1273" s="5"/>
      <c r="LA1273" s="5"/>
      <c r="LB1273" s="5"/>
      <c r="LC1273" s="5"/>
      <c r="LD1273" s="5"/>
      <c r="LE1273" s="5"/>
      <c r="LF1273" s="5"/>
      <c r="LG1273" s="5"/>
      <c r="LH1273" s="5"/>
      <c r="LI1273" s="5"/>
      <c r="LJ1273" s="5"/>
      <c r="LK1273" s="5"/>
      <c r="LL1273" s="5"/>
      <c r="LM1273" s="5"/>
      <c r="LN1273" s="5"/>
      <c r="LO1273" s="5"/>
      <c r="LP1273" s="5"/>
      <c r="LQ1273" s="5"/>
      <c r="LR1273" s="5"/>
      <c r="LS1273" s="5"/>
      <c r="LT1273" s="5"/>
      <c r="LU1273" s="5"/>
      <c r="LV1273" s="5"/>
      <c r="LW1273" s="5"/>
      <c r="LX1273" s="5"/>
      <c r="LY1273" s="5"/>
      <c r="LZ1273" s="5"/>
      <c r="MA1273" s="5"/>
      <c r="MB1273" s="5"/>
      <c r="MC1273" s="5"/>
      <c r="MD1273" s="5"/>
      <c r="ME1273" s="5"/>
      <c r="MF1273" s="5"/>
      <c r="MG1273" s="5"/>
      <c r="MH1273" s="5"/>
      <c r="MI1273" s="5"/>
      <c r="MJ1273" s="5"/>
      <c r="MK1273" s="5"/>
      <c r="ML1273" s="5"/>
      <c r="MM1273" s="5"/>
      <c r="MN1273" s="5"/>
      <c r="MO1273" s="5"/>
      <c r="MP1273" s="5"/>
      <c r="MQ1273" s="5"/>
      <c r="MR1273" s="5"/>
      <c r="MS1273" s="5"/>
      <c r="MT1273" s="5"/>
      <c r="MU1273" s="5"/>
      <c r="MV1273" s="5"/>
      <c r="MW1273" s="5"/>
      <c r="MX1273" s="5"/>
      <c r="MY1273" s="5"/>
      <c r="MZ1273" s="5"/>
      <c r="NA1273" s="5"/>
      <c r="NB1273" s="5"/>
      <c r="NC1273" s="5"/>
      <c r="ND1273" s="5"/>
      <c r="NE1273" s="5"/>
      <c r="NF1273" s="5"/>
      <c r="NG1273" s="5"/>
      <c r="NH1273" s="5"/>
      <c r="NI1273" s="5"/>
      <c r="NJ1273" s="5"/>
      <c r="NK1273" s="5"/>
      <c r="NL1273" s="5"/>
      <c r="NM1273" s="5"/>
      <c r="NN1273" s="5"/>
      <c r="NO1273" s="5"/>
      <c r="NP1273" s="5"/>
      <c r="NQ1273" s="5"/>
      <c r="NR1273" s="5"/>
      <c r="NS1273" s="5"/>
      <c r="NT1273" s="5"/>
      <c r="NU1273" s="5"/>
      <c r="NV1273" s="5"/>
      <c r="NW1273" s="5"/>
      <c r="NX1273" s="5"/>
      <c r="NY1273" s="5"/>
      <c r="NZ1273" s="5"/>
      <c r="OA1273" s="5"/>
      <c r="OB1273" s="5"/>
      <c r="OC1273" s="5"/>
      <c r="OD1273" s="5"/>
      <c r="OE1273" s="5"/>
      <c r="OF1273" s="5"/>
      <c r="OG1273" s="5"/>
      <c r="OH1273" s="5"/>
      <c r="OI1273" s="5"/>
      <c r="OJ1273" s="5"/>
      <c r="OK1273" s="5"/>
      <c r="OL1273" s="5"/>
      <c r="OM1273" s="5"/>
      <c r="ON1273" s="5"/>
      <c r="OO1273" s="5"/>
      <c r="OP1273" s="5"/>
      <c r="OQ1273" s="5"/>
      <c r="OR1273" s="5"/>
      <c r="OS1273" s="5"/>
      <c r="OT1273" s="5"/>
      <c r="OU1273" s="5"/>
      <c r="OV1273" s="5"/>
      <c r="OW1273" s="5"/>
      <c r="OX1273" s="5"/>
      <c r="OY1273" s="5"/>
      <c r="OZ1273" s="5"/>
      <c r="PA1273" s="5"/>
      <c r="PB1273" s="5"/>
      <c r="PC1273" s="5"/>
      <c r="PD1273" s="5"/>
      <c r="PE1273" s="5"/>
      <c r="PF1273" s="5"/>
      <c r="PG1273" s="5"/>
      <c r="PH1273" s="5"/>
      <c r="PI1273" s="5"/>
      <c r="PJ1273" s="5"/>
      <c r="PK1273" s="5"/>
      <c r="PL1273" s="5"/>
      <c r="PM1273" s="5"/>
      <c r="PN1273" s="5"/>
      <c r="PO1273" s="5"/>
      <c r="PP1273" s="5"/>
      <c r="PQ1273" s="5"/>
      <c r="PR1273" s="5"/>
      <c r="PS1273" s="5"/>
      <c r="PT1273" s="5"/>
      <c r="PU1273" s="5"/>
      <c r="PV1273" s="5"/>
      <c r="PW1273" s="5"/>
      <c r="PX1273" s="5"/>
      <c r="PY1273" s="5"/>
      <c r="PZ1273" s="5"/>
      <c r="QA1273" s="5"/>
      <c r="QB1273" s="5"/>
      <c r="QC1273" s="5"/>
      <c r="QD1273" s="5"/>
      <c r="QE1273" s="5"/>
      <c r="QF1273" s="5"/>
      <c r="QG1273" s="5"/>
      <c r="QH1273" s="5"/>
      <c r="QI1273" s="5"/>
      <c r="QJ1273" s="5"/>
      <c r="QK1273" s="5"/>
      <c r="QL1273" s="5"/>
      <c r="QM1273" s="5"/>
      <c r="QN1273" s="5"/>
      <c r="QO1273" s="5"/>
      <c r="QP1273" s="5"/>
      <c r="QQ1273" s="5"/>
      <c r="QR1273" s="5"/>
      <c r="QS1273" s="5"/>
      <c r="QT1273" s="5"/>
      <c r="QU1273" s="5"/>
      <c r="QV1273" s="5"/>
      <c r="QW1273" s="5"/>
      <c r="QX1273" s="5"/>
      <c r="QY1273" s="5"/>
      <c r="QZ1273" s="5"/>
      <c r="RA1273" s="5"/>
      <c r="RB1273" s="5"/>
      <c r="RC1273" s="5"/>
      <c r="RD1273" s="5"/>
      <c r="RE1273" s="5"/>
      <c r="RF1273" s="5"/>
      <c r="RG1273" s="5"/>
      <c r="RH1273" s="5"/>
      <c r="RI1273" s="5"/>
      <c r="RJ1273" s="5"/>
      <c r="RK1273" s="5"/>
      <c r="RL1273" s="5"/>
      <c r="RM1273" s="5"/>
      <c r="RN1273" s="5"/>
      <c r="RO1273" s="5"/>
      <c r="RP1273" s="5"/>
      <c r="RQ1273" s="5"/>
      <c r="RR1273" s="5"/>
      <c r="RS1273" s="5"/>
      <c r="RT1273" s="5"/>
      <c r="RU1273" s="5"/>
      <c r="RV1273" s="5"/>
      <c r="RW1273" s="5"/>
      <c r="RX1273" s="5"/>
      <c r="RY1273" s="5"/>
      <c r="RZ1273" s="5"/>
      <c r="SA1273" s="5"/>
      <c r="SB1273" s="5"/>
      <c r="SC1273" s="5"/>
      <c r="SD1273" s="5"/>
      <c r="SE1273" s="5"/>
      <c r="SF1273" s="5"/>
      <c r="SG1273" s="5"/>
      <c r="SH1273" s="5"/>
      <c r="SI1273" s="5"/>
      <c r="SJ1273" s="5"/>
      <c r="SK1273" s="5"/>
      <c r="SL1273" s="5"/>
      <c r="SM1273" s="5"/>
      <c r="SN1273" s="5"/>
      <c r="SO1273" s="5"/>
      <c r="SP1273" s="5"/>
      <c r="SQ1273" s="5"/>
      <c r="SR1273" s="5"/>
      <c r="SS1273" s="5"/>
      <c r="ST1273" s="5"/>
      <c r="SU1273" s="5"/>
      <c r="SV1273" s="5"/>
      <c r="SW1273" s="5"/>
      <c r="SX1273" s="5"/>
      <c r="SY1273" s="5"/>
      <c r="SZ1273" s="5"/>
      <c r="TA1273" s="5"/>
      <c r="TB1273" s="5"/>
      <c r="TC1273" s="5"/>
      <c r="TD1273" s="5"/>
      <c r="TE1273" s="5"/>
      <c r="TF1273" s="5"/>
      <c r="TG1273" s="5"/>
      <c r="TH1273" s="5"/>
      <c r="TI1273" s="5"/>
      <c r="TJ1273" s="5"/>
      <c r="TK1273" s="5"/>
      <c r="TL1273" s="5"/>
      <c r="TM1273" s="5"/>
      <c r="TN1273" s="5"/>
      <c r="TO1273" s="5"/>
      <c r="TP1273" s="5"/>
      <c r="TQ1273" s="5"/>
      <c r="TR1273" s="5"/>
      <c r="TS1273" s="5"/>
      <c r="TT1273" s="5"/>
      <c r="TU1273" s="5"/>
      <c r="TV1273" s="5"/>
      <c r="TW1273" s="5"/>
      <c r="TX1273" s="5"/>
      <c r="TY1273" s="5"/>
      <c r="TZ1273" s="5"/>
      <c r="UA1273" s="5"/>
      <c r="UB1273" s="5"/>
      <c r="UC1273" s="5"/>
      <c r="UD1273" s="5"/>
      <c r="UE1273" s="5"/>
      <c r="UF1273" s="5"/>
      <c r="UG1273" s="5"/>
      <c r="UH1273" s="5"/>
      <c r="UI1273" s="5"/>
      <c r="UJ1273" s="5"/>
      <c r="UK1273" s="5"/>
      <c r="UL1273" s="5"/>
      <c r="UM1273" s="5"/>
      <c r="UN1273" s="5"/>
      <c r="UO1273" s="5"/>
      <c r="UP1273" s="5"/>
      <c r="UQ1273" s="5"/>
      <c r="UR1273" s="5"/>
      <c r="US1273" s="5"/>
      <c r="UT1273" s="5"/>
      <c r="UU1273" s="5"/>
      <c r="UV1273" s="5"/>
      <c r="UW1273" s="5"/>
      <c r="UX1273" s="5"/>
      <c r="UY1273" s="5"/>
      <c r="UZ1273" s="5"/>
      <c r="VA1273" s="5"/>
      <c r="VB1273" s="5"/>
      <c r="VC1273" s="5"/>
      <c r="VD1273" s="5"/>
      <c r="VE1273" s="5"/>
      <c r="VF1273" s="5"/>
      <c r="VG1273" s="5"/>
      <c r="VH1273" s="5"/>
      <c r="VI1273" s="5"/>
      <c r="VJ1273" s="5"/>
      <c r="VK1273" s="5"/>
      <c r="VL1273" s="5"/>
      <c r="VM1273" s="5"/>
      <c r="VN1273" s="5"/>
      <c r="VO1273" s="5"/>
      <c r="VP1273" s="5"/>
      <c r="VQ1273" s="5"/>
      <c r="VR1273" s="5"/>
      <c r="VS1273" s="5"/>
      <c r="VT1273" s="5"/>
      <c r="VU1273" s="5"/>
      <c r="VV1273" s="5"/>
      <c r="VW1273" s="5"/>
      <c r="VX1273" s="5"/>
      <c r="VY1273" s="5"/>
      <c r="VZ1273" s="5"/>
      <c r="WA1273" s="5"/>
      <c r="WB1273" s="5"/>
      <c r="WC1273" s="5"/>
      <c r="WD1273" s="5"/>
      <c r="WE1273" s="5"/>
      <c r="WF1273" s="5"/>
      <c r="WG1273" s="5"/>
      <c r="WH1273" s="5"/>
      <c r="WI1273" s="5"/>
      <c r="WJ1273" s="5"/>
      <c r="WK1273" s="5"/>
      <c r="WL1273" s="5"/>
      <c r="WM1273" s="5"/>
      <c r="WN1273" s="5"/>
      <c r="WO1273" s="5"/>
      <c r="WP1273" s="5"/>
      <c r="WQ1273" s="5"/>
      <c r="WR1273" s="5"/>
      <c r="WS1273" s="5"/>
      <c r="WT1273" s="5"/>
      <c r="WU1273" s="5"/>
      <c r="WV1273" s="5"/>
      <c r="WW1273" s="5"/>
      <c r="WX1273" s="5"/>
      <c r="WY1273" s="5"/>
      <c r="WZ1273" s="5"/>
      <c r="XA1273" s="5"/>
      <c r="XB1273" s="5"/>
      <c r="XC1273" s="5"/>
      <c r="XD1273" s="5"/>
      <c r="XE1273" s="5"/>
      <c r="XF1273" s="5"/>
      <c r="XG1273" s="5"/>
      <c r="XH1273" s="5"/>
      <c r="XI1273" s="5"/>
      <c r="XJ1273" s="5"/>
      <c r="XK1273" s="5"/>
      <c r="XL1273" s="5"/>
      <c r="XM1273" s="5"/>
      <c r="XN1273" s="5"/>
      <c r="XO1273" s="5"/>
      <c r="XP1273" s="5"/>
      <c r="XQ1273" s="5"/>
      <c r="XR1273" s="5"/>
      <c r="XS1273" s="5"/>
      <c r="XT1273" s="5"/>
      <c r="XU1273" s="5"/>
      <c r="XV1273" s="5"/>
      <c r="XW1273" s="5"/>
      <c r="XX1273" s="5"/>
      <c r="XY1273" s="5"/>
      <c r="XZ1273" s="5"/>
      <c r="YA1273" s="5"/>
      <c r="YB1273" s="5"/>
      <c r="YC1273" s="5"/>
      <c r="YD1273" s="5"/>
      <c r="YE1273" s="5"/>
      <c r="YF1273" s="5"/>
      <c r="YG1273" s="5"/>
      <c r="YH1273" s="5"/>
      <c r="YI1273" s="5"/>
      <c r="YJ1273" s="5"/>
      <c r="YK1273" s="5"/>
      <c r="YL1273" s="5"/>
      <c r="YM1273" s="5"/>
      <c r="YN1273" s="5"/>
      <c r="YO1273" s="5"/>
      <c r="YP1273" s="5"/>
      <c r="YQ1273" s="5"/>
      <c r="YR1273" s="5"/>
      <c r="YS1273" s="5"/>
      <c r="YT1273" s="5"/>
      <c r="YU1273" s="5"/>
      <c r="YV1273" s="5"/>
      <c r="YW1273" s="5"/>
      <c r="YX1273" s="5"/>
      <c r="YY1273" s="5"/>
      <c r="YZ1273" s="5"/>
      <c r="ZA1273" s="5"/>
      <c r="ZB1273" s="5"/>
      <c r="ZC1273" s="5"/>
      <c r="ZD1273" s="5"/>
      <c r="ZE1273" s="5"/>
      <c r="ZF1273" s="5"/>
      <c r="ZG1273" s="5"/>
      <c r="ZH1273" s="5"/>
      <c r="ZI1273" s="5"/>
      <c r="ZJ1273" s="5"/>
      <c r="ZK1273" s="5"/>
      <c r="ZL1273" s="5"/>
      <c r="ZM1273" s="5"/>
      <c r="ZN1273" s="5"/>
      <c r="ZO1273" s="5"/>
      <c r="ZP1273" s="5"/>
      <c r="ZQ1273" s="5"/>
      <c r="ZR1273" s="5"/>
      <c r="ZS1273" s="5"/>
      <c r="ZT1273" s="5"/>
      <c r="ZU1273" s="5"/>
      <c r="ZV1273" s="5"/>
      <c r="ZW1273" s="5"/>
      <c r="ZX1273" s="5"/>
      <c r="ZY1273" s="5"/>
      <c r="ZZ1273" s="5"/>
      <c r="AAA1273" s="5"/>
      <c r="AAB1273" s="5"/>
      <c r="AAC1273" s="5"/>
      <c r="AAD1273" s="5"/>
      <c r="AAE1273" s="5"/>
      <c r="AAF1273" s="5"/>
      <c r="AAG1273" s="5"/>
      <c r="AAH1273" s="5"/>
      <c r="AAI1273" s="5"/>
      <c r="AAJ1273" s="5"/>
      <c r="AAK1273" s="5"/>
      <c r="AAL1273" s="5"/>
      <c r="AAM1273" s="5"/>
      <c r="AAN1273" s="5"/>
      <c r="AAO1273" s="5"/>
      <c r="AAP1273" s="5"/>
      <c r="AAQ1273" s="5"/>
      <c r="AAR1273" s="5"/>
      <c r="AAS1273" s="5"/>
      <c r="AAT1273" s="5"/>
      <c r="AAU1273" s="5"/>
      <c r="AAV1273" s="5"/>
      <c r="AAW1273" s="5"/>
      <c r="AAX1273" s="5"/>
      <c r="AAY1273" s="5"/>
      <c r="AAZ1273" s="5"/>
      <c r="ABA1273" s="5"/>
      <c r="ABB1273" s="5"/>
      <c r="ABC1273" s="5"/>
      <c r="ABD1273" s="5"/>
      <c r="ABE1273" s="5"/>
      <c r="ABF1273" s="5"/>
      <c r="ABG1273" s="5"/>
      <c r="ABH1273" s="5"/>
      <c r="ABI1273" s="5"/>
      <c r="ABJ1273" s="5"/>
      <c r="ABK1273" s="5"/>
      <c r="ABL1273" s="5"/>
      <c r="ABM1273" s="5"/>
      <c r="ABN1273" s="5"/>
      <c r="ABO1273" s="5"/>
      <c r="ABP1273" s="5"/>
      <c r="ABQ1273" s="5"/>
      <c r="ABR1273" s="5"/>
      <c r="ABS1273" s="5"/>
      <c r="ABT1273" s="5"/>
      <c r="ABU1273" s="5"/>
      <c r="ABV1273" s="5"/>
      <c r="ABW1273" s="5"/>
      <c r="ABX1273" s="5"/>
      <c r="ABY1273" s="5"/>
      <c r="ABZ1273" s="5"/>
      <c r="ACA1273" s="5"/>
      <c r="ACB1273" s="5"/>
      <c r="ACC1273" s="5"/>
      <c r="ACD1273" s="5"/>
      <c r="ACE1273" s="5"/>
      <c r="ACF1273" s="5"/>
      <c r="ACG1273" s="5"/>
      <c r="ACH1273" s="5"/>
      <c r="ACI1273" s="5"/>
      <c r="ACJ1273" s="5"/>
      <c r="ACK1273" s="5"/>
      <c r="ACL1273" s="5"/>
      <c r="ACM1273" s="5"/>
      <c r="ACN1273" s="5"/>
      <c r="ACO1273" s="5"/>
      <c r="ACP1273" s="5"/>
      <c r="ACQ1273" s="5"/>
      <c r="ACR1273" s="5"/>
      <c r="ACS1273" s="5"/>
      <c r="ACT1273" s="5"/>
      <c r="ACU1273" s="5"/>
      <c r="ACV1273" s="5"/>
      <c r="ACW1273" s="5"/>
      <c r="ACX1273" s="5"/>
      <c r="ACY1273" s="5"/>
      <c r="ACZ1273" s="5"/>
      <c r="ADA1273" s="5"/>
      <c r="ADB1273" s="5"/>
      <c r="ADC1273" s="5"/>
      <c r="ADD1273" s="5"/>
      <c r="ADE1273" s="5"/>
      <c r="ADF1273" s="5"/>
      <c r="ADG1273" s="5"/>
      <c r="ADH1273" s="5"/>
      <c r="ADI1273" s="5"/>
      <c r="ADJ1273" s="5"/>
      <c r="ADK1273" s="5"/>
      <c r="ADL1273" s="5"/>
      <c r="ADM1273" s="5"/>
      <c r="ADN1273" s="5"/>
      <c r="ADO1273" s="5"/>
      <c r="ADP1273" s="5"/>
      <c r="ADQ1273" s="5"/>
      <c r="ADR1273" s="5"/>
      <c r="ADS1273" s="5"/>
      <c r="ADT1273" s="5"/>
      <c r="ADU1273" s="5"/>
      <c r="ADV1273" s="5"/>
      <c r="ADW1273" s="5"/>
      <c r="ADX1273" s="5"/>
      <c r="ADY1273" s="5"/>
      <c r="ADZ1273" s="5"/>
      <c r="AEA1273" s="5"/>
      <c r="AEB1273" s="5"/>
      <c r="AEC1273" s="5"/>
      <c r="AED1273" s="5"/>
      <c r="AEE1273" s="5"/>
      <c r="AEF1273" s="5"/>
      <c r="AEG1273" s="5"/>
      <c r="AEH1273" s="5"/>
      <c r="AEI1273" s="5"/>
      <c r="AEJ1273" s="5"/>
      <c r="AEK1273" s="5"/>
      <c r="AEL1273" s="5"/>
      <c r="AEM1273" s="5"/>
      <c r="AEN1273" s="5"/>
      <c r="AEO1273" s="5"/>
      <c r="AEP1273" s="5"/>
      <c r="AEQ1273" s="5"/>
      <c r="AER1273" s="5"/>
      <c r="AES1273" s="5"/>
      <c r="AET1273" s="5"/>
      <c r="AEU1273" s="5"/>
      <c r="AEV1273" s="5"/>
      <c r="AEW1273" s="5"/>
      <c r="AEX1273" s="5"/>
      <c r="AEY1273" s="5"/>
      <c r="AEZ1273" s="5"/>
      <c r="AFA1273" s="5"/>
      <c r="AFB1273" s="5"/>
      <c r="AFC1273" s="5"/>
      <c r="AFD1273" s="5"/>
      <c r="AFE1273" s="5"/>
      <c r="AFF1273" s="5"/>
      <c r="AFG1273" s="5"/>
      <c r="AFH1273" s="5"/>
      <c r="AFI1273" s="5"/>
      <c r="AFJ1273" s="5"/>
      <c r="AFK1273" s="5"/>
      <c r="AFL1273" s="5"/>
      <c r="AFM1273" s="5"/>
      <c r="AFN1273" s="5"/>
      <c r="AFO1273" s="5"/>
      <c r="AFP1273" s="5"/>
      <c r="AFQ1273" s="5"/>
      <c r="AFR1273" s="5"/>
      <c r="AFS1273" s="5"/>
      <c r="AFT1273" s="5"/>
      <c r="AFU1273" s="5"/>
      <c r="AFV1273" s="5"/>
      <c r="AFW1273" s="5"/>
      <c r="AFX1273" s="5"/>
      <c r="AFY1273" s="5"/>
      <c r="AFZ1273" s="5"/>
      <c r="AGA1273" s="5"/>
      <c r="AGB1273" s="5"/>
      <c r="AGC1273" s="5"/>
      <c r="AGD1273" s="5"/>
      <c r="AGE1273" s="5"/>
      <c r="AGF1273" s="5"/>
      <c r="AGG1273" s="5"/>
      <c r="AGH1273" s="5"/>
      <c r="AGI1273" s="5"/>
      <c r="AGJ1273" s="5"/>
      <c r="AGK1273" s="5"/>
      <c r="AGL1273" s="5"/>
      <c r="AGM1273" s="5"/>
      <c r="AGN1273" s="5"/>
      <c r="AGO1273" s="5"/>
      <c r="AGP1273" s="5"/>
      <c r="AGQ1273" s="5"/>
      <c r="AGR1273" s="5"/>
      <c r="AGS1273" s="5"/>
      <c r="AGT1273" s="5"/>
      <c r="AGU1273" s="5"/>
      <c r="AGV1273" s="5"/>
      <c r="AGW1273" s="5"/>
      <c r="AGX1273" s="5"/>
      <c r="AGY1273" s="5"/>
      <c r="AGZ1273" s="5"/>
      <c r="AHA1273" s="5"/>
      <c r="AHB1273" s="5"/>
      <c r="AHC1273" s="5"/>
      <c r="AHD1273" s="5"/>
      <c r="AHE1273" s="5"/>
      <c r="AHF1273" s="5"/>
      <c r="AHG1273" s="5"/>
      <c r="AHH1273" s="5"/>
      <c r="AHI1273" s="5"/>
      <c r="AHJ1273" s="5"/>
      <c r="AHK1273" s="5"/>
      <c r="AHL1273" s="5"/>
      <c r="AHM1273" s="5"/>
      <c r="AHN1273" s="5"/>
      <c r="AHO1273" s="5"/>
      <c r="AHP1273" s="5"/>
      <c r="AHQ1273" s="5"/>
      <c r="AHR1273" s="5"/>
      <c r="AHS1273" s="5"/>
      <c r="AHT1273" s="5"/>
      <c r="AHU1273" s="5"/>
      <c r="AHV1273" s="5"/>
      <c r="AHW1273" s="5"/>
      <c r="AHX1273" s="5"/>
      <c r="AHY1273" s="5"/>
      <c r="AHZ1273" s="5"/>
      <c r="AIA1273" s="5"/>
      <c r="AIB1273" s="5"/>
      <c r="AIC1273" s="5"/>
      <c r="AID1273" s="5"/>
      <c r="AIE1273" s="5"/>
      <c r="AIF1273" s="5"/>
      <c r="AIG1273" s="5"/>
      <c r="AIH1273" s="5"/>
      <c r="AII1273" s="5"/>
      <c r="AIJ1273" s="5"/>
      <c r="AIK1273" s="5"/>
      <c r="AIL1273" s="5"/>
      <c r="AIM1273" s="5"/>
      <c r="AIN1273" s="5"/>
      <c r="AIO1273" s="5"/>
      <c r="AIP1273" s="5"/>
      <c r="AIQ1273" s="5"/>
      <c r="AIR1273" s="5"/>
      <c r="AIS1273" s="5"/>
      <c r="AIT1273" s="5"/>
      <c r="AIU1273" s="5"/>
      <c r="AIV1273" s="5"/>
      <c r="AIW1273" s="5"/>
      <c r="AIX1273" s="5"/>
      <c r="AIY1273" s="5"/>
      <c r="AIZ1273" s="5"/>
      <c r="AJA1273" s="5"/>
      <c r="AJB1273" s="5"/>
      <c r="AJC1273" s="5"/>
      <c r="AJD1273" s="5"/>
      <c r="AJE1273" s="5"/>
      <c r="AJF1273" s="5"/>
      <c r="AJG1273" s="5"/>
      <c r="AJH1273" s="5"/>
      <c r="AJI1273" s="5"/>
      <c r="AJJ1273" s="5"/>
      <c r="AJK1273" s="5"/>
      <c r="AJL1273" s="5"/>
      <c r="AJM1273" s="5"/>
      <c r="AJN1273" s="5"/>
      <c r="AJO1273" s="5"/>
      <c r="AJP1273" s="5"/>
      <c r="AJQ1273" s="5"/>
      <c r="AJR1273" s="5"/>
      <c r="AJS1273" s="5"/>
      <c r="AJT1273" s="5"/>
      <c r="AJU1273" s="5"/>
      <c r="AJV1273" s="5"/>
      <c r="AJW1273" s="5"/>
      <c r="AJX1273" s="5"/>
      <c r="AJY1273" s="5"/>
      <c r="AJZ1273" s="5"/>
      <c r="AKA1273" s="5"/>
      <c r="AKB1273" s="5"/>
      <c r="AKC1273" s="5"/>
      <c r="AKD1273" s="5"/>
      <c r="AKE1273" s="5"/>
      <c r="AKF1273" s="5"/>
      <c r="AKG1273" s="5"/>
      <c r="AKH1273" s="5"/>
      <c r="AKI1273" s="5"/>
      <c r="AKJ1273" s="5"/>
      <c r="AKK1273" s="5"/>
      <c r="AKL1273" s="5"/>
      <c r="AKM1273" s="5"/>
      <c r="AKN1273" s="5"/>
      <c r="AKO1273" s="5"/>
      <c r="AKP1273" s="5"/>
      <c r="AKQ1273" s="5"/>
      <c r="AKR1273" s="5"/>
      <c r="AKS1273" s="5"/>
      <c r="AKT1273" s="5"/>
      <c r="AKU1273" s="5"/>
      <c r="AKV1273" s="5"/>
      <c r="AKW1273" s="5"/>
      <c r="AKX1273" s="5"/>
      <c r="AKY1273" s="5"/>
      <c r="AKZ1273" s="5"/>
      <c r="ALA1273" s="5"/>
      <c r="ALB1273" s="5"/>
      <c r="ALC1273" s="5"/>
      <c r="ALD1273" s="5"/>
      <c r="ALE1273" s="5"/>
      <c r="ALF1273" s="5"/>
      <c r="ALG1273" s="5"/>
      <c r="ALH1273" s="5"/>
      <c r="ALI1273" s="5"/>
      <c r="ALJ1273" s="5"/>
      <c r="ALK1273" s="5"/>
      <c r="ALL1273" s="5"/>
      <c r="ALM1273" s="5"/>
      <c r="ALN1273" s="5"/>
      <c r="ALO1273" s="5"/>
      <c r="ALP1273" s="5"/>
      <c r="ALQ1273" s="5"/>
      <c r="ALR1273" s="5"/>
      <c r="ALS1273" s="5"/>
      <c r="ALT1273" s="5"/>
      <c r="ALU1273" s="5"/>
      <c r="ALV1273" s="5"/>
      <c r="ALW1273" s="5"/>
      <c r="ALX1273" s="5"/>
      <c r="ALY1273" s="5"/>
      <c r="ALZ1273" s="5"/>
      <c r="AMA1273" s="5"/>
      <c r="AMB1273" s="5"/>
      <c r="AMC1273" s="5"/>
      <c r="AMD1273" s="5"/>
      <c r="AME1273" s="5"/>
      <c r="AMF1273" s="5"/>
      <c r="AMG1273" s="5"/>
      <c r="AMH1273" s="5"/>
      <c r="AMI1273" s="5"/>
      <c r="AMJ1273" s="5"/>
      <c r="AMK1273" s="5"/>
      <c r="AML1273" s="5"/>
      <c r="AMM1273" s="5"/>
      <c r="AMN1273" s="5"/>
      <c r="AMO1273" s="5"/>
      <c r="AMP1273" s="5"/>
      <c r="AMQ1273" s="5"/>
      <c r="AMR1273" s="5"/>
      <c r="AMS1273" s="5"/>
      <c r="AMT1273" s="5"/>
      <c r="AMU1273" s="5"/>
      <c r="AMV1273" s="5"/>
      <c r="AMW1273" s="5"/>
      <c r="AMX1273" s="5"/>
      <c r="AMY1273" s="5"/>
      <c r="AMZ1273" s="5"/>
      <c r="ANA1273" s="5"/>
      <c r="ANB1273" s="5"/>
      <c r="ANC1273" s="5"/>
      <c r="AND1273" s="5"/>
      <c r="ANE1273" s="5"/>
      <c r="ANF1273" s="5"/>
      <c r="ANG1273" s="5"/>
      <c r="ANH1273" s="5"/>
      <c r="ANI1273" s="5"/>
      <c r="ANJ1273" s="5"/>
      <c r="ANK1273" s="5"/>
      <c r="ANL1273" s="5"/>
      <c r="ANM1273" s="5"/>
      <c r="ANN1273" s="5"/>
      <c r="ANO1273" s="5"/>
      <c r="ANP1273" s="5"/>
      <c r="ANQ1273" s="5"/>
      <c r="ANR1273" s="5"/>
      <c r="ANS1273" s="5"/>
      <c r="ANT1273" s="5"/>
      <c r="ANU1273" s="5"/>
      <c r="ANV1273" s="5"/>
      <c r="ANW1273" s="5"/>
      <c r="ANX1273" s="5"/>
      <c r="ANY1273" s="5"/>
      <c r="ANZ1273" s="5"/>
      <c r="AOA1273" s="5"/>
      <c r="AOB1273" s="5"/>
      <c r="AOC1273" s="5"/>
      <c r="AOD1273" s="5"/>
      <c r="AOE1273" s="5"/>
      <c r="AOF1273" s="5"/>
      <c r="AOG1273" s="5"/>
      <c r="AOH1273" s="5"/>
      <c r="AOI1273" s="5"/>
      <c r="AOJ1273" s="5"/>
      <c r="AOK1273" s="5"/>
      <c r="AOL1273" s="5"/>
      <c r="AOM1273" s="5"/>
      <c r="AON1273" s="5"/>
      <c r="AOO1273" s="5"/>
      <c r="AOP1273" s="5"/>
      <c r="AOQ1273" s="5"/>
      <c r="AOR1273" s="5"/>
      <c r="AOS1273" s="5"/>
      <c r="AOT1273" s="5"/>
      <c r="AOU1273" s="5"/>
      <c r="AOV1273" s="5"/>
      <c r="AOW1273" s="5"/>
      <c r="AOX1273" s="5"/>
      <c r="AOY1273" s="5"/>
      <c r="AOZ1273" s="5"/>
      <c r="APA1273" s="5"/>
      <c r="APB1273" s="5"/>
      <c r="APC1273" s="5"/>
      <c r="APD1273" s="5"/>
      <c r="APE1273" s="5"/>
      <c r="APF1273" s="5"/>
      <c r="APG1273" s="5"/>
      <c r="APH1273" s="5"/>
      <c r="API1273" s="5"/>
      <c r="APJ1273" s="5"/>
      <c r="APK1273" s="5"/>
      <c r="APL1273" s="5"/>
      <c r="APM1273" s="5"/>
      <c r="APN1273" s="5"/>
      <c r="APO1273" s="5"/>
      <c r="APP1273" s="5"/>
      <c r="APQ1273" s="5"/>
      <c r="APR1273" s="5"/>
      <c r="APS1273" s="5"/>
      <c r="APT1273" s="5"/>
      <c r="APU1273" s="5"/>
      <c r="APV1273" s="5"/>
      <c r="APW1273" s="5"/>
      <c r="APX1273" s="5"/>
      <c r="APY1273" s="5"/>
      <c r="APZ1273" s="5"/>
      <c r="AQA1273" s="5"/>
      <c r="AQB1273" s="5"/>
      <c r="AQC1273" s="5"/>
      <c r="AQD1273" s="5"/>
      <c r="AQE1273" s="5"/>
      <c r="AQF1273" s="5"/>
      <c r="AQG1273" s="5"/>
      <c r="AQH1273" s="5"/>
      <c r="AQI1273" s="5"/>
      <c r="AQJ1273" s="5"/>
      <c r="AQK1273" s="5"/>
      <c r="AQL1273" s="5"/>
      <c r="AQM1273" s="5"/>
      <c r="AQN1273" s="5"/>
      <c r="AQO1273" s="5"/>
      <c r="AQP1273" s="5"/>
      <c r="AQQ1273" s="5"/>
      <c r="AQR1273" s="5"/>
      <c r="AQS1273" s="5"/>
      <c r="AQT1273" s="5"/>
      <c r="AQU1273" s="5"/>
      <c r="AQV1273" s="5"/>
      <c r="AQW1273" s="5"/>
      <c r="AQX1273" s="5"/>
      <c r="AQY1273" s="5"/>
      <c r="AQZ1273" s="5"/>
      <c r="ARA1273" s="5"/>
      <c r="ARB1273" s="5"/>
      <c r="ARC1273" s="5"/>
      <c r="ARD1273" s="5"/>
      <c r="ARE1273" s="5"/>
      <c r="ARF1273" s="5"/>
      <c r="ARG1273" s="5"/>
      <c r="ARH1273" s="5"/>
      <c r="ARI1273" s="5"/>
      <c r="ARJ1273" s="5"/>
      <c r="ARK1273" s="5"/>
      <c r="ARL1273" s="5"/>
      <c r="ARM1273" s="5"/>
      <c r="ARN1273" s="5"/>
      <c r="ARO1273" s="5"/>
      <c r="ARP1273" s="5"/>
      <c r="ARQ1273" s="5"/>
      <c r="ARR1273" s="5"/>
      <c r="ARS1273" s="5"/>
      <c r="ART1273" s="5"/>
      <c r="ARU1273" s="5"/>
      <c r="ARV1273" s="5"/>
      <c r="ARW1273" s="5"/>
      <c r="ARX1273" s="5"/>
      <c r="ARY1273" s="5"/>
      <c r="ARZ1273" s="5"/>
      <c r="ASA1273" s="5"/>
      <c r="ASB1273" s="5"/>
      <c r="ASC1273" s="5"/>
      <c r="ASD1273" s="5"/>
      <c r="ASE1273" s="5"/>
      <c r="ASF1273" s="5"/>
      <c r="ASG1273" s="5"/>
      <c r="ASH1273" s="5"/>
      <c r="ASI1273" s="5"/>
      <c r="ASJ1273" s="5"/>
      <c r="ASK1273" s="5"/>
      <c r="ASL1273" s="5"/>
      <c r="ASM1273" s="5"/>
      <c r="ASN1273" s="5"/>
      <c r="ASO1273" s="5"/>
      <c r="ASP1273" s="5"/>
      <c r="ASQ1273" s="5"/>
      <c r="ASR1273" s="5"/>
      <c r="ASS1273" s="5"/>
      <c r="AST1273" s="5"/>
      <c r="ASU1273" s="5"/>
      <c r="ASV1273" s="5"/>
      <c r="ASW1273" s="5"/>
      <c r="ASX1273" s="5"/>
      <c r="ASY1273" s="5"/>
      <c r="ASZ1273" s="5"/>
      <c r="ATA1273" s="5"/>
      <c r="ATB1273" s="5"/>
      <c r="ATC1273" s="5"/>
      <c r="ATD1273" s="5"/>
      <c r="ATE1273" s="5"/>
      <c r="ATF1273" s="5"/>
      <c r="ATG1273" s="5"/>
      <c r="ATH1273" s="5"/>
      <c r="ATI1273" s="5"/>
      <c r="ATJ1273" s="5"/>
      <c r="ATK1273" s="5"/>
      <c r="ATL1273" s="5"/>
      <c r="ATM1273" s="5"/>
      <c r="ATN1273" s="5"/>
      <c r="ATO1273" s="5"/>
      <c r="ATP1273" s="5"/>
      <c r="ATQ1273" s="5"/>
      <c r="ATR1273" s="5"/>
      <c r="ATS1273" s="5"/>
      <c r="ATT1273" s="5"/>
      <c r="ATU1273" s="5"/>
      <c r="ATV1273" s="5"/>
      <c r="ATW1273" s="5"/>
      <c r="ATX1273" s="5"/>
      <c r="ATY1273" s="5"/>
      <c r="ATZ1273" s="5"/>
      <c r="AUA1273" s="5"/>
      <c r="AUB1273" s="5"/>
      <c r="AUC1273" s="5"/>
      <c r="AUD1273" s="5"/>
      <c r="AUE1273" s="5"/>
      <c r="AUF1273" s="5"/>
      <c r="AUG1273" s="5"/>
      <c r="AUH1273" s="5"/>
      <c r="AUI1273" s="5"/>
      <c r="AUJ1273" s="5"/>
      <c r="AUK1273" s="5"/>
      <c r="AUL1273" s="5"/>
      <c r="AUM1273" s="5"/>
      <c r="AUN1273" s="5"/>
      <c r="AUO1273" s="5"/>
      <c r="AUP1273" s="5"/>
      <c r="AUQ1273" s="5"/>
      <c r="AUR1273" s="5"/>
      <c r="AUS1273" s="5"/>
      <c r="AUT1273" s="5"/>
      <c r="AUU1273" s="5"/>
      <c r="AUV1273" s="5"/>
      <c r="AUW1273" s="5"/>
      <c r="AUX1273" s="5"/>
      <c r="AUY1273" s="5"/>
      <c r="AUZ1273" s="5"/>
      <c r="AVA1273" s="5"/>
      <c r="AVB1273" s="5"/>
      <c r="AVC1273" s="5"/>
      <c r="AVD1273" s="5"/>
      <c r="AVE1273" s="5"/>
      <c r="AVF1273" s="5"/>
      <c r="AVG1273" s="5"/>
      <c r="AVH1273" s="5"/>
      <c r="AVI1273" s="5"/>
      <c r="AVJ1273" s="5"/>
      <c r="AVK1273" s="5"/>
      <c r="AVL1273" s="5"/>
      <c r="AVM1273" s="5"/>
      <c r="AVN1273" s="5"/>
      <c r="AVO1273" s="5"/>
      <c r="AVP1273" s="5"/>
      <c r="AVQ1273" s="5"/>
      <c r="AVR1273" s="5"/>
      <c r="AVS1273" s="5"/>
      <c r="AVT1273" s="5"/>
      <c r="AVU1273" s="5"/>
      <c r="AVV1273" s="5"/>
      <c r="AVW1273" s="5"/>
      <c r="AVX1273" s="5"/>
      <c r="AVY1273" s="5"/>
      <c r="AVZ1273" s="5"/>
      <c r="AWA1273" s="5"/>
      <c r="AWB1273" s="5"/>
      <c r="AWC1273" s="5"/>
      <c r="AWD1273" s="5"/>
      <c r="AWE1273" s="5"/>
      <c r="AWF1273" s="5"/>
      <c r="AWG1273" s="5"/>
      <c r="AWH1273" s="5"/>
      <c r="AWI1273" s="5"/>
      <c r="AWJ1273" s="5"/>
      <c r="AWK1273" s="5"/>
      <c r="AWL1273" s="5"/>
      <c r="AWM1273" s="5"/>
      <c r="AWN1273" s="5"/>
      <c r="AWO1273" s="5"/>
      <c r="AWP1273" s="5"/>
      <c r="AWQ1273" s="5"/>
      <c r="AWR1273" s="5"/>
      <c r="AWS1273" s="5"/>
      <c r="AWT1273" s="5"/>
      <c r="AWU1273" s="5"/>
      <c r="AWV1273" s="5"/>
      <c r="AWW1273" s="5"/>
      <c r="AWX1273" s="5"/>
      <c r="AWY1273" s="5"/>
      <c r="AWZ1273" s="5"/>
      <c r="AXA1273" s="5"/>
      <c r="AXB1273" s="5"/>
      <c r="AXC1273" s="5"/>
      <c r="AXD1273" s="5"/>
      <c r="AXE1273" s="5"/>
      <c r="AXF1273" s="5"/>
      <c r="AXG1273" s="5"/>
      <c r="AXH1273" s="5"/>
      <c r="AXI1273" s="5"/>
      <c r="AXJ1273" s="5"/>
      <c r="AXK1273" s="5"/>
      <c r="AXL1273" s="5"/>
      <c r="AXM1273" s="5"/>
      <c r="AXN1273" s="5"/>
      <c r="AXO1273" s="5"/>
      <c r="AXP1273" s="5"/>
      <c r="AXQ1273" s="5"/>
      <c r="AXR1273" s="5"/>
      <c r="AXS1273" s="5"/>
      <c r="AXT1273" s="5"/>
      <c r="AXU1273" s="5"/>
      <c r="AXV1273" s="5"/>
      <c r="AXW1273" s="5"/>
      <c r="AXX1273" s="5"/>
      <c r="AXY1273" s="5"/>
      <c r="AXZ1273" s="5"/>
      <c r="AYA1273" s="5"/>
      <c r="AYB1273" s="5"/>
      <c r="AYC1273" s="5"/>
      <c r="AYD1273" s="5"/>
      <c r="AYE1273" s="5"/>
      <c r="AYF1273" s="5"/>
      <c r="AYG1273" s="5"/>
      <c r="AYH1273" s="5"/>
      <c r="AYI1273" s="5"/>
      <c r="AYJ1273" s="5"/>
      <c r="AYK1273" s="5"/>
      <c r="AYL1273" s="5"/>
      <c r="AYM1273" s="5"/>
      <c r="AYN1273" s="5"/>
      <c r="AYO1273" s="5"/>
      <c r="AYP1273" s="5"/>
      <c r="AYQ1273" s="5"/>
      <c r="AYR1273" s="5"/>
      <c r="AYS1273" s="5"/>
      <c r="AYT1273" s="5"/>
      <c r="AYU1273" s="5"/>
      <c r="AYV1273" s="5"/>
      <c r="AYW1273" s="5"/>
      <c r="AYX1273" s="5"/>
      <c r="AYY1273" s="5"/>
      <c r="AYZ1273" s="5"/>
      <c r="AZA1273" s="5"/>
      <c r="AZB1273" s="5"/>
      <c r="AZC1273" s="5"/>
      <c r="AZD1273" s="5"/>
      <c r="AZE1273" s="5"/>
      <c r="AZF1273" s="5"/>
      <c r="AZG1273" s="5"/>
      <c r="AZH1273" s="5"/>
      <c r="AZI1273" s="5"/>
      <c r="AZJ1273" s="5"/>
      <c r="AZK1273" s="5"/>
      <c r="AZL1273" s="5"/>
      <c r="AZM1273" s="5"/>
      <c r="AZN1273" s="5"/>
      <c r="AZO1273" s="5"/>
      <c r="AZP1273" s="5"/>
      <c r="AZQ1273" s="5"/>
      <c r="AZR1273" s="5"/>
      <c r="AZS1273" s="5"/>
      <c r="AZT1273" s="5"/>
      <c r="AZU1273" s="5"/>
      <c r="AZV1273" s="5"/>
      <c r="AZW1273" s="5"/>
      <c r="AZX1273" s="5"/>
      <c r="AZY1273" s="5"/>
      <c r="AZZ1273" s="5"/>
      <c r="BAA1273" s="5"/>
      <c r="BAB1273" s="5"/>
      <c r="BAC1273" s="5"/>
      <c r="BAD1273" s="5"/>
      <c r="BAE1273" s="5"/>
      <c r="BAF1273" s="5"/>
      <c r="BAG1273" s="5"/>
      <c r="BAH1273" s="5"/>
      <c r="BAI1273" s="5"/>
      <c r="BAJ1273" s="5"/>
      <c r="BAK1273" s="5"/>
      <c r="BAL1273" s="5"/>
      <c r="BAM1273" s="5"/>
      <c r="BAN1273" s="5"/>
      <c r="BAO1273" s="5"/>
      <c r="BAP1273" s="5"/>
      <c r="BAQ1273" s="5"/>
      <c r="BAR1273" s="5"/>
      <c r="BAS1273" s="5"/>
      <c r="BAT1273" s="5"/>
      <c r="BAU1273" s="5"/>
      <c r="BAV1273" s="5"/>
      <c r="BAW1273" s="5"/>
      <c r="BAX1273" s="5"/>
      <c r="BAY1273" s="5"/>
      <c r="BAZ1273" s="5"/>
      <c r="BBA1273" s="5"/>
      <c r="BBB1273" s="5"/>
      <c r="BBC1273" s="5"/>
      <c r="BBD1273" s="5"/>
      <c r="BBE1273" s="5"/>
      <c r="BBF1273" s="5"/>
      <c r="BBG1273" s="5"/>
      <c r="BBH1273" s="5"/>
      <c r="BBI1273" s="5"/>
      <c r="BBJ1273" s="5"/>
      <c r="BBK1273" s="5"/>
      <c r="BBL1273" s="5"/>
      <c r="BBM1273" s="5"/>
      <c r="BBN1273" s="5"/>
      <c r="BBO1273" s="5"/>
      <c r="BBP1273" s="5"/>
      <c r="BBQ1273" s="5"/>
      <c r="BBR1273" s="5"/>
      <c r="BBS1273" s="5"/>
      <c r="BBT1273" s="5"/>
      <c r="BBU1273" s="5"/>
      <c r="BBV1273" s="5"/>
      <c r="BBW1273" s="5"/>
      <c r="BBX1273" s="5"/>
      <c r="BBY1273" s="5"/>
      <c r="BBZ1273" s="5"/>
      <c r="BCA1273" s="5"/>
      <c r="BCB1273" s="5"/>
      <c r="BCC1273" s="5"/>
      <c r="BCD1273" s="5"/>
      <c r="BCE1273" s="5"/>
      <c r="BCF1273" s="5"/>
      <c r="BCG1273" s="5"/>
      <c r="BCH1273" s="5"/>
      <c r="BCI1273" s="5"/>
      <c r="BCJ1273" s="5"/>
      <c r="BCK1273" s="5"/>
      <c r="BCL1273" s="5"/>
      <c r="BCM1273" s="5"/>
      <c r="BCN1273" s="5"/>
      <c r="BCO1273" s="5"/>
      <c r="BCP1273" s="5"/>
      <c r="BCQ1273" s="5"/>
      <c r="BCR1273" s="5"/>
      <c r="BCS1273" s="5"/>
      <c r="BCT1273" s="5"/>
      <c r="BCU1273" s="5"/>
      <c r="BCV1273" s="5"/>
      <c r="BCW1273" s="5"/>
      <c r="BCX1273" s="5"/>
      <c r="BCY1273" s="5"/>
      <c r="BCZ1273" s="5"/>
      <c r="BDA1273" s="5"/>
      <c r="BDB1273" s="5"/>
      <c r="BDC1273" s="5"/>
      <c r="BDD1273" s="5"/>
      <c r="BDE1273" s="5"/>
      <c r="BDF1273" s="5"/>
      <c r="BDG1273" s="5"/>
      <c r="BDH1273" s="5"/>
      <c r="BDI1273" s="5"/>
      <c r="BDJ1273" s="5"/>
      <c r="BDK1273" s="5"/>
      <c r="BDL1273" s="5"/>
      <c r="BDM1273" s="5"/>
      <c r="BDN1273" s="5"/>
      <c r="BDO1273" s="5"/>
      <c r="BDP1273" s="5"/>
      <c r="BDQ1273" s="5"/>
      <c r="BDR1273" s="5"/>
      <c r="BDS1273" s="5"/>
      <c r="BDT1273" s="5"/>
      <c r="BDU1273" s="5"/>
      <c r="BDV1273" s="5"/>
      <c r="BDW1273" s="5"/>
      <c r="BDX1273" s="5"/>
      <c r="BDY1273" s="5"/>
      <c r="BDZ1273" s="5"/>
      <c r="BEA1273" s="5"/>
      <c r="BEB1273" s="5"/>
      <c r="BEC1273" s="5"/>
      <c r="BED1273" s="5"/>
      <c r="BEE1273" s="5"/>
      <c r="BEF1273" s="5"/>
      <c r="BEG1273" s="5"/>
      <c r="BEH1273" s="5"/>
      <c r="BEI1273" s="5"/>
      <c r="BEJ1273" s="5"/>
      <c r="BEK1273" s="5"/>
      <c r="BEL1273" s="5"/>
      <c r="BEM1273" s="5"/>
      <c r="BEN1273" s="5"/>
      <c r="BEO1273" s="5"/>
      <c r="BEP1273" s="5"/>
      <c r="BEQ1273" s="5"/>
      <c r="BER1273" s="5"/>
      <c r="BES1273" s="5"/>
      <c r="BET1273" s="5"/>
      <c r="BEU1273" s="5"/>
      <c r="BEV1273" s="5"/>
      <c r="BEW1273" s="5"/>
      <c r="BEX1273" s="5"/>
      <c r="BEY1273" s="5"/>
      <c r="BEZ1273" s="5"/>
      <c r="BFA1273" s="5"/>
      <c r="BFB1273" s="5"/>
      <c r="BFC1273" s="5"/>
      <c r="BFD1273" s="5"/>
      <c r="BFE1273" s="5"/>
      <c r="BFF1273" s="5"/>
      <c r="BFG1273" s="5"/>
      <c r="BFH1273" s="5"/>
      <c r="BFI1273" s="5"/>
      <c r="BFJ1273" s="5"/>
      <c r="BFK1273" s="5"/>
      <c r="BFL1273" s="5"/>
      <c r="BFM1273" s="5"/>
      <c r="BFN1273" s="5"/>
      <c r="BFO1273" s="5"/>
      <c r="BFP1273" s="5"/>
      <c r="BFQ1273" s="5"/>
      <c r="BFR1273" s="5"/>
      <c r="BFS1273" s="5"/>
      <c r="BFT1273" s="5"/>
      <c r="BFU1273" s="5"/>
      <c r="BFV1273" s="5"/>
      <c r="BFW1273" s="5"/>
      <c r="BFX1273" s="5"/>
      <c r="BFY1273" s="5"/>
      <c r="BFZ1273" s="5"/>
      <c r="BGA1273" s="5"/>
      <c r="BGB1273" s="5"/>
      <c r="BGC1273" s="5"/>
      <c r="BGD1273" s="5"/>
      <c r="BGE1273" s="5"/>
      <c r="BGF1273" s="5"/>
      <c r="BGG1273" s="5"/>
      <c r="BGH1273" s="5"/>
      <c r="BGI1273" s="5"/>
      <c r="BGJ1273" s="5"/>
      <c r="BGK1273" s="5"/>
      <c r="BGL1273" s="5"/>
      <c r="BGM1273" s="5"/>
      <c r="BGN1273" s="5"/>
      <c r="BGO1273" s="5"/>
      <c r="BGP1273" s="5"/>
      <c r="BGQ1273" s="5"/>
      <c r="BGR1273" s="5"/>
      <c r="BGS1273" s="5"/>
      <c r="BGT1273" s="5"/>
      <c r="BGU1273" s="5"/>
      <c r="BGV1273" s="5"/>
      <c r="BGW1273" s="5"/>
      <c r="BGX1273" s="5"/>
      <c r="BGY1273" s="5"/>
      <c r="BGZ1273" s="5"/>
      <c r="BHA1273" s="5"/>
      <c r="BHB1273" s="5"/>
      <c r="BHC1273" s="5"/>
      <c r="BHD1273" s="5"/>
      <c r="BHE1273" s="5"/>
      <c r="BHF1273" s="5"/>
      <c r="BHG1273" s="5"/>
      <c r="BHH1273" s="5"/>
      <c r="BHI1273" s="5"/>
      <c r="BHJ1273" s="5"/>
      <c r="BHK1273" s="5"/>
      <c r="BHL1273" s="5"/>
      <c r="BHM1273" s="5"/>
      <c r="BHN1273" s="5"/>
      <c r="BHO1273" s="5"/>
      <c r="BHP1273" s="5"/>
      <c r="BHQ1273" s="5"/>
      <c r="BHR1273" s="5"/>
      <c r="BHS1273" s="5"/>
      <c r="BHT1273" s="5"/>
      <c r="BHU1273" s="5"/>
      <c r="BHV1273" s="5"/>
      <c r="BHW1273" s="5"/>
      <c r="BHX1273" s="5"/>
      <c r="BHY1273" s="5"/>
      <c r="BHZ1273" s="5"/>
      <c r="BIA1273" s="5"/>
      <c r="BIB1273" s="5"/>
      <c r="BIC1273" s="5"/>
      <c r="BID1273" s="5"/>
      <c r="BIE1273" s="5"/>
      <c r="BIF1273" s="5"/>
      <c r="BIG1273" s="5"/>
      <c r="BIH1273" s="5"/>
      <c r="BII1273" s="5"/>
      <c r="BIJ1273" s="5"/>
      <c r="BIK1273" s="5"/>
      <c r="BIL1273" s="5"/>
      <c r="BIM1273" s="5"/>
      <c r="BIN1273" s="5"/>
      <c r="BIO1273" s="5"/>
      <c r="BIP1273" s="5"/>
      <c r="BIQ1273" s="5"/>
      <c r="BIR1273" s="5"/>
      <c r="BIS1273" s="5"/>
      <c r="BIT1273" s="5"/>
      <c r="BIU1273" s="5"/>
      <c r="BIV1273" s="5"/>
      <c r="BIW1273" s="5"/>
      <c r="BIX1273" s="5"/>
      <c r="BIY1273" s="5"/>
      <c r="BIZ1273" s="5"/>
      <c r="BJA1273" s="5"/>
      <c r="BJB1273" s="5"/>
      <c r="BJC1273" s="5"/>
      <c r="BJD1273" s="5"/>
      <c r="BJE1273" s="5"/>
      <c r="BJF1273" s="5"/>
      <c r="BJG1273" s="5"/>
      <c r="BJH1273" s="5"/>
      <c r="BJI1273" s="5"/>
      <c r="BJJ1273" s="5"/>
      <c r="BJK1273" s="5"/>
      <c r="BJL1273" s="5"/>
      <c r="BJM1273" s="5"/>
      <c r="BJN1273" s="5"/>
      <c r="BJO1273" s="5"/>
      <c r="BJP1273" s="5"/>
      <c r="BJQ1273" s="5"/>
      <c r="BJR1273" s="5"/>
      <c r="BJS1273" s="5"/>
      <c r="BJT1273" s="5"/>
      <c r="BJU1273" s="5"/>
      <c r="BJV1273" s="5"/>
      <c r="BJW1273" s="5"/>
      <c r="BJX1273" s="5"/>
      <c r="BJY1273" s="5"/>
      <c r="BJZ1273" s="5"/>
      <c r="BKA1273" s="5"/>
      <c r="BKB1273" s="5"/>
      <c r="BKC1273" s="5"/>
      <c r="BKD1273" s="5"/>
      <c r="BKE1273" s="5"/>
      <c r="BKF1273" s="5"/>
      <c r="BKG1273" s="5"/>
      <c r="BKH1273" s="5"/>
      <c r="BKI1273" s="5"/>
      <c r="BKJ1273" s="5"/>
      <c r="BKK1273" s="5"/>
      <c r="BKL1273" s="5"/>
      <c r="BKM1273" s="5"/>
      <c r="BKN1273" s="5"/>
      <c r="BKO1273" s="5"/>
      <c r="BKP1273" s="5"/>
      <c r="BKQ1273" s="5"/>
      <c r="BKR1273" s="5"/>
      <c r="BKS1273" s="5"/>
      <c r="BKT1273" s="5"/>
      <c r="BKU1273" s="5"/>
      <c r="BKV1273" s="5"/>
      <c r="BKW1273" s="5"/>
      <c r="BKX1273" s="5"/>
      <c r="BKY1273" s="5"/>
      <c r="BKZ1273" s="5"/>
      <c r="BLA1273" s="5"/>
      <c r="BLB1273" s="5"/>
      <c r="BLC1273" s="5"/>
      <c r="BLD1273" s="5"/>
      <c r="BLE1273" s="5"/>
      <c r="BLF1273" s="5"/>
      <c r="BLG1273" s="5"/>
      <c r="BLH1273" s="5"/>
      <c r="BLI1273" s="5"/>
      <c r="BLJ1273" s="5"/>
      <c r="BLK1273" s="5"/>
      <c r="BLL1273" s="5"/>
      <c r="BLM1273" s="5"/>
      <c r="BLN1273" s="5"/>
      <c r="BLO1273" s="5"/>
      <c r="BLP1273" s="5"/>
      <c r="BLQ1273" s="5"/>
      <c r="BLR1273" s="5"/>
      <c r="BLS1273" s="5"/>
      <c r="BLT1273" s="5"/>
      <c r="BLU1273" s="5"/>
      <c r="BLV1273" s="5"/>
      <c r="BLW1273" s="5"/>
      <c r="BLX1273" s="5"/>
      <c r="BLY1273" s="5"/>
      <c r="BLZ1273" s="5"/>
      <c r="BMA1273" s="5"/>
      <c r="BMB1273" s="5"/>
      <c r="BMC1273" s="5"/>
      <c r="BMD1273" s="5"/>
      <c r="BME1273" s="5"/>
      <c r="BMF1273" s="5"/>
      <c r="BMG1273" s="5"/>
      <c r="BMH1273" s="5"/>
      <c r="BMI1273" s="5"/>
      <c r="BMJ1273" s="5"/>
      <c r="BMK1273" s="5"/>
      <c r="BML1273" s="5"/>
      <c r="BMM1273" s="5"/>
      <c r="BMN1273" s="5"/>
      <c r="BMO1273" s="5"/>
      <c r="BMP1273" s="5"/>
      <c r="BMQ1273" s="5"/>
      <c r="BMR1273" s="5"/>
      <c r="BMS1273" s="5"/>
      <c r="BMT1273" s="5"/>
      <c r="BMU1273" s="5"/>
      <c r="BMV1273" s="5"/>
      <c r="BMW1273" s="5"/>
      <c r="BMX1273" s="5"/>
      <c r="BMY1273" s="5"/>
      <c r="BMZ1273" s="5"/>
      <c r="BNA1273" s="5"/>
      <c r="BNB1273" s="5"/>
      <c r="BNC1273" s="5"/>
      <c r="BND1273" s="5"/>
      <c r="BNE1273" s="5"/>
      <c r="BNF1273" s="5"/>
      <c r="BNG1273" s="5"/>
      <c r="BNH1273" s="5"/>
      <c r="BNI1273" s="5"/>
      <c r="BNJ1273" s="5"/>
      <c r="BNK1273" s="5"/>
      <c r="BNL1273" s="5"/>
      <c r="BNM1273" s="5"/>
      <c r="BNN1273" s="5"/>
      <c r="BNO1273" s="5"/>
      <c r="BNP1273" s="5"/>
      <c r="BNQ1273" s="5"/>
      <c r="BNR1273" s="5"/>
      <c r="BNS1273" s="5"/>
      <c r="BNT1273" s="5"/>
      <c r="BNU1273" s="5"/>
      <c r="BNV1273" s="5"/>
      <c r="BNW1273" s="5"/>
      <c r="BNX1273" s="5"/>
      <c r="BNY1273" s="5"/>
      <c r="BNZ1273" s="5"/>
      <c r="BOA1273" s="5"/>
      <c r="BOB1273" s="5"/>
      <c r="BOC1273" s="5"/>
      <c r="BOD1273" s="5"/>
      <c r="BOE1273" s="5"/>
      <c r="BOF1273" s="5"/>
      <c r="BOG1273" s="5"/>
      <c r="BOH1273" s="5"/>
      <c r="BOI1273" s="5"/>
      <c r="BOJ1273" s="5"/>
      <c r="BOK1273" s="5"/>
      <c r="BOL1273" s="5"/>
      <c r="BOM1273" s="5"/>
      <c r="BON1273" s="5"/>
      <c r="BOO1273" s="5"/>
      <c r="BOP1273" s="5"/>
      <c r="BOQ1273" s="5"/>
      <c r="BOR1273" s="5"/>
      <c r="BOS1273" s="5"/>
      <c r="BOT1273" s="5"/>
      <c r="BOU1273" s="5"/>
      <c r="BOV1273" s="5"/>
      <c r="BOW1273" s="5"/>
      <c r="BOX1273" s="5"/>
      <c r="BOY1273" s="5"/>
      <c r="BOZ1273" s="5"/>
      <c r="BPA1273" s="5"/>
      <c r="BPB1273" s="5"/>
      <c r="BPC1273" s="5"/>
      <c r="BPD1273" s="5"/>
      <c r="BPE1273" s="5"/>
      <c r="BPF1273" s="5"/>
      <c r="BPG1273" s="5"/>
      <c r="BPH1273" s="5"/>
      <c r="BPI1273" s="5"/>
      <c r="BPJ1273" s="5"/>
      <c r="BPK1273" s="5"/>
      <c r="BPL1273" s="5"/>
      <c r="BPM1273" s="5"/>
      <c r="BPN1273" s="5"/>
      <c r="BPO1273" s="5"/>
      <c r="BPP1273" s="5"/>
      <c r="BPQ1273" s="5"/>
      <c r="BPR1273" s="5"/>
      <c r="BPS1273" s="5"/>
      <c r="BPT1273" s="5"/>
      <c r="BPU1273" s="5"/>
      <c r="BPV1273" s="5"/>
      <c r="BPW1273" s="5"/>
      <c r="BPX1273" s="5"/>
      <c r="BPY1273" s="5"/>
      <c r="BPZ1273" s="5"/>
      <c r="BQA1273" s="5"/>
      <c r="BQB1273" s="5"/>
      <c r="BQC1273" s="5"/>
      <c r="BQD1273" s="5"/>
      <c r="BQE1273" s="5"/>
      <c r="BQF1273" s="5"/>
      <c r="BQG1273" s="5"/>
      <c r="BQH1273" s="5"/>
      <c r="BQI1273" s="5"/>
      <c r="BQJ1273" s="5"/>
      <c r="BQK1273" s="5"/>
      <c r="BQL1273" s="5"/>
      <c r="BQM1273" s="5"/>
      <c r="BQN1273" s="5"/>
      <c r="BQO1273" s="5"/>
      <c r="BQP1273" s="5"/>
      <c r="BQQ1273" s="5"/>
      <c r="BQR1273" s="5"/>
      <c r="BQS1273" s="5"/>
      <c r="BQT1273" s="5"/>
      <c r="BQU1273" s="5"/>
      <c r="BQV1273" s="5"/>
      <c r="BQW1273" s="5"/>
      <c r="BQX1273" s="5"/>
      <c r="BQY1273" s="5"/>
      <c r="BQZ1273" s="5"/>
      <c r="BRA1273" s="5"/>
      <c r="BRB1273" s="5"/>
      <c r="BRC1273" s="5"/>
      <c r="BRD1273" s="5"/>
      <c r="BRE1273" s="5"/>
      <c r="BRF1273" s="5"/>
      <c r="BRG1273" s="5"/>
      <c r="BRH1273" s="5"/>
      <c r="BRI1273" s="5"/>
      <c r="BRJ1273" s="5"/>
      <c r="BRK1273" s="5"/>
      <c r="BRL1273" s="5"/>
      <c r="BRM1273" s="5"/>
      <c r="BRN1273" s="5"/>
      <c r="BRO1273" s="5"/>
      <c r="BRP1273" s="5"/>
      <c r="BRQ1273" s="5"/>
      <c r="BRR1273" s="5"/>
      <c r="BRS1273" s="5"/>
      <c r="BRT1273" s="5"/>
      <c r="BRU1273" s="5"/>
      <c r="BRV1273" s="5"/>
      <c r="BRW1273" s="5"/>
      <c r="BRX1273" s="5"/>
      <c r="BRY1273" s="5"/>
      <c r="BRZ1273" s="5"/>
      <c r="BSA1273" s="5"/>
      <c r="BSB1273" s="5"/>
      <c r="BSC1273" s="5"/>
      <c r="BSD1273" s="5"/>
      <c r="BSE1273" s="5"/>
      <c r="BSF1273" s="5"/>
      <c r="BSG1273" s="5"/>
      <c r="BSH1273" s="5"/>
      <c r="BSI1273" s="5"/>
      <c r="BSJ1273" s="5"/>
      <c r="BSK1273" s="5"/>
      <c r="BSL1273" s="5"/>
      <c r="BSM1273" s="5"/>
      <c r="BSN1273" s="5"/>
      <c r="BSO1273" s="5"/>
      <c r="BSP1273" s="5"/>
      <c r="BSQ1273" s="5"/>
      <c r="BSR1273" s="5"/>
      <c r="BSS1273" s="5"/>
      <c r="BST1273" s="5"/>
      <c r="BSU1273" s="5"/>
      <c r="BSV1273" s="5"/>
      <c r="BSW1273" s="5"/>
      <c r="BSX1273" s="5"/>
      <c r="BSY1273" s="5"/>
      <c r="BSZ1273" s="5"/>
      <c r="BTA1273" s="5"/>
      <c r="BTB1273" s="5"/>
      <c r="BTC1273" s="5"/>
      <c r="BTD1273" s="5"/>
      <c r="BTE1273" s="5"/>
      <c r="BTF1273" s="5"/>
      <c r="BTG1273" s="5"/>
      <c r="BTH1273" s="5"/>
      <c r="BTI1273" s="5"/>
      <c r="BTJ1273" s="5"/>
      <c r="BTK1273" s="5"/>
      <c r="BTL1273" s="5"/>
      <c r="BTM1273" s="5"/>
      <c r="BTN1273" s="5"/>
      <c r="BTO1273" s="5"/>
      <c r="BTP1273" s="5"/>
      <c r="BTQ1273" s="5"/>
      <c r="BTR1273" s="5"/>
      <c r="BTS1273" s="5"/>
      <c r="BTT1273" s="5"/>
      <c r="BTU1273" s="5"/>
      <c r="BTV1273" s="5"/>
      <c r="BTW1273" s="5"/>
      <c r="BTX1273" s="5"/>
      <c r="BTY1273" s="5"/>
      <c r="BTZ1273" s="5"/>
      <c r="BUA1273" s="5"/>
      <c r="BUB1273" s="5"/>
      <c r="BUC1273" s="5"/>
      <c r="BUD1273" s="5"/>
      <c r="BUE1273" s="5"/>
      <c r="BUF1273" s="5"/>
      <c r="BUG1273" s="5"/>
      <c r="BUH1273" s="5"/>
      <c r="BUI1273" s="5"/>
      <c r="BUJ1273" s="5"/>
      <c r="BUK1273" s="5"/>
      <c r="BUL1273" s="5"/>
      <c r="BUM1273" s="5"/>
      <c r="BUN1273" s="5"/>
      <c r="BUO1273" s="5"/>
      <c r="BUP1273" s="5"/>
      <c r="BUQ1273" s="5"/>
      <c r="BUR1273" s="5"/>
      <c r="BUS1273" s="5"/>
      <c r="BUT1273" s="5"/>
      <c r="BUU1273" s="5"/>
      <c r="BUV1273" s="5"/>
      <c r="BUW1273" s="5"/>
      <c r="BUX1273" s="5"/>
      <c r="BUY1273" s="5"/>
      <c r="BUZ1273" s="5"/>
      <c r="BVA1273" s="5"/>
      <c r="BVB1273" s="5"/>
      <c r="BVC1273" s="5"/>
      <c r="BVD1273" s="5"/>
      <c r="BVE1273" s="5"/>
      <c r="BVF1273" s="5"/>
      <c r="BVG1273" s="5"/>
      <c r="BVH1273" s="5"/>
      <c r="BVI1273" s="5"/>
      <c r="BVJ1273" s="5"/>
      <c r="BVK1273" s="5"/>
      <c r="BVL1273" s="5"/>
      <c r="BVM1273" s="5"/>
      <c r="BVN1273" s="5"/>
      <c r="BVO1273" s="5"/>
      <c r="BVP1273" s="5"/>
      <c r="BVQ1273" s="5"/>
      <c r="BVR1273" s="5"/>
      <c r="BVS1273" s="5"/>
      <c r="BVT1273" s="5"/>
      <c r="BVU1273" s="5"/>
      <c r="BVV1273" s="5"/>
      <c r="BVW1273" s="5"/>
      <c r="BVX1273" s="5"/>
      <c r="BVY1273" s="5"/>
      <c r="BVZ1273" s="5"/>
      <c r="BWA1273" s="5"/>
      <c r="BWB1273" s="5"/>
      <c r="BWC1273" s="5"/>
      <c r="BWD1273" s="5"/>
      <c r="BWE1273" s="5"/>
      <c r="BWF1273" s="5"/>
      <c r="BWG1273" s="5"/>
      <c r="BWH1273" s="5"/>
      <c r="BWI1273" s="5"/>
      <c r="BWJ1273" s="5"/>
      <c r="BWK1273" s="5"/>
      <c r="BWL1273" s="5"/>
      <c r="BWM1273" s="5"/>
      <c r="BWN1273" s="5"/>
      <c r="BWO1273" s="5"/>
      <c r="BWP1273" s="5"/>
      <c r="BWQ1273" s="5"/>
      <c r="BWR1273" s="5"/>
      <c r="BWS1273" s="5"/>
      <c r="BWT1273" s="5"/>
      <c r="BWU1273" s="5"/>
      <c r="BWV1273" s="5"/>
      <c r="BWW1273" s="5"/>
      <c r="BWX1273" s="5"/>
      <c r="BWY1273" s="5"/>
      <c r="BWZ1273" s="5"/>
      <c r="BXA1273" s="5"/>
      <c r="BXB1273" s="5"/>
      <c r="BXC1273" s="5"/>
      <c r="BXD1273" s="5"/>
      <c r="BXE1273" s="5"/>
      <c r="BXF1273" s="5"/>
      <c r="BXG1273" s="5"/>
      <c r="BXH1273" s="5"/>
      <c r="BXI1273" s="5"/>
      <c r="BXJ1273" s="5"/>
      <c r="BXK1273" s="5"/>
      <c r="BXL1273" s="5"/>
      <c r="BXM1273" s="5"/>
      <c r="BXN1273" s="5"/>
      <c r="BXO1273" s="5"/>
      <c r="BXP1273" s="5"/>
      <c r="BXQ1273" s="5"/>
      <c r="BXR1273" s="5"/>
      <c r="BXS1273" s="5"/>
      <c r="BXT1273" s="5"/>
      <c r="BXU1273" s="5"/>
      <c r="BXV1273" s="5"/>
      <c r="BXW1273" s="5"/>
      <c r="BXX1273" s="5"/>
      <c r="BXY1273" s="5"/>
      <c r="BXZ1273" s="5"/>
      <c r="BYA1273" s="5"/>
      <c r="BYB1273" s="5"/>
      <c r="BYC1273" s="5"/>
      <c r="BYD1273" s="5"/>
      <c r="BYE1273" s="5"/>
      <c r="BYF1273" s="5"/>
      <c r="BYG1273" s="5"/>
      <c r="BYH1273" s="5"/>
      <c r="BYI1273" s="5"/>
      <c r="BYJ1273" s="5"/>
      <c r="BYK1273" s="5"/>
      <c r="BYL1273" s="5"/>
      <c r="BYM1273" s="5"/>
      <c r="BYN1273" s="5"/>
      <c r="BYO1273" s="5"/>
      <c r="BYP1273" s="5"/>
      <c r="BYQ1273" s="5"/>
      <c r="BYR1273" s="5"/>
      <c r="BYS1273" s="5"/>
      <c r="BYT1273" s="5"/>
      <c r="BYU1273" s="5"/>
      <c r="BYV1273" s="5"/>
      <c r="BYW1273" s="5"/>
      <c r="BYX1273" s="5"/>
      <c r="BYY1273" s="5"/>
      <c r="BYZ1273" s="5"/>
      <c r="BZA1273" s="5"/>
      <c r="BZB1273" s="5"/>
      <c r="BZC1273" s="5"/>
      <c r="BZD1273" s="5"/>
      <c r="BZE1273" s="5"/>
      <c r="BZF1273" s="5"/>
      <c r="BZG1273" s="5"/>
      <c r="BZH1273" s="5"/>
      <c r="BZI1273" s="5"/>
      <c r="BZJ1273" s="5"/>
      <c r="BZK1273" s="5"/>
      <c r="BZL1273" s="5"/>
      <c r="BZM1273" s="5"/>
      <c r="BZN1273" s="5"/>
      <c r="BZO1273" s="5"/>
      <c r="BZP1273" s="5"/>
      <c r="BZQ1273" s="5"/>
      <c r="BZR1273" s="5"/>
      <c r="BZS1273" s="5"/>
      <c r="BZT1273" s="5"/>
      <c r="BZU1273" s="5"/>
      <c r="BZV1273" s="5"/>
      <c r="BZW1273" s="5"/>
      <c r="BZX1273" s="5"/>
      <c r="BZY1273" s="5"/>
      <c r="BZZ1273" s="5"/>
      <c r="CAA1273" s="5"/>
      <c r="CAB1273" s="5"/>
      <c r="CAC1273" s="5"/>
      <c r="CAD1273" s="5"/>
      <c r="CAE1273" s="5"/>
      <c r="CAF1273" s="5"/>
      <c r="CAG1273" s="5"/>
      <c r="CAH1273" s="5"/>
      <c r="CAI1273" s="5"/>
      <c r="CAJ1273" s="5"/>
      <c r="CAK1273" s="5"/>
      <c r="CAL1273" s="5"/>
      <c r="CAM1273" s="5"/>
      <c r="CAN1273" s="5"/>
      <c r="CAO1273" s="5"/>
      <c r="CAP1273" s="5"/>
      <c r="CAQ1273" s="5"/>
      <c r="CAR1273" s="5"/>
      <c r="CAS1273" s="5"/>
      <c r="CAT1273" s="5"/>
      <c r="CAU1273" s="5"/>
      <c r="CAV1273" s="5"/>
      <c r="CAW1273" s="5"/>
      <c r="CAX1273" s="5"/>
      <c r="CAY1273" s="5"/>
      <c r="CAZ1273" s="5"/>
      <c r="CBA1273" s="5"/>
      <c r="CBB1273" s="5"/>
      <c r="CBC1273" s="5"/>
      <c r="CBD1273" s="5"/>
      <c r="CBE1273" s="5"/>
      <c r="CBF1273" s="5"/>
      <c r="CBG1273" s="5"/>
      <c r="CBH1273" s="5"/>
      <c r="CBI1273" s="5"/>
      <c r="CBJ1273" s="5"/>
      <c r="CBK1273" s="5"/>
      <c r="CBL1273" s="5"/>
      <c r="CBM1273" s="5"/>
      <c r="CBN1273" s="5"/>
      <c r="CBO1273" s="5"/>
      <c r="CBP1273" s="5"/>
      <c r="CBQ1273" s="5"/>
      <c r="CBR1273" s="5"/>
      <c r="CBS1273" s="5"/>
      <c r="CBT1273" s="5"/>
      <c r="CBU1273" s="5"/>
      <c r="CBV1273" s="5"/>
      <c r="CBW1273" s="5"/>
      <c r="CBX1273" s="5"/>
      <c r="CBY1273" s="5"/>
      <c r="CBZ1273" s="5"/>
      <c r="CCA1273" s="5"/>
      <c r="CCB1273" s="5"/>
      <c r="CCC1273" s="5"/>
      <c r="CCD1273" s="5"/>
      <c r="CCE1273" s="5"/>
      <c r="CCF1273" s="5"/>
      <c r="CCG1273" s="5"/>
      <c r="CCH1273" s="5"/>
      <c r="CCI1273" s="5"/>
      <c r="CCJ1273" s="5"/>
      <c r="CCK1273" s="5"/>
      <c r="CCL1273" s="5"/>
      <c r="CCM1273" s="5"/>
      <c r="CCN1273" s="5"/>
      <c r="CCO1273" s="5"/>
      <c r="CCP1273" s="5"/>
      <c r="CCQ1273" s="5"/>
      <c r="CCR1273" s="5"/>
      <c r="CCS1273" s="5"/>
      <c r="CCT1273" s="5"/>
      <c r="CCU1273" s="5"/>
      <c r="CCV1273" s="5"/>
      <c r="CCW1273" s="5"/>
      <c r="CCX1273" s="5"/>
      <c r="CCY1273" s="5"/>
      <c r="CCZ1273" s="5"/>
      <c r="CDA1273" s="5"/>
      <c r="CDB1273" s="5"/>
      <c r="CDC1273" s="5"/>
      <c r="CDD1273" s="5"/>
      <c r="CDE1273" s="5"/>
      <c r="CDF1273" s="5"/>
      <c r="CDG1273" s="5"/>
      <c r="CDH1273" s="5"/>
      <c r="CDI1273" s="5"/>
      <c r="CDJ1273" s="5"/>
      <c r="CDK1273" s="5"/>
      <c r="CDL1273" s="5"/>
      <c r="CDM1273" s="5"/>
      <c r="CDN1273" s="5"/>
      <c r="CDO1273" s="5"/>
      <c r="CDP1273" s="5"/>
      <c r="CDQ1273" s="5"/>
      <c r="CDR1273" s="5"/>
      <c r="CDS1273" s="5"/>
      <c r="CDT1273" s="5"/>
      <c r="CDU1273" s="5"/>
      <c r="CDV1273" s="5"/>
      <c r="CDW1273" s="5"/>
      <c r="CDX1273" s="5"/>
      <c r="CDY1273" s="5"/>
      <c r="CDZ1273" s="5"/>
      <c r="CEA1273" s="5"/>
      <c r="CEB1273" s="5"/>
      <c r="CEC1273" s="5"/>
      <c r="CED1273" s="5"/>
      <c r="CEE1273" s="5"/>
      <c r="CEF1273" s="5"/>
      <c r="CEG1273" s="5"/>
      <c r="CEH1273" s="5"/>
      <c r="CEI1273" s="5"/>
      <c r="CEJ1273" s="5"/>
      <c r="CEK1273" s="5"/>
      <c r="CEL1273" s="5"/>
      <c r="CEM1273" s="5"/>
      <c r="CEN1273" s="5"/>
      <c r="CEO1273" s="5"/>
      <c r="CEP1273" s="5"/>
      <c r="CEQ1273" s="5"/>
      <c r="CER1273" s="5"/>
      <c r="CES1273" s="5"/>
      <c r="CET1273" s="5"/>
      <c r="CEU1273" s="5"/>
      <c r="CEV1273" s="5"/>
      <c r="CEW1273" s="5"/>
      <c r="CEX1273" s="5"/>
      <c r="CEY1273" s="5"/>
      <c r="CEZ1273" s="5"/>
      <c r="CFA1273" s="5"/>
      <c r="CFB1273" s="5"/>
      <c r="CFC1273" s="5"/>
      <c r="CFD1273" s="5"/>
      <c r="CFE1273" s="5"/>
      <c r="CFF1273" s="5"/>
      <c r="CFG1273" s="5"/>
      <c r="CFH1273" s="5"/>
      <c r="CFI1273" s="5"/>
      <c r="CFJ1273" s="5"/>
      <c r="CFK1273" s="5"/>
      <c r="CFL1273" s="5"/>
      <c r="CFM1273" s="5"/>
      <c r="CFN1273" s="5"/>
      <c r="CFO1273" s="5"/>
      <c r="CFP1273" s="5"/>
      <c r="CFQ1273" s="5"/>
      <c r="CFR1273" s="5"/>
      <c r="CFS1273" s="5"/>
      <c r="CFT1273" s="5"/>
      <c r="CFU1273" s="5"/>
      <c r="CFV1273" s="5"/>
      <c r="CFW1273" s="5"/>
      <c r="CFX1273" s="5"/>
      <c r="CFY1273" s="5"/>
      <c r="CFZ1273" s="5"/>
      <c r="CGA1273" s="5"/>
      <c r="CGB1273" s="5"/>
      <c r="CGC1273" s="5"/>
      <c r="CGD1273" s="5"/>
      <c r="CGE1273" s="5"/>
      <c r="CGF1273" s="5"/>
      <c r="CGG1273" s="5"/>
      <c r="CGH1273" s="5"/>
      <c r="CGI1273" s="5"/>
      <c r="CGJ1273" s="5"/>
      <c r="CGK1273" s="5"/>
      <c r="CGL1273" s="5"/>
      <c r="CGM1273" s="5"/>
      <c r="CGN1273" s="5"/>
      <c r="CGO1273" s="5"/>
      <c r="CGP1273" s="5"/>
      <c r="CGQ1273" s="5"/>
      <c r="CGR1273" s="5"/>
      <c r="CGS1273" s="5"/>
      <c r="CGT1273" s="5"/>
      <c r="CGU1273" s="5"/>
      <c r="CGV1273" s="5"/>
      <c r="CGW1273" s="5"/>
      <c r="CGX1273" s="5"/>
      <c r="CGY1273" s="5"/>
      <c r="CGZ1273" s="5"/>
      <c r="CHA1273" s="5"/>
      <c r="CHB1273" s="5"/>
      <c r="CHC1273" s="5"/>
      <c r="CHD1273" s="5"/>
      <c r="CHE1273" s="5"/>
      <c r="CHF1273" s="5"/>
      <c r="CHG1273" s="5"/>
      <c r="CHH1273" s="5"/>
      <c r="CHI1273" s="5"/>
      <c r="CHJ1273" s="5"/>
      <c r="CHK1273" s="5"/>
      <c r="CHL1273" s="5"/>
      <c r="CHM1273" s="5"/>
      <c r="CHN1273" s="5"/>
      <c r="CHO1273" s="5"/>
      <c r="CHP1273" s="5"/>
      <c r="CHQ1273" s="5"/>
      <c r="CHR1273" s="5"/>
      <c r="CHS1273" s="5"/>
      <c r="CHT1273" s="5"/>
      <c r="CHU1273" s="5"/>
      <c r="CHV1273" s="5"/>
      <c r="CHW1273" s="5"/>
      <c r="CHX1273" s="5"/>
      <c r="CHY1273" s="5"/>
      <c r="CHZ1273" s="5"/>
      <c r="CIA1273" s="5"/>
      <c r="CIB1273" s="5"/>
      <c r="CIC1273" s="5"/>
      <c r="CID1273" s="5"/>
      <c r="CIE1273" s="5"/>
      <c r="CIF1273" s="5"/>
      <c r="CIG1273" s="5"/>
      <c r="CIH1273" s="5"/>
      <c r="CII1273" s="5"/>
      <c r="CIJ1273" s="5"/>
      <c r="CIK1273" s="5"/>
      <c r="CIL1273" s="5"/>
      <c r="CIM1273" s="5"/>
      <c r="CIN1273" s="5"/>
      <c r="CIO1273" s="5"/>
      <c r="CIP1273" s="5"/>
      <c r="CIQ1273" s="5"/>
      <c r="CIR1273" s="5"/>
      <c r="CIS1273" s="5"/>
      <c r="CIT1273" s="5"/>
      <c r="CIU1273" s="5"/>
      <c r="CIV1273" s="5"/>
      <c r="CIW1273" s="5"/>
      <c r="CIX1273" s="5"/>
      <c r="CIY1273" s="5"/>
      <c r="CIZ1273" s="5"/>
      <c r="CJA1273" s="5"/>
      <c r="CJB1273" s="5"/>
      <c r="CJC1273" s="5"/>
      <c r="CJD1273" s="5"/>
      <c r="CJE1273" s="5"/>
      <c r="CJF1273" s="5"/>
      <c r="CJG1273" s="5"/>
      <c r="CJH1273" s="5"/>
      <c r="CJI1273" s="5"/>
      <c r="CJJ1273" s="5"/>
      <c r="CJK1273" s="5"/>
      <c r="CJL1273" s="5"/>
      <c r="CJM1273" s="5"/>
      <c r="CJN1273" s="5"/>
      <c r="CJO1273" s="5"/>
      <c r="CJP1273" s="5"/>
      <c r="CJQ1273" s="5"/>
      <c r="CJR1273" s="5"/>
      <c r="CJS1273" s="5"/>
      <c r="CJT1273" s="5"/>
      <c r="CJU1273" s="5"/>
      <c r="CJV1273" s="5"/>
      <c r="CJW1273" s="5"/>
      <c r="CJX1273" s="5"/>
      <c r="CJY1273" s="5"/>
      <c r="CJZ1273" s="5"/>
      <c r="CKA1273" s="5"/>
      <c r="CKB1273" s="5"/>
      <c r="CKC1273" s="5"/>
      <c r="CKD1273" s="5"/>
      <c r="CKE1273" s="5"/>
      <c r="CKF1273" s="5"/>
      <c r="CKG1273" s="5"/>
      <c r="CKH1273" s="5"/>
      <c r="CKI1273" s="5"/>
      <c r="CKJ1273" s="5"/>
      <c r="CKK1273" s="5"/>
      <c r="CKL1273" s="5"/>
      <c r="CKM1273" s="5"/>
      <c r="CKN1273" s="5"/>
      <c r="CKO1273" s="5"/>
      <c r="CKP1273" s="5"/>
      <c r="CKQ1273" s="5"/>
      <c r="CKR1273" s="5"/>
      <c r="CKS1273" s="5"/>
      <c r="CKT1273" s="5"/>
      <c r="CKU1273" s="5"/>
      <c r="CKV1273" s="5"/>
      <c r="CKW1273" s="5"/>
      <c r="CKX1273" s="5"/>
      <c r="CKY1273" s="5"/>
      <c r="CKZ1273" s="5"/>
      <c r="CLA1273" s="5"/>
      <c r="CLB1273" s="5"/>
      <c r="CLC1273" s="5"/>
      <c r="CLD1273" s="5"/>
      <c r="CLE1273" s="5"/>
      <c r="CLF1273" s="5"/>
      <c r="CLG1273" s="5"/>
      <c r="CLH1273" s="5"/>
      <c r="CLI1273" s="5"/>
      <c r="CLJ1273" s="5"/>
      <c r="CLK1273" s="5"/>
      <c r="CLL1273" s="5"/>
      <c r="CLM1273" s="5"/>
      <c r="CLN1273" s="5"/>
      <c r="CLO1273" s="5"/>
      <c r="CLP1273" s="5"/>
      <c r="CLQ1273" s="5"/>
      <c r="CLR1273" s="5"/>
      <c r="CLS1273" s="5"/>
      <c r="CLT1273" s="5"/>
      <c r="CLU1273" s="5"/>
      <c r="CLV1273" s="5"/>
      <c r="CLW1273" s="5"/>
      <c r="CLX1273" s="5"/>
      <c r="CLY1273" s="5"/>
      <c r="CLZ1273" s="5"/>
      <c r="CMA1273" s="5"/>
      <c r="CMB1273" s="5"/>
      <c r="CMC1273" s="5"/>
      <c r="CMD1273" s="5"/>
      <c r="CME1273" s="5"/>
      <c r="CMF1273" s="5"/>
      <c r="CMG1273" s="5"/>
      <c r="CMH1273" s="5"/>
      <c r="CMI1273" s="5"/>
      <c r="CMJ1273" s="5"/>
      <c r="CMK1273" s="5"/>
      <c r="CML1273" s="5"/>
      <c r="CMM1273" s="5"/>
      <c r="CMN1273" s="5"/>
      <c r="CMO1273" s="5"/>
      <c r="CMP1273" s="5"/>
      <c r="CMQ1273" s="5"/>
      <c r="CMR1273" s="5"/>
      <c r="CMS1273" s="5"/>
      <c r="CMT1273" s="5"/>
      <c r="CMU1273" s="5"/>
      <c r="CMV1273" s="5"/>
      <c r="CMW1273" s="5"/>
      <c r="CMX1273" s="5"/>
      <c r="CMY1273" s="5"/>
      <c r="CMZ1273" s="5"/>
      <c r="CNA1273" s="5"/>
      <c r="CNB1273" s="5"/>
      <c r="CNC1273" s="5"/>
      <c r="CND1273" s="5"/>
      <c r="CNE1273" s="5"/>
      <c r="CNF1273" s="5"/>
      <c r="CNG1273" s="5"/>
      <c r="CNH1273" s="5"/>
      <c r="CNI1273" s="5"/>
      <c r="CNJ1273" s="5"/>
      <c r="CNK1273" s="5"/>
      <c r="CNL1273" s="5"/>
      <c r="CNM1273" s="5"/>
      <c r="CNN1273" s="5"/>
      <c r="CNO1273" s="5"/>
      <c r="CNP1273" s="5"/>
      <c r="CNQ1273" s="5"/>
      <c r="CNR1273" s="5"/>
      <c r="CNS1273" s="5"/>
      <c r="CNT1273" s="5"/>
      <c r="CNU1273" s="5"/>
      <c r="CNV1273" s="5"/>
      <c r="CNW1273" s="5"/>
      <c r="CNX1273" s="5"/>
      <c r="CNY1273" s="5"/>
      <c r="CNZ1273" s="5"/>
      <c r="COA1273" s="5"/>
      <c r="COB1273" s="5"/>
      <c r="COC1273" s="5"/>
      <c r="COD1273" s="5"/>
      <c r="COE1273" s="5"/>
      <c r="COF1273" s="5"/>
      <c r="COG1273" s="5"/>
      <c r="COH1273" s="5"/>
      <c r="COI1273" s="5"/>
      <c r="COJ1273" s="5"/>
      <c r="COK1273" s="5"/>
      <c r="COL1273" s="5"/>
      <c r="COM1273" s="5"/>
      <c r="CON1273" s="5"/>
      <c r="COO1273" s="5"/>
      <c r="COP1273" s="5"/>
      <c r="COQ1273" s="5"/>
      <c r="COR1273" s="5"/>
      <c r="COS1273" s="5"/>
      <c r="COT1273" s="5"/>
      <c r="COU1273" s="5"/>
      <c r="COV1273" s="5"/>
      <c r="COW1273" s="5"/>
      <c r="COX1273" s="5"/>
      <c r="COY1273" s="5"/>
      <c r="COZ1273" s="5"/>
      <c r="CPA1273" s="5"/>
      <c r="CPB1273" s="5"/>
      <c r="CPC1273" s="5"/>
      <c r="CPD1273" s="5"/>
      <c r="CPE1273" s="5"/>
      <c r="CPF1273" s="5"/>
      <c r="CPG1273" s="5"/>
      <c r="CPH1273" s="5"/>
      <c r="CPI1273" s="5"/>
      <c r="CPJ1273" s="5"/>
      <c r="CPK1273" s="5"/>
      <c r="CPL1273" s="5"/>
      <c r="CPM1273" s="5"/>
      <c r="CPN1273" s="5"/>
      <c r="CPO1273" s="5"/>
      <c r="CPP1273" s="5"/>
      <c r="CPQ1273" s="5"/>
      <c r="CPR1273" s="5"/>
      <c r="CPS1273" s="5"/>
      <c r="CPT1273" s="5"/>
      <c r="CPU1273" s="5"/>
      <c r="CPV1273" s="5"/>
      <c r="CPW1273" s="5"/>
      <c r="CPX1273" s="5"/>
      <c r="CPY1273" s="5"/>
      <c r="CPZ1273" s="5"/>
      <c r="CQA1273" s="5"/>
      <c r="CQB1273" s="5"/>
      <c r="CQC1273" s="5"/>
      <c r="CQD1273" s="5"/>
      <c r="CQE1273" s="5"/>
      <c r="CQF1273" s="5"/>
      <c r="CQG1273" s="5"/>
      <c r="CQH1273" s="5"/>
      <c r="CQI1273" s="5"/>
      <c r="CQJ1273" s="5"/>
      <c r="CQK1273" s="5"/>
      <c r="CQL1273" s="5"/>
      <c r="CQM1273" s="5"/>
      <c r="CQN1273" s="5"/>
      <c r="CQO1273" s="5"/>
      <c r="CQP1273" s="5"/>
      <c r="CQQ1273" s="5"/>
      <c r="CQR1273" s="5"/>
      <c r="CQS1273" s="5"/>
      <c r="CQT1273" s="5"/>
      <c r="CQU1273" s="5"/>
      <c r="CQV1273" s="5"/>
      <c r="CQW1273" s="5"/>
      <c r="CQX1273" s="5"/>
      <c r="CQY1273" s="5"/>
      <c r="CQZ1273" s="5"/>
      <c r="CRA1273" s="5"/>
      <c r="CRB1273" s="5"/>
      <c r="CRC1273" s="5"/>
      <c r="CRD1273" s="5"/>
      <c r="CRE1273" s="5"/>
      <c r="CRF1273" s="5"/>
      <c r="CRG1273" s="5"/>
      <c r="CRH1273" s="5"/>
      <c r="CRI1273" s="5"/>
      <c r="CRJ1273" s="5"/>
      <c r="CRK1273" s="5"/>
      <c r="CRL1273" s="5"/>
      <c r="CRM1273" s="5"/>
      <c r="CRN1273" s="5"/>
      <c r="CRO1273" s="5"/>
      <c r="CRP1273" s="5"/>
      <c r="CRQ1273" s="5"/>
      <c r="CRR1273" s="5"/>
      <c r="CRS1273" s="5"/>
      <c r="CRT1273" s="5"/>
      <c r="CRU1273" s="5"/>
      <c r="CRV1273" s="5"/>
      <c r="CRW1273" s="5"/>
      <c r="CRX1273" s="5"/>
      <c r="CRY1273" s="5"/>
      <c r="CRZ1273" s="5"/>
      <c r="CSA1273" s="5"/>
      <c r="CSB1273" s="5"/>
      <c r="CSC1273" s="5"/>
      <c r="CSD1273" s="5"/>
      <c r="CSE1273" s="5"/>
      <c r="CSF1273" s="5"/>
      <c r="CSG1273" s="5"/>
      <c r="CSH1273" s="5"/>
      <c r="CSI1273" s="5"/>
      <c r="CSJ1273" s="5"/>
      <c r="CSK1273" s="5"/>
      <c r="CSL1273" s="5"/>
      <c r="CSM1273" s="5"/>
      <c r="CSN1273" s="5"/>
      <c r="CSO1273" s="5"/>
      <c r="CSP1273" s="5"/>
      <c r="CSQ1273" s="5"/>
      <c r="CSR1273" s="5"/>
      <c r="CSS1273" s="5"/>
      <c r="CST1273" s="5"/>
      <c r="CSU1273" s="5"/>
      <c r="CSV1273" s="5"/>
      <c r="CSW1273" s="5"/>
      <c r="CSX1273" s="5"/>
      <c r="CSY1273" s="5"/>
      <c r="CSZ1273" s="5"/>
      <c r="CTA1273" s="5"/>
      <c r="CTB1273" s="5"/>
      <c r="CTC1273" s="5"/>
      <c r="CTD1273" s="5"/>
      <c r="CTE1273" s="5"/>
      <c r="CTF1273" s="5"/>
      <c r="CTG1273" s="5"/>
      <c r="CTH1273" s="5"/>
      <c r="CTI1273" s="5"/>
      <c r="CTJ1273" s="5"/>
      <c r="CTK1273" s="5"/>
      <c r="CTL1273" s="5"/>
      <c r="CTM1273" s="5"/>
      <c r="CTN1273" s="5"/>
      <c r="CTO1273" s="5"/>
      <c r="CTP1273" s="5"/>
      <c r="CTQ1273" s="5"/>
      <c r="CTR1273" s="5"/>
      <c r="CTS1273" s="5"/>
      <c r="CTT1273" s="5"/>
      <c r="CTU1273" s="5"/>
      <c r="CTV1273" s="5"/>
      <c r="CTW1273" s="5"/>
      <c r="CTX1273" s="5"/>
      <c r="CTY1273" s="5"/>
      <c r="CTZ1273" s="5"/>
      <c r="CUA1273" s="5"/>
      <c r="CUB1273" s="5"/>
      <c r="CUC1273" s="5"/>
      <c r="CUD1273" s="5"/>
      <c r="CUE1273" s="5"/>
      <c r="CUF1273" s="5"/>
      <c r="CUG1273" s="5"/>
      <c r="CUH1273" s="5"/>
      <c r="CUI1273" s="5"/>
      <c r="CUJ1273" s="5"/>
      <c r="CUK1273" s="5"/>
      <c r="CUL1273" s="5"/>
      <c r="CUM1273" s="5"/>
      <c r="CUN1273" s="5"/>
      <c r="CUO1273" s="5"/>
      <c r="CUP1273" s="5"/>
      <c r="CUQ1273" s="5"/>
      <c r="CUR1273" s="5"/>
      <c r="CUS1273" s="5"/>
      <c r="CUT1273" s="5"/>
      <c r="CUU1273" s="5"/>
      <c r="CUV1273" s="5"/>
      <c r="CUW1273" s="5"/>
      <c r="CUX1273" s="5"/>
      <c r="CUY1273" s="5"/>
      <c r="CUZ1273" s="5"/>
      <c r="CVA1273" s="5"/>
      <c r="CVB1273" s="5"/>
      <c r="CVC1273" s="5"/>
      <c r="CVD1273" s="5"/>
      <c r="CVE1273" s="5"/>
      <c r="CVF1273" s="5"/>
      <c r="CVG1273" s="5"/>
      <c r="CVH1273" s="5"/>
      <c r="CVI1273" s="5"/>
      <c r="CVJ1273" s="5"/>
      <c r="CVK1273" s="5"/>
      <c r="CVL1273" s="5"/>
      <c r="CVM1273" s="5"/>
      <c r="CVN1273" s="5"/>
      <c r="CVO1273" s="5"/>
      <c r="CVP1273" s="5"/>
      <c r="CVQ1273" s="5"/>
      <c r="CVR1273" s="5"/>
      <c r="CVS1273" s="5"/>
      <c r="CVT1273" s="5"/>
      <c r="CVU1273" s="5"/>
      <c r="CVV1273" s="5"/>
      <c r="CVW1273" s="5"/>
      <c r="CVX1273" s="5"/>
      <c r="CVY1273" s="5"/>
      <c r="CVZ1273" s="5"/>
      <c r="CWA1273" s="5"/>
      <c r="CWB1273" s="5"/>
      <c r="CWC1273" s="5"/>
      <c r="CWD1273" s="5"/>
      <c r="CWE1273" s="5"/>
      <c r="CWF1273" s="5"/>
      <c r="CWG1273" s="5"/>
      <c r="CWH1273" s="5"/>
      <c r="CWI1273" s="5"/>
      <c r="CWJ1273" s="5"/>
      <c r="CWK1273" s="5"/>
      <c r="CWL1273" s="5"/>
      <c r="CWM1273" s="5"/>
      <c r="CWN1273" s="5"/>
      <c r="CWO1273" s="5"/>
      <c r="CWP1273" s="5"/>
      <c r="CWQ1273" s="5"/>
      <c r="CWR1273" s="5"/>
      <c r="CWS1273" s="5"/>
      <c r="CWT1273" s="5"/>
      <c r="CWU1273" s="5"/>
      <c r="CWV1273" s="5"/>
      <c r="CWW1273" s="5"/>
      <c r="CWX1273" s="5"/>
      <c r="CWY1273" s="5"/>
      <c r="CWZ1273" s="5"/>
      <c r="CXA1273" s="5"/>
      <c r="CXB1273" s="5"/>
      <c r="CXC1273" s="5"/>
      <c r="CXD1273" s="5"/>
      <c r="CXE1273" s="5"/>
      <c r="CXF1273" s="5"/>
      <c r="CXG1273" s="5"/>
      <c r="CXH1273" s="5"/>
      <c r="CXI1273" s="5"/>
      <c r="CXJ1273" s="5"/>
      <c r="CXK1273" s="5"/>
      <c r="CXL1273" s="5"/>
      <c r="CXM1273" s="5"/>
      <c r="CXN1273" s="5"/>
      <c r="CXO1273" s="5"/>
      <c r="CXP1273" s="5"/>
      <c r="CXQ1273" s="5"/>
      <c r="CXR1273" s="5"/>
      <c r="CXS1273" s="5"/>
      <c r="CXT1273" s="5"/>
      <c r="CXU1273" s="5"/>
      <c r="CXV1273" s="5"/>
      <c r="CXW1273" s="5"/>
      <c r="CXX1273" s="5"/>
      <c r="CXY1273" s="5"/>
      <c r="CXZ1273" s="5"/>
      <c r="CYA1273" s="5"/>
      <c r="CYB1273" s="5"/>
      <c r="CYC1273" s="5"/>
      <c r="CYD1273" s="5"/>
      <c r="CYE1273" s="5"/>
      <c r="CYF1273" s="5"/>
      <c r="CYG1273" s="5"/>
      <c r="CYH1273" s="5"/>
      <c r="CYI1273" s="5"/>
      <c r="CYJ1273" s="5"/>
      <c r="CYK1273" s="5"/>
      <c r="CYL1273" s="5"/>
      <c r="CYM1273" s="5"/>
      <c r="CYN1273" s="5"/>
      <c r="CYO1273" s="5"/>
      <c r="CYP1273" s="5"/>
      <c r="CYQ1273" s="5"/>
      <c r="CYR1273" s="5"/>
      <c r="CYS1273" s="5"/>
      <c r="CYT1273" s="5"/>
      <c r="CYU1273" s="5"/>
      <c r="CYV1273" s="5"/>
      <c r="CYW1273" s="5"/>
      <c r="CYX1273" s="5"/>
      <c r="CYY1273" s="5"/>
      <c r="CYZ1273" s="5"/>
      <c r="CZA1273" s="5"/>
      <c r="CZB1273" s="5"/>
      <c r="CZC1273" s="5"/>
      <c r="CZD1273" s="5"/>
      <c r="CZE1273" s="5"/>
      <c r="CZF1273" s="5"/>
      <c r="CZG1273" s="5"/>
      <c r="CZH1273" s="5"/>
      <c r="CZI1273" s="5"/>
      <c r="CZJ1273" s="5"/>
      <c r="CZK1273" s="5"/>
      <c r="CZL1273" s="5"/>
      <c r="CZM1273" s="5"/>
      <c r="CZN1273" s="5"/>
      <c r="CZO1273" s="5"/>
      <c r="CZP1273" s="5"/>
      <c r="CZQ1273" s="5"/>
      <c r="CZR1273" s="5"/>
      <c r="CZS1273" s="5"/>
      <c r="CZT1273" s="5"/>
      <c r="CZU1273" s="5"/>
      <c r="CZV1273" s="5"/>
      <c r="CZW1273" s="5"/>
      <c r="CZX1273" s="5"/>
      <c r="CZY1273" s="5"/>
      <c r="CZZ1273" s="5"/>
      <c r="DAA1273" s="5"/>
      <c r="DAB1273" s="5"/>
      <c r="DAC1273" s="5"/>
      <c r="DAD1273" s="5"/>
      <c r="DAE1273" s="5"/>
      <c r="DAF1273" s="5"/>
      <c r="DAG1273" s="5"/>
      <c r="DAH1273" s="5"/>
      <c r="DAI1273" s="5"/>
      <c r="DAJ1273" s="5"/>
      <c r="DAK1273" s="5"/>
      <c r="DAL1273" s="5"/>
      <c r="DAM1273" s="5"/>
      <c r="DAN1273" s="5"/>
      <c r="DAO1273" s="5"/>
      <c r="DAP1273" s="5"/>
      <c r="DAQ1273" s="5"/>
      <c r="DAR1273" s="5"/>
      <c r="DAS1273" s="5"/>
      <c r="DAT1273" s="5"/>
      <c r="DAU1273" s="5"/>
      <c r="DAV1273" s="5"/>
      <c r="DAW1273" s="5"/>
      <c r="DAX1273" s="5"/>
      <c r="DAY1273" s="5"/>
      <c r="DAZ1273" s="5"/>
      <c r="DBA1273" s="5"/>
      <c r="DBB1273" s="5"/>
      <c r="DBC1273" s="5"/>
      <c r="DBD1273" s="5"/>
      <c r="DBE1273" s="5"/>
      <c r="DBF1273" s="5"/>
      <c r="DBG1273" s="5"/>
      <c r="DBH1273" s="5"/>
      <c r="DBI1273" s="5"/>
      <c r="DBJ1273" s="5"/>
      <c r="DBK1273" s="5"/>
      <c r="DBL1273" s="5"/>
      <c r="DBM1273" s="5"/>
      <c r="DBN1273" s="5"/>
      <c r="DBO1273" s="5"/>
      <c r="DBP1273" s="5"/>
      <c r="DBQ1273" s="5"/>
      <c r="DBR1273" s="5"/>
      <c r="DBS1273" s="5"/>
      <c r="DBT1273" s="5"/>
      <c r="DBU1273" s="5"/>
      <c r="DBV1273" s="5"/>
      <c r="DBW1273" s="5"/>
      <c r="DBX1273" s="5"/>
      <c r="DBY1273" s="5"/>
      <c r="DBZ1273" s="5"/>
      <c r="DCA1273" s="5"/>
      <c r="DCB1273" s="5"/>
      <c r="DCC1273" s="5"/>
      <c r="DCD1273" s="5"/>
      <c r="DCE1273" s="5"/>
      <c r="DCF1273" s="5"/>
      <c r="DCG1273" s="5"/>
      <c r="DCH1273" s="5"/>
      <c r="DCI1273" s="5"/>
      <c r="DCJ1273" s="5"/>
      <c r="DCK1273" s="5"/>
      <c r="DCL1273" s="5"/>
      <c r="DCM1273" s="5"/>
      <c r="DCN1273" s="5"/>
      <c r="DCO1273" s="5"/>
      <c r="DCP1273" s="5"/>
      <c r="DCQ1273" s="5"/>
      <c r="DCR1273" s="5"/>
      <c r="DCS1273" s="5"/>
      <c r="DCT1273" s="5"/>
      <c r="DCU1273" s="5"/>
      <c r="DCV1273" s="5"/>
      <c r="DCW1273" s="5"/>
      <c r="DCX1273" s="5"/>
      <c r="DCY1273" s="5"/>
      <c r="DCZ1273" s="5"/>
      <c r="DDA1273" s="5"/>
      <c r="DDB1273" s="5"/>
      <c r="DDC1273" s="5"/>
      <c r="DDD1273" s="5"/>
      <c r="DDE1273" s="5"/>
      <c r="DDF1273" s="5"/>
      <c r="DDG1273" s="5"/>
      <c r="DDH1273" s="5"/>
      <c r="DDI1273" s="5"/>
      <c r="DDJ1273" s="5"/>
      <c r="DDK1273" s="5"/>
      <c r="DDL1273" s="5"/>
      <c r="DDM1273" s="5"/>
      <c r="DDN1273" s="5"/>
      <c r="DDO1273" s="5"/>
      <c r="DDP1273" s="5"/>
      <c r="DDQ1273" s="5"/>
      <c r="DDR1273" s="5"/>
      <c r="DDS1273" s="5"/>
      <c r="DDT1273" s="5"/>
      <c r="DDU1273" s="5"/>
      <c r="DDV1273" s="5"/>
      <c r="DDW1273" s="5"/>
      <c r="DDX1273" s="5"/>
      <c r="DDY1273" s="5"/>
      <c r="DDZ1273" s="5"/>
      <c r="DEA1273" s="5"/>
      <c r="DEB1273" s="5"/>
      <c r="DEC1273" s="5"/>
      <c r="DED1273" s="5"/>
      <c r="DEE1273" s="5"/>
      <c r="DEF1273" s="5"/>
      <c r="DEG1273" s="5"/>
      <c r="DEH1273" s="5"/>
      <c r="DEI1273" s="5"/>
      <c r="DEJ1273" s="5"/>
      <c r="DEK1273" s="5"/>
      <c r="DEL1273" s="5"/>
      <c r="DEM1273" s="5"/>
      <c r="DEN1273" s="5"/>
      <c r="DEO1273" s="5"/>
      <c r="DEP1273" s="5"/>
      <c r="DEQ1273" s="5"/>
      <c r="DER1273" s="5"/>
      <c r="DES1273" s="5"/>
      <c r="DET1273" s="5"/>
      <c r="DEU1273" s="5"/>
      <c r="DEV1273" s="5"/>
      <c r="DEW1273" s="5"/>
      <c r="DEX1273" s="5"/>
      <c r="DEY1273" s="5"/>
      <c r="DEZ1273" s="5"/>
      <c r="DFA1273" s="5"/>
      <c r="DFB1273" s="5"/>
      <c r="DFC1273" s="5"/>
      <c r="DFD1273" s="5"/>
      <c r="DFE1273" s="5"/>
      <c r="DFF1273" s="5"/>
      <c r="DFG1273" s="5"/>
      <c r="DFH1273" s="5"/>
      <c r="DFI1273" s="5"/>
      <c r="DFJ1273" s="5"/>
      <c r="DFK1273" s="5"/>
      <c r="DFL1273" s="5"/>
      <c r="DFM1273" s="5"/>
      <c r="DFN1273" s="5"/>
      <c r="DFO1273" s="5"/>
      <c r="DFP1273" s="5"/>
      <c r="DFQ1273" s="5"/>
      <c r="DFR1273" s="5"/>
      <c r="DFS1273" s="5"/>
      <c r="DFT1273" s="5"/>
      <c r="DFU1273" s="5"/>
      <c r="DFV1273" s="5"/>
      <c r="DFW1273" s="5"/>
      <c r="DFX1273" s="5"/>
      <c r="DFY1273" s="5"/>
      <c r="DFZ1273" s="5"/>
      <c r="DGA1273" s="5"/>
      <c r="DGB1273" s="5"/>
      <c r="DGC1273" s="5"/>
      <c r="DGD1273" s="5"/>
      <c r="DGE1273" s="5"/>
      <c r="DGF1273" s="5"/>
      <c r="DGG1273" s="5"/>
      <c r="DGH1273" s="5"/>
      <c r="DGI1273" s="5"/>
      <c r="DGJ1273" s="5"/>
      <c r="DGK1273" s="5"/>
      <c r="DGL1273" s="5"/>
      <c r="DGM1273" s="5"/>
      <c r="DGN1273" s="5"/>
      <c r="DGO1273" s="5"/>
      <c r="DGP1273" s="5"/>
      <c r="DGQ1273" s="5"/>
      <c r="DGR1273" s="5"/>
      <c r="DGS1273" s="5"/>
      <c r="DGT1273" s="5"/>
      <c r="DGU1273" s="5"/>
      <c r="DGV1273" s="5"/>
      <c r="DGW1273" s="5"/>
      <c r="DGX1273" s="5"/>
      <c r="DGY1273" s="5"/>
      <c r="DGZ1273" s="5"/>
      <c r="DHA1273" s="5"/>
      <c r="DHB1273" s="5"/>
      <c r="DHC1273" s="5"/>
      <c r="DHD1273" s="5"/>
      <c r="DHE1273" s="5"/>
      <c r="DHF1273" s="5"/>
      <c r="DHG1273" s="5"/>
      <c r="DHH1273" s="5"/>
      <c r="DHI1273" s="5"/>
      <c r="DHJ1273" s="5"/>
      <c r="DHK1273" s="5"/>
      <c r="DHL1273" s="5"/>
      <c r="DHM1273" s="5"/>
      <c r="DHN1273" s="5"/>
      <c r="DHO1273" s="5"/>
      <c r="DHP1273" s="5"/>
      <c r="DHQ1273" s="5"/>
      <c r="DHR1273" s="5"/>
      <c r="DHS1273" s="5"/>
      <c r="DHT1273" s="5"/>
      <c r="DHU1273" s="5"/>
      <c r="DHV1273" s="5"/>
      <c r="DHW1273" s="5"/>
      <c r="DHX1273" s="5"/>
      <c r="DHY1273" s="5"/>
      <c r="DHZ1273" s="5"/>
      <c r="DIA1273" s="5"/>
      <c r="DIB1273" s="5"/>
      <c r="DIC1273" s="5"/>
      <c r="DID1273" s="5"/>
      <c r="DIE1273" s="5"/>
      <c r="DIF1273" s="5"/>
      <c r="DIG1273" s="5"/>
      <c r="DIH1273" s="5"/>
      <c r="DII1273" s="5"/>
      <c r="DIJ1273" s="5"/>
      <c r="DIK1273" s="5"/>
      <c r="DIL1273" s="5"/>
      <c r="DIM1273" s="5"/>
      <c r="DIN1273" s="5"/>
      <c r="DIO1273" s="5"/>
      <c r="DIP1273" s="5"/>
      <c r="DIQ1273" s="5"/>
      <c r="DIR1273" s="5"/>
      <c r="DIS1273" s="5"/>
      <c r="DIT1273" s="5"/>
      <c r="DIU1273" s="5"/>
      <c r="DIV1273" s="5"/>
      <c r="DIW1273" s="5"/>
      <c r="DIX1273" s="5"/>
      <c r="DIY1273" s="5"/>
      <c r="DIZ1273" s="5"/>
      <c r="DJA1273" s="5"/>
      <c r="DJB1273" s="5"/>
      <c r="DJC1273" s="5"/>
      <c r="DJD1273" s="5"/>
      <c r="DJE1273" s="5"/>
      <c r="DJF1273" s="5"/>
      <c r="DJG1273" s="5"/>
      <c r="DJH1273" s="5"/>
      <c r="DJI1273" s="5"/>
      <c r="DJJ1273" s="5"/>
      <c r="DJK1273" s="5"/>
      <c r="DJL1273" s="5"/>
      <c r="DJM1273" s="5"/>
      <c r="DJN1273" s="5"/>
      <c r="DJO1273" s="5"/>
      <c r="DJP1273" s="5"/>
      <c r="DJQ1273" s="5"/>
      <c r="DJR1273" s="5"/>
      <c r="DJS1273" s="5"/>
      <c r="DJT1273" s="5"/>
      <c r="DJU1273" s="5"/>
      <c r="DJV1273" s="5"/>
      <c r="DJW1273" s="5"/>
      <c r="DJX1273" s="5"/>
      <c r="DJY1273" s="5"/>
      <c r="DJZ1273" s="5"/>
      <c r="DKA1273" s="5"/>
      <c r="DKB1273" s="5"/>
      <c r="DKC1273" s="5"/>
      <c r="DKD1273" s="5"/>
      <c r="DKE1273" s="5"/>
      <c r="DKF1273" s="5"/>
      <c r="DKG1273" s="5"/>
      <c r="DKH1273" s="5"/>
      <c r="DKI1273" s="5"/>
      <c r="DKJ1273" s="5"/>
      <c r="DKK1273" s="5"/>
      <c r="DKL1273" s="5"/>
      <c r="DKM1273" s="5"/>
      <c r="DKN1273" s="5"/>
      <c r="DKO1273" s="5"/>
      <c r="DKP1273" s="5"/>
      <c r="DKQ1273" s="5"/>
      <c r="DKR1273" s="5"/>
      <c r="DKS1273" s="5"/>
      <c r="DKT1273" s="5"/>
      <c r="DKU1273" s="5"/>
      <c r="DKV1273" s="5"/>
      <c r="DKW1273" s="5"/>
      <c r="DKX1273" s="5"/>
      <c r="DKY1273" s="5"/>
      <c r="DKZ1273" s="5"/>
      <c r="DLA1273" s="5"/>
      <c r="DLB1273" s="5"/>
      <c r="DLC1273" s="5"/>
      <c r="DLD1273" s="5"/>
      <c r="DLE1273" s="5"/>
      <c r="DLF1273" s="5"/>
      <c r="DLG1273" s="5"/>
      <c r="DLH1273" s="5"/>
      <c r="DLI1273" s="5"/>
      <c r="DLJ1273" s="5"/>
      <c r="DLK1273" s="5"/>
      <c r="DLL1273" s="5"/>
      <c r="DLM1273" s="5"/>
      <c r="DLN1273" s="5"/>
      <c r="DLO1273" s="5"/>
      <c r="DLP1273" s="5"/>
      <c r="DLQ1273" s="5"/>
      <c r="DLR1273" s="5"/>
      <c r="DLS1273" s="5"/>
      <c r="DLT1273" s="5"/>
      <c r="DLU1273" s="5"/>
      <c r="DLV1273" s="5"/>
      <c r="DLW1273" s="5"/>
      <c r="DLX1273" s="5"/>
      <c r="DLY1273" s="5"/>
      <c r="DLZ1273" s="5"/>
      <c r="DMA1273" s="5"/>
      <c r="DMB1273" s="5"/>
      <c r="DMC1273" s="5"/>
      <c r="DMD1273" s="5"/>
      <c r="DME1273" s="5"/>
      <c r="DMF1273" s="5"/>
      <c r="DMG1273" s="5"/>
      <c r="DMH1273" s="5"/>
      <c r="DMI1273" s="5"/>
      <c r="DMJ1273" s="5"/>
      <c r="DMK1273" s="5"/>
      <c r="DML1273" s="5"/>
      <c r="DMM1273" s="5"/>
      <c r="DMN1273" s="5"/>
      <c r="DMO1273" s="5"/>
      <c r="DMP1273" s="5"/>
      <c r="DMQ1273" s="5"/>
      <c r="DMR1273" s="5"/>
      <c r="DMS1273" s="5"/>
      <c r="DMT1273" s="5"/>
      <c r="DMU1273" s="5"/>
      <c r="DMV1273" s="5"/>
      <c r="DMW1273" s="5"/>
      <c r="DMX1273" s="5"/>
      <c r="DMY1273" s="5"/>
      <c r="DMZ1273" s="5"/>
      <c r="DNA1273" s="5"/>
      <c r="DNB1273" s="5"/>
      <c r="DNC1273" s="5"/>
      <c r="DND1273" s="5"/>
      <c r="DNE1273" s="5"/>
      <c r="DNF1273" s="5"/>
      <c r="DNG1273" s="5"/>
      <c r="DNH1273" s="5"/>
      <c r="DNI1273" s="5"/>
      <c r="DNJ1273" s="5"/>
      <c r="DNK1273" s="5"/>
      <c r="DNL1273" s="5"/>
      <c r="DNM1273" s="5"/>
      <c r="DNN1273" s="5"/>
      <c r="DNO1273" s="5"/>
      <c r="DNP1273" s="5"/>
      <c r="DNQ1273" s="5"/>
      <c r="DNR1273" s="5"/>
      <c r="DNS1273" s="5"/>
      <c r="DNT1273" s="5"/>
      <c r="DNU1273" s="5"/>
      <c r="DNV1273" s="5"/>
      <c r="DNW1273" s="5"/>
      <c r="DNX1273" s="5"/>
      <c r="DNY1273" s="5"/>
      <c r="DNZ1273" s="5"/>
      <c r="DOA1273" s="5"/>
      <c r="DOB1273" s="5"/>
      <c r="DOC1273" s="5"/>
      <c r="DOD1273" s="5"/>
      <c r="DOE1273" s="5"/>
      <c r="DOF1273" s="5"/>
      <c r="DOG1273" s="5"/>
      <c r="DOH1273" s="5"/>
      <c r="DOI1273" s="5"/>
      <c r="DOJ1273" s="5"/>
      <c r="DOK1273" s="5"/>
      <c r="DOL1273" s="5"/>
      <c r="DOM1273" s="5"/>
      <c r="DON1273" s="5"/>
      <c r="DOO1273" s="5"/>
      <c r="DOP1273" s="5"/>
      <c r="DOQ1273" s="5"/>
      <c r="DOR1273" s="5"/>
      <c r="DOS1273" s="5"/>
      <c r="DOT1273" s="5"/>
      <c r="DOU1273" s="5"/>
      <c r="DOV1273" s="5"/>
      <c r="DOW1273" s="5"/>
      <c r="DOX1273" s="5"/>
      <c r="DOY1273" s="5"/>
      <c r="DOZ1273" s="5"/>
      <c r="DPA1273" s="5"/>
      <c r="DPB1273" s="5"/>
      <c r="DPC1273" s="5"/>
      <c r="DPD1273" s="5"/>
      <c r="DPE1273" s="5"/>
      <c r="DPF1273" s="5"/>
      <c r="DPG1273" s="5"/>
      <c r="DPH1273" s="5"/>
      <c r="DPI1273" s="5"/>
      <c r="DPJ1273" s="5"/>
      <c r="DPK1273" s="5"/>
      <c r="DPL1273" s="5"/>
      <c r="DPM1273" s="5"/>
      <c r="DPN1273" s="5"/>
      <c r="DPO1273" s="5"/>
      <c r="DPP1273" s="5"/>
      <c r="DPQ1273" s="5"/>
      <c r="DPR1273" s="5"/>
      <c r="DPS1273" s="5"/>
      <c r="DPT1273" s="5"/>
      <c r="DPU1273" s="5"/>
      <c r="DPV1273" s="5"/>
      <c r="DPW1273" s="5"/>
      <c r="DPX1273" s="5"/>
      <c r="DPY1273" s="5"/>
      <c r="DPZ1273" s="5"/>
      <c r="DQA1273" s="5"/>
      <c r="DQB1273" s="5"/>
      <c r="DQC1273" s="5"/>
      <c r="DQD1273" s="5"/>
      <c r="DQE1273" s="5"/>
      <c r="DQF1273" s="5"/>
      <c r="DQG1273" s="5"/>
      <c r="DQH1273" s="5"/>
      <c r="DQI1273" s="5"/>
      <c r="DQJ1273" s="5"/>
      <c r="DQK1273" s="5"/>
      <c r="DQL1273" s="5"/>
      <c r="DQM1273" s="5"/>
      <c r="DQN1273" s="5"/>
      <c r="DQO1273" s="5"/>
      <c r="DQP1273" s="5"/>
      <c r="DQQ1273" s="5"/>
      <c r="DQR1273" s="5"/>
      <c r="DQS1273" s="5"/>
      <c r="DQT1273" s="5"/>
      <c r="DQU1273" s="5"/>
      <c r="DQV1273" s="5"/>
      <c r="DQW1273" s="5"/>
      <c r="DQX1273" s="5"/>
      <c r="DQY1273" s="5"/>
      <c r="DQZ1273" s="5"/>
      <c r="DRA1273" s="5"/>
      <c r="DRB1273" s="5"/>
      <c r="DRC1273" s="5"/>
      <c r="DRD1273" s="5"/>
      <c r="DRE1273" s="5"/>
      <c r="DRF1273" s="5"/>
      <c r="DRG1273" s="5"/>
      <c r="DRH1273" s="5"/>
      <c r="DRI1273" s="5"/>
      <c r="DRJ1273" s="5"/>
      <c r="DRK1273" s="5"/>
      <c r="DRL1273" s="5"/>
      <c r="DRM1273" s="5"/>
      <c r="DRN1273" s="5"/>
      <c r="DRO1273" s="5"/>
      <c r="DRP1273" s="5"/>
      <c r="DRQ1273" s="5"/>
      <c r="DRR1273" s="5"/>
      <c r="DRS1273" s="5"/>
      <c r="DRT1273" s="5"/>
      <c r="DRU1273" s="5"/>
      <c r="DRV1273" s="5"/>
      <c r="DRW1273" s="5"/>
      <c r="DRX1273" s="5"/>
      <c r="DRY1273" s="5"/>
      <c r="DRZ1273" s="5"/>
      <c r="DSA1273" s="5"/>
      <c r="DSB1273" s="5"/>
      <c r="DSC1273" s="5"/>
      <c r="DSD1273" s="5"/>
      <c r="DSE1273" s="5"/>
      <c r="DSF1273" s="5"/>
      <c r="DSG1273" s="5"/>
      <c r="DSH1273" s="5"/>
      <c r="DSI1273" s="5"/>
      <c r="DSJ1273" s="5"/>
      <c r="DSK1273" s="5"/>
      <c r="DSL1273" s="5"/>
      <c r="DSM1273" s="5"/>
      <c r="DSN1273" s="5"/>
      <c r="DSO1273" s="5"/>
      <c r="DSP1273" s="5"/>
      <c r="DSQ1273" s="5"/>
      <c r="DSR1273" s="5"/>
      <c r="DSS1273" s="5"/>
      <c r="DST1273" s="5"/>
      <c r="DSU1273" s="5"/>
      <c r="DSV1273" s="5"/>
      <c r="DSW1273" s="5"/>
      <c r="DSX1273" s="5"/>
      <c r="DSY1273" s="5"/>
      <c r="DSZ1273" s="5"/>
      <c r="DTA1273" s="5"/>
      <c r="DTB1273" s="5"/>
      <c r="DTC1273" s="5"/>
      <c r="DTD1273" s="5"/>
      <c r="DTE1273" s="5"/>
      <c r="DTF1273" s="5"/>
      <c r="DTG1273" s="5"/>
      <c r="DTH1273" s="5"/>
      <c r="DTI1273" s="5"/>
      <c r="DTJ1273" s="5"/>
      <c r="DTK1273" s="5"/>
      <c r="DTL1273" s="5"/>
      <c r="DTM1273" s="5"/>
      <c r="DTN1273" s="5"/>
      <c r="DTO1273" s="5"/>
      <c r="DTP1273" s="5"/>
      <c r="DTQ1273" s="5"/>
      <c r="DTR1273" s="5"/>
      <c r="DTS1273" s="5"/>
      <c r="DTT1273" s="5"/>
      <c r="DTU1273" s="5"/>
      <c r="DTV1273" s="5"/>
      <c r="DTW1273" s="5"/>
      <c r="DTX1273" s="5"/>
      <c r="DTY1273" s="5"/>
      <c r="DTZ1273" s="5"/>
      <c r="DUA1273" s="5"/>
      <c r="DUB1273" s="5"/>
      <c r="DUC1273" s="5"/>
      <c r="DUD1273" s="5"/>
      <c r="DUE1273" s="5"/>
      <c r="DUF1273" s="5"/>
      <c r="DUG1273" s="5"/>
      <c r="DUH1273" s="5"/>
      <c r="DUI1273" s="5"/>
      <c r="DUJ1273" s="5"/>
      <c r="DUK1273" s="5"/>
      <c r="DUL1273" s="5"/>
      <c r="DUM1273" s="5"/>
      <c r="DUN1273" s="5"/>
      <c r="DUO1273" s="5"/>
      <c r="DUP1273" s="5"/>
      <c r="DUQ1273" s="5"/>
      <c r="DUR1273" s="5"/>
      <c r="DUS1273" s="5"/>
      <c r="DUT1273" s="5"/>
      <c r="DUU1273" s="5"/>
      <c r="DUV1273" s="5"/>
      <c r="DUW1273" s="5"/>
      <c r="DUX1273" s="5"/>
      <c r="DUY1273" s="5"/>
      <c r="DUZ1273" s="5"/>
      <c r="DVA1273" s="5"/>
      <c r="DVB1273" s="5"/>
      <c r="DVC1273" s="5"/>
      <c r="DVD1273" s="5"/>
      <c r="DVE1273" s="5"/>
      <c r="DVF1273" s="5"/>
      <c r="DVG1273" s="5"/>
      <c r="DVH1273" s="5"/>
      <c r="DVI1273" s="5"/>
      <c r="DVJ1273" s="5"/>
      <c r="DVK1273" s="5"/>
      <c r="DVL1273" s="5"/>
      <c r="DVM1273" s="5"/>
      <c r="DVN1273" s="5"/>
      <c r="DVO1273" s="5"/>
      <c r="DVP1273" s="5"/>
      <c r="DVQ1273" s="5"/>
      <c r="DVR1273" s="5"/>
      <c r="DVS1273" s="5"/>
      <c r="DVT1273" s="5"/>
      <c r="DVU1273" s="5"/>
      <c r="DVV1273" s="5"/>
      <c r="DVW1273" s="5"/>
      <c r="DVX1273" s="5"/>
      <c r="DVY1273" s="5"/>
      <c r="DVZ1273" s="5"/>
      <c r="DWA1273" s="5"/>
      <c r="DWB1273" s="5"/>
      <c r="DWC1273" s="5"/>
      <c r="DWD1273" s="5"/>
      <c r="DWE1273" s="5"/>
      <c r="DWF1273" s="5"/>
      <c r="DWG1273" s="5"/>
      <c r="DWH1273" s="5"/>
      <c r="DWI1273" s="5"/>
      <c r="DWJ1273" s="5"/>
      <c r="DWK1273" s="5"/>
      <c r="DWL1273" s="5"/>
      <c r="DWM1273" s="5"/>
      <c r="DWN1273" s="5"/>
      <c r="DWO1273" s="5"/>
      <c r="DWP1273" s="5"/>
      <c r="DWQ1273" s="5"/>
      <c r="DWR1273" s="5"/>
      <c r="DWS1273" s="5"/>
      <c r="DWT1273" s="5"/>
      <c r="DWU1273" s="5"/>
      <c r="DWV1273" s="5"/>
      <c r="DWW1273" s="5"/>
      <c r="DWX1273" s="5"/>
      <c r="DWY1273" s="5"/>
      <c r="DWZ1273" s="5"/>
      <c r="DXA1273" s="5"/>
      <c r="DXB1273" s="5"/>
      <c r="DXC1273" s="5"/>
      <c r="DXD1273" s="5"/>
      <c r="DXE1273" s="5"/>
      <c r="DXF1273" s="5"/>
      <c r="DXG1273" s="5"/>
      <c r="DXH1273" s="5"/>
      <c r="DXI1273" s="5"/>
      <c r="DXJ1273" s="5"/>
      <c r="DXK1273" s="5"/>
      <c r="DXL1273" s="5"/>
      <c r="DXM1273" s="5"/>
      <c r="DXN1273" s="5"/>
      <c r="DXO1273" s="5"/>
      <c r="DXP1273" s="5"/>
      <c r="DXQ1273" s="5"/>
      <c r="DXR1273" s="5"/>
      <c r="DXS1273" s="5"/>
      <c r="DXT1273" s="5"/>
      <c r="DXU1273" s="5"/>
      <c r="DXV1273" s="5"/>
      <c r="DXW1273" s="5"/>
      <c r="DXX1273" s="5"/>
      <c r="DXY1273" s="5"/>
      <c r="DXZ1273" s="5"/>
      <c r="DYA1273" s="5"/>
      <c r="DYB1273" s="5"/>
      <c r="DYC1273" s="5"/>
      <c r="DYD1273" s="5"/>
      <c r="DYE1273" s="5"/>
      <c r="DYF1273" s="5"/>
      <c r="DYG1273" s="5"/>
      <c r="DYH1273" s="5"/>
      <c r="DYI1273" s="5"/>
      <c r="DYJ1273" s="5"/>
      <c r="DYK1273" s="5"/>
      <c r="DYL1273" s="5"/>
      <c r="DYM1273" s="5"/>
      <c r="DYN1273" s="5"/>
      <c r="DYO1273" s="5"/>
      <c r="DYP1273" s="5"/>
      <c r="DYQ1273" s="5"/>
      <c r="DYR1273" s="5"/>
      <c r="DYS1273" s="5"/>
      <c r="DYT1273" s="5"/>
      <c r="DYU1273" s="5"/>
      <c r="DYV1273" s="5"/>
      <c r="DYW1273" s="5"/>
      <c r="DYX1273" s="5"/>
      <c r="DYY1273" s="5"/>
      <c r="DYZ1273" s="5"/>
      <c r="DZA1273" s="5"/>
      <c r="DZB1273" s="5"/>
      <c r="DZC1273" s="5"/>
      <c r="DZD1273" s="5"/>
      <c r="DZE1273" s="5"/>
      <c r="DZF1273" s="5"/>
      <c r="DZG1273" s="5"/>
      <c r="DZH1273" s="5"/>
      <c r="DZI1273" s="5"/>
      <c r="DZJ1273" s="5"/>
      <c r="DZK1273" s="5"/>
      <c r="DZL1273" s="5"/>
      <c r="DZM1273" s="5"/>
      <c r="DZN1273" s="5"/>
      <c r="DZO1273" s="5"/>
      <c r="DZP1273" s="5"/>
      <c r="DZQ1273" s="5"/>
      <c r="DZR1273" s="5"/>
      <c r="DZS1273" s="5"/>
      <c r="DZT1273" s="5"/>
      <c r="DZU1273" s="5"/>
      <c r="DZV1273" s="5"/>
      <c r="DZW1273" s="5"/>
      <c r="DZX1273" s="5"/>
      <c r="DZY1273" s="5"/>
      <c r="DZZ1273" s="5"/>
      <c r="EAA1273" s="5"/>
      <c r="EAB1273" s="5"/>
      <c r="EAC1273" s="5"/>
      <c r="EAD1273" s="5"/>
      <c r="EAE1273" s="5"/>
      <c r="EAF1273" s="5"/>
      <c r="EAG1273" s="5"/>
      <c r="EAH1273" s="5"/>
      <c r="EAI1273" s="5"/>
      <c r="EAJ1273" s="5"/>
      <c r="EAK1273" s="5"/>
      <c r="EAL1273" s="5"/>
      <c r="EAM1273" s="5"/>
      <c r="EAN1273" s="5"/>
      <c r="EAO1273" s="5"/>
      <c r="EAP1273" s="5"/>
      <c r="EAQ1273" s="5"/>
      <c r="EAR1273" s="5"/>
      <c r="EAS1273" s="5"/>
      <c r="EAT1273" s="5"/>
      <c r="EAU1273" s="5"/>
      <c r="EAV1273" s="5"/>
      <c r="EAW1273" s="5"/>
      <c r="EAX1273" s="5"/>
      <c r="EAY1273" s="5"/>
      <c r="EAZ1273" s="5"/>
      <c r="EBA1273" s="5"/>
      <c r="EBB1273" s="5"/>
      <c r="EBC1273" s="5"/>
      <c r="EBD1273" s="5"/>
      <c r="EBE1273" s="5"/>
      <c r="EBF1273" s="5"/>
      <c r="EBG1273" s="5"/>
      <c r="EBH1273" s="5"/>
      <c r="EBI1273" s="5"/>
      <c r="EBJ1273" s="5"/>
      <c r="EBK1273" s="5"/>
      <c r="EBL1273" s="5"/>
      <c r="EBM1273" s="5"/>
      <c r="EBN1273" s="5"/>
      <c r="EBO1273" s="5"/>
      <c r="EBP1273" s="5"/>
      <c r="EBQ1273" s="5"/>
      <c r="EBR1273" s="5"/>
      <c r="EBS1273" s="5"/>
      <c r="EBT1273" s="5"/>
      <c r="EBU1273" s="5"/>
      <c r="EBV1273" s="5"/>
      <c r="EBW1273" s="5"/>
      <c r="EBX1273" s="5"/>
      <c r="EBY1273" s="5"/>
      <c r="EBZ1273" s="5"/>
      <c r="ECA1273" s="5"/>
      <c r="ECB1273" s="5"/>
      <c r="ECC1273" s="5"/>
      <c r="ECD1273" s="5"/>
      <c r="ECE1273" s="5"/>
      <c r="ECF1273" s="5"/>
      <c r="ECG1273" s="5"/>
      <c r="ECH1273" s="5"/>
      <c r="ECI1273" s="5"/>
      <c r="ECJ1273" s="5"/>
      <c r="ECK1273" s="5"/>
      <c r="ECL1273" s="5"/>
      <c r="ECM1273" s="5"/>
      <c r="ECN1273" s="5"/>
      <c r="ECO1273" s="5"/>
      <c r="ECP1273" s="5"/>
      <c r="ECQ1273" s="5"/>
      <c r="ECR1273" s="5"/>
      <c r="ECS1273" s="5"/>
      <c r="ECT1273" s="5"/>
      <c r="ECU1273" s="5"/>
      <c r="ECV1273" s="5"/>
      <c r="ECW1273" s="5"/>
      <c r="ECX1273" s="5"/>
      <c r="ECY1273" s="5"/>
      <c r="ECZ1273" s="5"/>
      <c r="EDA1273" s="5"/>
      <c r="EDB1273" s="5"/>
      <c r="EDC1273" s="5"/>
      <c r="EDD1273" s="5"/>
      <c r="EDE1273" s="5"/>
      <c r="EDF1273" s="5"/>
      <c r="EDG1273" s="5"/>
      <c r="EDH1273" s="5"/>
      <c r="EDI1273" s="5"/>
      <c r="EDJ1273" s="5"/>
      <c r="EDK1273" s="5"/>
      <c r="EDL1273" s="5"/>
      <c r="EDM1273" s="5"/>
      <c r="EDN1273" s="5"/>
      <c r="EDO1273" s="5"/>
      <c r="EDP1273" s="5"/>
      <c r="EDQ1273" s="5"/>
      <c r="EDR1273" s="5"/>
      <c r="EDS1273" s="5"/>
      <c r="EDT1273" s="5"/>
      <c r="EDU1273" s="5"/>
      <c r="EDV1273" s="5"/>
      <c r="EDW1273" s="5"/>
      <c r="EDX1273" s="5"/>
      <c r="EDY1273" s="5"/>
      <c r="EDZ1273" s="5"/>
      <c r="EEA1273" s="5"/>
      <c r="EEB1273" s="5"/>
      <c r="EEC1273" s="5"/>
      <c r="EED1273" s="5"/>
      <c r="EEE1273" s="5"/>
      <c r="EEF1273" s="5"/>
      <c r="EEG1273" s="5"/>
      <c r="EEH1273" s="5"/>
      <c r="EEI1273" s="5"/>
      <c r="EEJ1273" s="5"/>
      <c r="EEK1273" s="5"/>
      <c r="EEL1273" s="5"/>
      <c r="EEM1273" s="5"/>
      <c r="EEN1273" s="5"/>
      <c r="EEO1273" s="5"/>
      <c r="EEP1273" s="5"/>
      <c r="EEQ1273" s="5"/>
      <c r="EER1273" s="5"/>
      <c r="EES1273" s="5"/>
      <c r="EET1273" s="5"/>
      <c r="EEU1273" s="5"/>
      <c r="EEV1273" s="5"/>
      <c r="EEW1273" s="5"/>
      <c r="EEX1273" s="5"/>
      <c r="EEY1273" s="5"/>
      <c r="EEZ1273" s="5"/>
      <c r="EFA1273" s="5"/>
      <c r="EFB1273" s="5"/>
      <c r="EFC1273" s="5"/>
      <c r="EFD1273" s="5"/>
      <c r="EFE1273" s="5"/>
      <c r="EFF1273" s="5"/>
      <c r="EFG1273" s="5"/>
      <c r="EFH1273" s="5"/>
      <c r="EFI1273" s="5"/>
      <c r="EFJ1273" s="5"/>
      <c r="EFK1273" s="5"/>
      <c r="EFL1273" s="5"/>
      <c r="EFM1273" s="5"/>
      <c r="EFN1273" s="5"/>
      <c r="EFO1273" s="5"/>
      <c r="EFP1273" s="5"/>
      <c r="EFQ1273" s="5"/>
      <c r="EFR1273" s="5"/>
      <c r="EFS1273" s="5"/>
      <c r="EFT1273" s="5"/>
      <c r="EFU1273" s="5"/>
      <c r="EFV1273" s="5"/>
      <c r="EFW1273" s="5"/>
      <c r="EFX1273" s="5"/>
      <c r="EFY1273" s="5"/>
      <c r="EFZ1273" s="5"/>
      <c r="EGA1273" s="5"/>
      <c r="EGB1273" s="5"/>
      <c r="EGC1273" s="5"/>
      <c r="EGD1273" s="5"/>
      <c r="EGE1273" s="5"/>
      <c r="EGF1273" s="5"/>
      <c r="EGG1273" s="5"/>
      <c r="EGH1273" s="5"/>
      <c r="EGI1273" s="5"/>
      <c r="EGJ1273" s="5"/>
      <c r="EGK1273" s="5"/>
      <c r="EGL1273" s="5"/>
      <c r="EGM1273" s="5"/>
      <c r="EGN1273" s="5"/>
      <c r="EGO1273" s="5"/>
      <c r="EGP1273" s="5"/>
      <c r="EGQ1273" s="5"/>
      <c r="EGR1273" s="5"/>
      <c r="EGS1273" s="5"/>
      <c r="EGT1273" s="5"/>
      <c r="EGU1273" s="5"/>
      <c r="EGV1273" s="5"/>
      <c r="EGW1273" s="5"/>
      <c r="EGX1273" s="5"/>
      <c r="EGY1273" s="5"/>
      <c r="EGZ1273" s="5"/>
      <c r="EHA1273" s="5"/>
      <c r="EHB1273" s="5"/>
      <c r="EHC1273" s="5"/>
      <c r="EHD1273" s="5"/>
      <c r="EHE1273" s="5"/>
      <c r="EHF1273" s="5"/>
      <c r="EHG1273" s="5"/>
      <c r="EHH1273" s="5"/>
      <c r="EHI1273" s="5"/>
      <c r="EHJ1273" s="5"/>
      <c r="EHK1273" s="5"/>
      <c r="EHL1273" s="5"/>
      <c r="EHM1273" s="5"/>
      <c r="EHN1273" s="5"/>
      <c r="EHO1273" s="5"/>
      <c r="EHP1273" s="5"/>
      <c r="EHQ1273" s="5"/>
      <c r="EHR1273" s="5"/>
      <c r="EHS1273" s="5"/>
      <c r="EHT1273" s="5"/>
      <c r="EHU1273" s="5"/>
      <c r="EHV1273" s="5"/>
      <c r="EHW1273" s="5"/>
      <c r="EHX1273" s="5"/>
      <c r="EHY1273" s="5"/>
      <c r="EHZ1273" s="5"/>
      <c r="EIA1273" s="5"/>
      <c r="EIB1273" s="5"/>
      <c r="EIC1273" s="5"/>
      <c r="EID1273" s="5"/>
      <c r="EIE1273" s="5"/>
      <c r="EIF1273" s="5"/>
      <c r="EIG1273" s="5"/>
      <c r="EIH1273" s="5"/>
      <c r="EII1273" s="5"/>
      <c r="EIJ1273" s="5"/>
      <c r="EIK1273" s="5"/>
      <c r="EIL1273" s="5"/>
      <c r="EIM1273" s="5"/>
      <c r="EIN1273" s="5"/>
      <c r="EIO1273" s="5"/>
      <c r="EIP1273" s="5"/>
      <c r="EIQ1273" s="5"/>
      <c r="EIR1273" s="5"/>
      <c r="EIS1273" s="5"/>
      <c r="EIT1273" s="5"/>
      <c r="EIU1273" s="5"/>
      <c r="EIV1273" s="5"/>
      <c r="EIW1273" s="5"/>
      <c r="EIX1273" s="5"/>
      <c r="EIY1273" s="5"/>
      <c r="EIZ1273" s="5"/>
      <c r="EJA1273" s="5"/>
      <c r="EJB1273" s="5"/>
      <c r="EJC1273" s="5"/>
      <c r="EJD1273" s="5"/>
      <c r="EJE1273" s="5"/>
      <c r="EJF1273" s="5"/>
      <c r="EJG1273" s="5"/>
      <c r="EJH1273" s="5"/>
      <c r="EJI1273" s="5"/>
      <c r="EJJ1273" s="5"/>
      <c r="EJK1273" s="5"/>
      <c r="EJL1273" s="5"/>
      <c r="EJM1273" s="5"/>
      <c r="EJN1273" s="5"/>
      <c r="EJO1273" s="5"/>
      <c r="EJP1273" s="5"/>
      <c r="EJQ1273" s="5"/>
      <c r="EJR1273" s="5"/>
      <c r="EJS1273" s="5"/>
      <c r="EJT1273" s="5"/>
      <c r="EJU1273" s="5"/>
      <c r="EJV1273" s="5"/>
      <c r="EJW1273" s="5"/>
      <c r="EJX1273" s="5"/>
      <c r="EJY1273" s="5"/>
      <c r="EJZ1273" s="5"/>
      <c r="EKA1273" s="5"/>
      <c r="EKB1273" s="5"/>
      <c r="EKC1273" s="5"/>
      <c r="EKD1273" s="5"/>
      <c r="EKE1273" s="5"/>
      <c r="EKF1273" s="5"/>
      <c r="EKG1273" s="5"/>
      <c r="EKH1273" s="5"/>
      <c r="EKI1273" s="5"/>
      <c r="EKJ1273" s="5"/>
      <c r="EKK1273" s="5"/>
      <c r="EKL1273" s="5"/>
      <c r="EKM1273" s="5"/>
      <c r="EKN1273" s="5"/>
      <c r="EKO1273" s="5"/>
      <c r="EKP1273" s="5"/>
      <c r="EKQ1273" s="5"/>
      <c r="EKR1273" s="5"/>
      <c r="EKS1273" s="5"/>
      <c r="EKT1273" s="5"/>
      <c r="EKU1273" s="5"/>
      <c r="EKV1273" s="5"/>
      <c r="EKW1273" s="5"/>
      <c r="EKX1273" s="5"/>
      <c r="EKY1273" s="5"/>
      <c r="EKZ1273" s="5"/>
      <c r="ELA1273" s="5"/>
      <c r="ELB1273" s="5"/>
      <c r="ELC1273" s="5"/>
      <c r="ELD1273" s="5"/>
      <c r="ELE1273" s="5"/>
      <c r="ELF1273" s="5"/>
      <c r="ELG1273" s="5"/>
      <c r="ELH1273" s="5"/>
      <c r="ELI1273" s="5"/>
      <c r="ELJ1273" s="5"/>
      <c r="ELK1273" s="5"/>
      <c r="ELL1273" s="5"/>
      <c r="ELM1273" s="5"/>
      <c r="ELN1273" s="5"/>
      <c r="ELO1273" s="5"/>
      <c r="ELP1273" s="5"/>
      <c r="ELQ1273" s="5"/>
      <c r="ELR1273" s="5"/>
      <c r="ELS1273" s="5"/>
      <c r="ELT1273" s="5"/>
      <c r="ELU1273" s="5"/>
      <c r="ELV1273" s="5"/>
      <c r="ELW1273" s="5"/>
      <c r="ELX1273" s="5"/>
      <c r="ELY1273" s="5"/>
      <c r="ELZ1273" s="5"/>
      <c r="EMA1273" s="5"/>
      <c r="EMB1273" s="5"/>
      <c r="EMC1273" s="5"/>
      <c r="EMD1273" s="5"/>
      <c r="EME1273" s="5"/>
      <c r="EMF1273" s="5"/>
      <c r="EMG1273" s="5"/>
      <c r="EMH1273" s="5"/>
      <c r="EMI1273" s="5"/>
      <c r="EMJ1273" s="5"/>
      <c r="EMK1273" s="5"/>
      <c r="EML1273" s="5"/>
      <c r="EMM1273" s="5"/>
      <c r="EMN1273" s="5"/>
      <c r="EMO1273" s="5"/>
      <c r="EMP1273" s="5"/>
      <c r="EMQ1273" s="5"/>
      <c r="EMR1273" s="5"/>
      <c r="EMS1273" s="5"/>
      <c r="EMT1273" s="5"/>
      <c r="EMU1273" s="5"/>
      <c r="EMV1273" s="5"/>
      <c r="EMW1273" s="5"/>
      <c r="EMX1273" s="5"/>
      <c r="EMY1273" s="5"/>
      <c r="EMZ1273" s="5"/>
      <c r="ENA1273" s="5"/>
      <c r="ENB1273" s="5"/>
      <c r="ENC1273" s="5"/>
      <c r="END1273" s="5"/>
      <c r="ENE1273" s="5"/>
      <c r="ENF1273" s="5"/>
      <c r="ENG1273" s="5"/>
      <c r="ENH1273" s="5"/>
      <c r="ENI1273" s="5"/>
      <c r="ENJ1273" s="5"/>
      <c r="ENK1273" s="5"/>
      <c r="ENL1273" s="5"/>
      <c r="ENM1273" s="5"/>
      <c r="ENN1273" s="5"/>
      <c r="ENO1273" s="5"/>
      <c r="ENP1273" s="5"/>
      <c r="ENQ1273" s="5"/>
      <c r="ENR1273" s="5"/>
      <c r="ENS1273" s="5"/>
      <c r="ENT1273" s="5"/>
      <c r="ENU1273" s="5"/>
      <c r="ENV1273" s="5"/>
      <c r="ENW1273" s="5"/>
      <c r="ENX1273" s="5"/>
      <c r="ENY1273" s="5"/>
      <c r="ENZ1273" s="5"/>
      <c r="EOA1273" s="5"/>
      <c r="EOB1273" s="5"/>
      <c r="EOC1273" s="5"/>
      <c r="EOD1273" s="5"/>
      <c r="EOE1273" s="5"/>
      <c r="EOF1273" s="5"/>
      <c r="EOG1273" s="5"/>
      <c r="EOH1273" s="5"/>
      <c r="EOI1273" s="5"/>
      <c r="EOJ1273" s="5"/>
      <c r="EOK1273" s="5"/>
      <c r="EOL1273" s="5"/>
      <c r="EOM1273" s="5"/>
      <c r="EON1273" s="5"/>
      <c r="EOO1273" s="5"/>
      <c r="EOP1273" s="5"/>
      <c r="EOQ1273" s="5"/>
      <c r="EOR1273" s="5"/>
      <c r="EOS1273" s="5"/>
      <c r="EOT1273" s="5"/>
      <c r="EOU1273" s="5"/>
      <c r="EOV1273" s="5"/>
      <c r="EOW1273" s="5"/>
      <c r="EOX1273" s="5"/>
      <c r="EOY1273" s="5"/>
      <c r="EOZ1273" s="5"/>
      <c r="EPA1273" s="5"/>
      <c r="EPB1273" s="5"/>
      <c r="EPC1273" s="5"/>
      <c r="EPD1273" s="5"/>
      <c r="EPE1273" s="5"/>
      <c r="EPF1273" s="5"/>
      <c r="EPG1273" s="5"/>
      <c r="EPH1273" s="5"/>
      <c r="EPI1273" s="5"/>
      <c r="EPJ1273" s="5"/>
      <c r="EPK1273" s="5"/>
      <c r="EPL1273" s="5"/>
      <c r="EPM1273" s="5"/>
      <c r="EPN1273" s="5"/>
      <c r="EPO1273" s="5"/>
      <c r="EPP1273" s="5"/>
      <c r="EPQ1273" s="5"/>
      <c r="EPR1273" s="5"/>
      <c r="EPS1273" s="5"/>
      <c r="EPT1273" s="5"/>
      <c r="EPU1273" s="5"/>
      <c r="EPV1273" s="5"/>
      <c r="EPW1273" s="5"/>
      <c r="EPX1273" s="5"/>
      <c r="EPY1273" s="5"/>
      <c r="EPZ1273" s="5"/>
      <c r="EQA1273" s="5"/>
      <c r="EQB1273" s="5"/>
      <c r="EQC1273" s="5"/>
      <c r="EQD1273" s="5"/>
      <c r="EQE1273" s="5"/>
      <c r="EQF1273" s="5"/>
      <c r="EQG1273" s="5"/>
      <c r="EQH1273" s="5"/>
      <c r="EQI1273" s="5"/>
      <c r="EQJ1273" s="5"/>
      <c r="EQK1273" s="5"/>
      <c r="EQL1273" s="5"/>
      <c r="EQM1273" s="5"/>
      <c r="EQN1273" s="5"/>
      <c r="EQO1273" s="5"/>
      <c r="EQP1273" s="5"/>
      <c r="EQQ1273" s="5"/>
      <c r="EQR1273" s="5"/>
      <c r="EQS1273" s="5"/>
      <c r="EQT1273" s="5"/>
      <c r="EQU1273" s="5"/>
      <c r="EQV1273" s="5"/>
      <c r="EQW1273" s="5"/>
      <c r="EQX1273" s="5"/>
      <c r="EQY1273" s="5"/>
      <c r="EQZ1273" s="5"/>
      <c r="ERA1273" s="5"/>
      <c r="ERB1273" s="5"/>
      <c r="ERC1273" s="5"/>
      <c r="ERD1273" s="5"/>
      <c r="ERE1273" s="5"/>
      <c r="ERF1273" s="5"/>
      <c r="ERG1273" s="5"/>
      <c r="ERH1273" s="5"/>
      <c r="ERI1273" s="5"/>
      <c r="ERJ1273" s="5"/>
      <c r="ERK1273" s="5"/>
      <c r="ERL1273" s="5"/>
      <c r="ERM1273" s="5"/>
      <c r="ERN1273" s="5"/>
      <c r="ERO1273" s="5"/>
      <c r="ERP1273" s="5"/>
      <c r="ERQ1273" s="5"/>
      <c r="ERR1273" s="5"/>
      <c r="ERS1273" s="5"/>
      <c r="ERT1273" s="5"/>
      <c r="ERU1273" s="5"/>
      <c r="ERV1273" s="5"/>
      <c r="ERW1273" s="5"/>
      <c r="ERX1273" s="5"/>
      <c r="ERY1273" s="5"/>
      <c r="ERZ1273" s="5"/>
      <c r="ESA1273" s="5"/>
      <c r="ESB1273" s="5"/>
      <c r="ESC1273" s="5"/>
      <c r="ESD1273" s="5"/>
      <c r="ESE1273" s="5"/>
      <c r="ESF1273" s="5"/>
      <c r="ESG1273" s="5"/>
      <c r="ESH1273" s="5"/>
      <c r="ESI1273" s="5"/>
      <c r="ESJ1273" s="5"/>
      <c r="ESK1273" s="5"/>
      <c r="ESL1273" s="5"/>
      <c r="ESM1273" s="5"/>
      <c r="ESN1273" s="5"/>
      <c r="ESO1273" s="5"/>
      <c r="ESP1273" s="5"/>
      <c r="ESQ1273" s="5"/>
      <c r="ESR1273" s="5"/>
      <c r="ESS1273" s="5"/>
      <c r="EST1273" s="5"/>
      <c r="ESU1273" s="5"/>
      <c r="ESV1273" s="5"/>
      <c r="ESW1273" s="5"/>
      <c r="ESX1273" s="5"/>
      <c r="ESY1273" s="5"/>
      <c r="ESZ1273" s="5"/>
      <c r="ETA1273" s="5"/>
      <c r="ETB1273" s="5"/>
      <c r="ETC1273" s="5"/>
      <c r="ETD1273" s="5"/>
      <c r="ETE1273" s="5"/>
      <c r="ETF1273" s="5"/>
      <c r="ETG1273" s="5"/>
      <c r="ETH1273" s="5"/>
      <c r="ETI1273" s="5"/>
      <c r="ETJ1273" s="5"/>
      <c r="ETK1273" s="5"/>
      <c r="ETL1273" s="5"/>
      <c r="ETM1273" s="5"/>
      <c r="ETN1273" s="5"/>
      <c r="ETO1273" s="5"/>
      <c r="ETP1273" s="5"/>
      <c r="ETQ1273" s="5"/>
      <c r="ETR1273" s="5"/>
      <c r="ETS1273" s="5"/>
      <c r="ETT1273" s="5"/>
      <c r="ETU1273" s="5"/>
      <c r="ETV1273" s="5"/>
      <c r="ETW1273" s="5"/>
      <c r="ETX1273" s="5"/>
      <c r="ETY1273" s="5"/>
      <c r="ETZ1273" s="5"/>
      <c r="EUA1273" s="5"/>
      <c r="EUB1273" s="5"/>
      <c r="EUC1273" s="5"/>
      <c r="EUD1273" s="5"/>
      <c r="EUE1273" s="5"/>
      <c r="EUF1273" s="5"/>
      <c r="EUG1273" s="5"/>
      <c r="EUH1273" s="5"/>
      <c r="EUI1273" s="5"/>
      <c r="EUJ1273" s="5"/>
      <c r="EUK1273" s="5"/>
      <c r="EUL1273" s="5"/>
      <c r="EUM1273" s="5"/>
      <c r="EUN1273" s="5"/>
      <c r="EUO1273" s="5"/>
      <c r="EUP1273" s="5"/>
      <c r="EUQ1273" s="5"/>
      <c r="EUR1273" s="5"/>
      <c r="EUS1273" s="5"/>
      <c r="EUT1273" s="5"/>
      <c r="EUU1273" s="5"/>
      <c r="EUV1273" s="5"/>
      <c r="EUW1273" s="5"/>
      <c r="EUX1273" s="5"/>
      <c r="EUY1273" s="5"/>
      <c r="EUZ1273" s="5"/>
      <c r="EVA1273" s="5"/>
      <c r="EVB1273" s="5"/>
      <c r="EVC1273" s="5"/>
      <c r="EVD1273" s="5"/>
      <c r="EVE1273" s="5"/>
      <c r="EVF1273" s="5"/>
      <c r="EVG1273" s="5"/>
      <c r="EVH1273" s="5"/>
      <c r="EVI1273" s="5"/>
      <c r="EVJ1273" s="5"/>
      <c r="EVK1273" s="5"/>
      <c r="EVL1273" s="5"/>
      <c r="EVM1273" s="5"/>
      <c r="EVN1273" s="5"/>
      <c r="EVO1273" s="5"/>
      <c r="EVP1273" s="5"/>
      <c r="EVQ1273" s="5"/>
      <c r="EVR1273" s="5"/>
      <c r="EVS1273" s="5"/>
      <c r="EVT1273" s="5"/>
      <c r="EVU1273" s="5"/>
      <c r="EVV1273" s="5"/>
      <c r="EVW1273" s="5"/>
      <c r="EVX1273" s="5"/>
      <c r="EVY1273" s="5"/>
      <c r="EVZ1273" s="5"/>
      <c r="EWA1273" s="5"/>
      <c r="EWB1273" s="5"/>
      <c r="EWC1273" s="5"/>
      <c r="EWD1273" s="5"/>
      <c r="EWE1273" s="5"/>
      <c r="EWF1273" s="5"/>
      <c r="EWG1273" s="5"/>
      <c r="EWH1273" s="5"/>
      <c r="EWI1273" s="5"/>
      <c r="EWJ1273" s="5"/>
      <c r="EWK1273" s="5"/>
      <c r="EWL1273" s="5"/>
      <c r="EWM1273" s="5"/>
      <c r="EWN1273" s="5"/>
      <c r="EWO1273" s="5"/>
      <c r="EWP1273" s="5"/>
      <c r="EWQ1273" s="5"/>
      <c r="EWR1273" s="5"/>
      <c r="EWS1273" s="5"/>
      <c r="EWT1273" s="5"/>
      <c r="EWU1273" s="5"/>
      <c r="EWV1273" s="5"/>
      <c r="EWW1273" s="5"/>
      <c r="EWX1273" s="5"/>
      <c r="EWY1273" s="5"/>
      <c r="EWZ1273" s="5"/>
      <c r="EXA1273" s="5"/>
      <c r="EXB1273" s="5"/>
      <c r="EXC1273" s="5"/>
      <c r="EXD1273" s="5"/>
      <c r="EXE1273" s="5"/>
      <c r="EXF1273" s="5"/>
      <c r="EXG1273" s="5"/>
      <c r="EXH1273" s="5"/>
      <c r="EXI1273" s="5"/>
      <c r="EXJ1273" s="5"/>
      <c r="EXK1273" s="5"/>
      <c r="EXL1273" s="5"/>
      <c r="EXM1273" s="5"/>
      <c r="EXN1273" s="5"/>
      <c r="EXO1273" s="5"/>
      <c r="EXP1273" s="5"/>
      <c r="EXQ1273" s="5"/>
      <c r="EXR1273" s="5"/>
      <c r="EXS1273" s="5"/>
      <c r="EXT1273" s="5"/>
      <c r="EXU1273" s="5"/>
      <c r="EXV1273" s="5"/>
      <c r="EXW1273" s="5"/>
      <c r="EXX1273" s="5"/>
      <c r="EXY1273" s="5"/>
      <c r="EXZ1273" s="5"/>
      <c r="EYA1273" s="5"/>
      <c r="EYB1273" s="5"/>
      <c r="EYC1273" s="5"/>
      <c r="EYD1273" s="5"/>
      <c r="EYE1273" s="5"/>
      <c r="EYF1273" s="5"/>
      <c r="EYG1273" s="5"/>
      <c r="EYH1273" s="5"/>
      <c r="EYI1273" s="5"/>
      <c r="EYJ1273" s="5"/>
      <c r="EYK1273" s="5"/>
      <c r="EYL1273" s="5"/>
      <c r="EYM1273" s="5"/>
      <c r="EYN1273" s="5"/>
      <c r="EYO1273" s="5"/>
      <c r="EYP1273" s="5"/>
      <c r="EYQ1273" s="5"/>
      <c r="EYR1273" s="5"/>
      <c r="EYS1273" s="5"/>
      <c r="EYT1273" s="5"/>
      <c r="EYU1273" s="5"/>
      <c r="EYV1273" s="5"/>
      <c r="EYW1273" s="5"/>
      <c r="EYX1273" s="5"/>
      <c r="EYY1273" s="5"/>
      <c r="EYZ1273" s="5"/>
      <c r="EZA1273" s="5"/>
      <c r="EZB1273" s="5"/>
      <c r="EZC1273" s="5"/>
      <c r="EZD1273" s="5"/>
      <c r="EZE1273" s="5"/>
      <c r="EZF1273" s="5"/>
      <c r="EZG1273" s="5"/>
      <c r="EZH1273" s="5"/>
      <c r="EZI1273" s="5"/>
      <c r="EZJ1273" s="5"/>
      <c r="EZK1273" s="5"/>
      <c r="EZL1273" s="5"/>
      <c r="EZM1273" s="5"/>
      <c r="EZN1273" s="5"/>
      <c r="EZO1273" s="5"/>
      <c r="EZP1273" s="5"/>
      <c r="EZQ1273" s="5"/>
      <c r="EZR1273" s="5"/>
      <c r="EZS1273" s="5"/>
      <c r="EZT1273" s="5"/>
      <c r="EZU1273" s="5"/>
      <c r="EZV1273" s="5"/>
      <c r="EZW1273" s="5"/>
      <c r="EZX1273" s="5"/>
      <c r="EZY1273" s="5"/>
      <c r="EZZ1273" s="5"/>
      <c r="FAA1273" s="5"/>
      <c r="FAB1273" s="5"/>
      <c r="FAC1273" s="5"/>
      <c r="FAD1273" s="5"/>
      <c r="FAE1273" s="5"/>
      <c r="FAF1273" s="5"/>
      <c r="FAG1273" s="5"/>
      <c r="FAH1273" s="5"/>
      <c r="FAI1273" s="5"/>
      <c r="FAJ1273" s="5"/>
      <c r="FAK1273" s="5"/>
      <c r="FAL1273" s="5"/>
      <c r="FAM1273" s="5"/>
      <c r="FAN1273" s="5"/>
      <c r="FAO1273" s="5"/>
      <c r="FAP1273" s="5"/>
      <c r="FAQ1273" s="5"/>
      <c r="FAR1273" s="5"/>
      <c r="FAS1273" s="5"/>
      <c r="FAT1273" s="5"/>
      <c r="FAU1273" s="5"/>
      <c r="FAV1273" s="5"/>
      <c r="FAW1273" s="5"/>
      <c r="FAX1273" s="5"/>
      <c r="FAY1273" s="5"/>
      <c r="FAZ1273" s="5"/>
      <c r="FBA1273" s="5"/>
      <c r="FBB1273" s="5"/>
      <c r="FBC1273" s="5"/>
      <c r="FBD1273" s="5"/>
      <c r="FBE1273" s="5"/>
      <c r="FBF1273" s="5"/>
      <c r="FBG1273" s="5"/>
      <c r="FBH1273" s="5"/>
      <c r="FBI1273" s="5"/>
      <c r="FBJ1273" s="5"/>
      <c r="FBK1273" s="5"/>
      <c r="FBL1273" s="5"/>
      <c r="FBM1273" s="5"/>
      <c r="FBN1273" s="5"/>
      <c r="FBO1273" s="5"/>
      <c r="FBP1273" s="5"/>
      <c r="FBQ1273" s="5"/>
      <c r="FBR1273" s="5"/>
      <c r="FBS1273" s="5"/>
      <c r="FBT1273" s="5"/>
      <c r="FBU1273" s="5"/>
      <c r="FBV1273" s="5"/>
      <c r="FBW1273" s="5"/>
      <c r="FBX1273" s="5"/>
      <c r="FBY1273" s="5"/>
      <c r="FBZ1273" s="5"/>
      <c r="FCA1273" s="5"/>
      <c r="FCB1273" s="5"/>
      <c r="FCC1273" s="5"/>
      <c r="FCD1273" s="5"/>
      <c r="FCE1273" s="5"/>
      <c r="FCF1273" s="5"/>
      <c r="FCG1273" s="5"/>
      <c r="FCH1273" s="5"/>
      <c r="FCI1273" s="5"/>
      <c r="FCJ1273" s="5"/>
      <c r="FCK1273" s="5"/>
      <c r="FCL1273" s="5"/>
      <c r="FCM1273" s="5"/>
      <c r="FCN1273" s="5"/>
      <c r="FCO1273" s="5"/>
      <c r="FCP1273" s="5"/>
      <c r="FCQ1273" s="5"/>
      <c r="FCR1273" s="5"/>
      <c r="FCS1273" s="5"/>
      <c r="FCT1273" s="5"/>
      <c r="FCU1273" s="5"/>
      <c r="FCV1273" s="5"/>
      <c r="FCW1273" s="5"/>
      <c r="FCX1273" s="5"/>
      <c r="FCY1273" s="5"/>
      <c r="FCZ1273" s="5"/>
      <c r="FDA1273" s="5"/>
      <c r="FDB1273" s="5"/>
      <c r="FDC1273" s="5"/>
      <c r="FDD1273" s="5"/>
      <c r="FDE1273" s="5"/>
      <c r="FDF1273" s="5"/>
      <c r="FDG1273" s="5"/>
      <c r="FDH1273" s="5"/>
      <c r="FDI1273" s="5"/>
      <c r="FDJ1273" s="5"/>
      <c r="FDK1273" s="5"/>
      <c r="FDL1273" s="5"/>
      <c r="FDM1273" s="5"/>
      <c r="FDN1273" s="5"/>
      <c r="FDO1273" s="5"/>
      <c r="FDP1273" s="5"/>
      <c r="FDQ1273" s="5"/>
      <c r="FDR1273" s="5"/>
      <c r="FDS1273" s="5"/>
      <c r="FDT1273" s="5"/>
      <c r="FDU1273" s="5"/>
      <c r="FDV1273" s="5"/>
      <c r="FDW1273" s="5"/>
      <c r="FDX1273" s="5"/>
      <c r="FDY1273" s="5"/>
      <c r="FDZ1273" s="5"/>
      <c r="FEA1273" s="5"/>
      <c r="FEB1273" s="5"/>
      <c r="FEC1273" s="5"/>
      <c r="FED1273" s="5"/>
      <c r="FEE1273" s="5"/>
      <c r="FEF1273" s="5"/>
      <c r="FEG1273" s="5"/>
      <c r="FEH1273" s="5"/>
      <c r="FEI1273" s="5"/>
      <c r="FEJ1273" s="5"/>
      <c r="FEK1273" s="5"/>
      <c r="FEL1273" s="5"/>
      <c r="FEM1273" s="5"/>
      <c r="FEN1273" s="5"/>
      <c r="FEO1273" s="5"/>
      <c r="FEP1273" s="5"/>
      <c r="FEQ1273" s="5"/>
      <c r="FER1273" s="5"/>
      <c r="FES1273" s="5"/>
      <c r="FET1273" s="5"/>
      <c r="FEU1273" s="5"/>
      <c r="FEV1273" s="5"/>
      <c r="FEW1273" s="5"/>
      <c r="FEX1273" s="5"/>
      <c r="FEY1273" s="5"/>
      <c r="FEZ1273" s="5"/>
      <c r="FFA1273" s="5"/>
      <c r="FFB1273" s="5"/>
      <c r="FFC1273" s="5"/>
      <c r="FFD1273" s="5"/>
      <c r="FFE1273" s="5"/>
      <c r="FFF1273" s="5"/>
      <c r="FFG1273" s="5"/>
      <c r="FFH1273" s="5"/>
      <c r="FFI1273" s="5"/>
      <c r="FFJ1273" s="5"/>
      <c r="FFK1273" s="5"/>
      <c r="FFL1273" s="5"/>
      <c r="FFM1273" s="5"/>
      <c r="FFN1273" s="5"/>
      <c r="FFO1273" s="5"/>
      <c r="FFP1273" s="5"/>
      <c r="FFQ1273" s="5"/>
      <c r="FFR1273" s="5"/>
      <c r="FFS1273" s="5"/>
      <c r="FFT1273" s="5"/>
      <c r="FFU1273" s="5"/>
      <c r="FFV1273" s="5"/>
      <c r="FFW1273" s="5"/>
      <c r="FFX1273" s="5"/>
      <c r="FFY1273" s="5"/>
      <c r="FFZ1273" s="5"/>
      <c r="FGA1273" s="5"/>
      <c r="FGB1273" s="5"/>
      <c r="FGC1273" s="5"/>
      <c r="FGD1273" s="5"/>
      <c r="FGE1273" s="5"/>
      <c r="FGF1273" s="5"/>
      <c r="FGG1273" s="5"/>
      <c r="FGH1273" s="5"/>
      <c r="FGI1273" s="5"/>
      <c r="FGJ1273" s="5"/>
      <c r="FGK1273" s="5"/>
      <c r="FGL1273" s="5"/>
      <c r="FGM1273" s="5"/>
      <c r="FGN1273" s="5"/>
      <c r="FGO1273" s="5"/>
      <c r="FGP1273" s="5"/>
      <c r="FGQ1273" s="5"/>
      <c r="FGR1273" s="5"/>
      <c r="FGS1273" s="5"/>
      <c r="FGT1273" s="5"/>
      <c r="FGU1273" s="5"/>
      <c r="FGV1273" s="5"/>
      <c r="FGW1273" s="5"/>
      <c r="FGX1273" s="5"/>
      <c r="FGY1273" s="5"/>
      <c r="FGZ1273" s="5"/>
      <c r="FHA1273" s="5"/>
      <c r="FHB1273" s="5"/>
      <c r="FHC1273" s="5"/>
      <c r="FHD1273" s="5"/>
      <c r="FHE1273" s="5"/>
      <c r="FHF1273" s="5"/>
      <c r="FHG1273" s="5"/>
      <c r="FHH1273" s="5"/>
      <c r="FHI1273" s="5"/>
      <c r="FHJ1273" s="5"/>
      <c r="FHK1273" s="5"/>
      <c r="FHL1273" s="5"/>
      <c r="FHM1273" s="5"/>
      <c r="FHN1273" s="5"/>
      <c r="FHO1273" s="5"/>
      <c r="FHP1273" s="5"/>
      <c r="FHQ1273" s="5"/>
      <c r="FHR1273" s="5"/>
      <c r="FHS1273" s="5"/>
      <c r="FHT1273" s="5"/>
      <c r="FHU1273" s="5"/>
      <c r="FHV1273" s="5"/>
      <c r="FHW1273" s="5"/>
      <c r="FHX1273" s="5"/>
      <c r="FHY1273" s="5"/>
      <c r="FHZ1273" s="5"/>
      <c r="FIA1273" s="5"/>
      <c r="FIB1273" s="5"/>
      <c r="FIC1273" s="5"/>
      <c r="FID1273" s="5"/>
      <c r="FIE1273" s="5"/>
      <c r="FIF1273" s="5"/>
      <c r="FIG1273" s="5"/>
      <c r="FIH1273" s="5"/>
      <c r="FII1273" s="5"/>
      <c r="FIJ1273" s="5"/>
      <c r="FIK1273" s="5"/>
      <c r="FIL1273" s="5"/>
      <c r="FIM1273" s="5"/>
      <c r="FIN1273" s="5"/>
      <c r="FIO1273" s="5"/>
      <c r="FIP1273" s="5"/>
      <c r="FIQ1273" s="5"/>
      <c r="FIR1273" s="5"/>
      <c r="FIS1273" s="5"/>
      <c r="FIT1273" s="5"/>
      <c r="FIU1273" s="5"/>
      <c r="FIV1273" s="5"/>
      <c r="FIW1273" s="5"/>
      <c r="FIX1273" s="5"/>
      <c r="FIY1273" s="5"/>
      <c r="FIZ1273" s="5"/>
      <c r="FJA1273" s="5"/>
      <c r="FJB1273" s="5"/>
      <c r="FJC1273" s="5"/>
      <c r="FJD1273" s="5"/>
      <c r="FJE1273" s="5"/>
      <c r="FJF1273" s="5"/>
      <c r="FJG1273" s="5"/>
      <c r="FJH1273" s="5"/>
      <c r="FJI1273" s="5"/>
      <c r="FJJ1273" s="5"/>
      <c r="FJK1273" s="5"/>
      <c r="FJL1273" s="5"/>
      <c r="FJM1273" s="5"/>
      <c r="FJN1273" s="5"/>
      <c r="FJO1273" s="5"/>
      <c r="FJP1273" s="5"/>
      <c r="FJQ1273" s="5"/>
      <c r="FJR1273" s="5"/>
      <c r="FJS1273" s="5"/>
      <c r="FJT1273" s="5"/>
      <c r="FJU1273" s="5"/>
      <c r="FJV1273" s="5"/>
      <c r="FJW1273" s="5"/>
      <c r="FJX1273" s="5"/>
      <c r="FJY1273" s="5"/>
      <c r="FJZ1273" s="5"/>
      <c r="FKA1273" s="5"/>
      <c r="FKB1273" s="5"/>
      <c r="FKC1273" s="5"/>
      <c r="FKD1273" s="5"/>
      <c r="FKE1273" s="5"/>
      <c r="FKF1273" s="5"/>
      <c r="FKG1273" s="5"/>
      <c r="FKH1273" s="5"/>
      <c r="FKI1273" s="5"/>
      <c r="FKJ1273" s="5"/>
      <c r="FKK1273" s="5"/>
      <c r="FKL1273" s="5"/>
      <c r="FKM1273" s="5"/>
      <c r="FKN1273" s="5"/>
      <c r="FKO1273" s="5"/>
      <c r="FKP1273" s="5"/>
      <c r="FKQ1273" s="5"/>
      <c r="FKR1273" s="5"/>
      <c r="FKS1273" s="5"/>
      <c r="FKT1273" s="5"/>
      <c r="FKU1273" s="5"/>
      <c r="FKV1273" s="5"/>
      <c r="FKW1273" s="5"/>
      <c r="FKX1273" s="5"/>
      <c r="FKY1273" s="5"/>
      <c r="FKZ1273" s="5"/>
      <c r="FLA1273" s="5"/>
      <c r="FLB1273" s="5"/>
      <c r="FLC1273" s="5"/>
      <c r="FLD1273" s="5"/>
      <c r="FLE1273" s="5"/>
      <c r="FLF1273" s="5"/>
      <c r="FLG1273" s="5"/>
      <c r="FLH1273" s="5"/>
      <c r="FLI1273" s="5"/>
      <c r="FLJ1273" s="5"/>
      <c r="FLK1273" s="5"/>
      <c r="FLL1273" s="5"/>
      <c r="FLM1273" s="5"/>
      <c r="FLN1273" s="5"/>
      <c r="FLO1273" s="5"/>
      <c r="FLP1273" s="5"/>
      <c r="FLQ1273" s="5"/>
      <c r="FLR1273" s="5"/>
      <c r="FLS1273" s="5"/>
      <c r="FLT1273" s="5"/>
      <c r="FLU1273" s="5"/>
      <c r="FLV1273" s="5"/>
      <c r="FLW1273" s="5"/>
      <c r="FLX1273" s="5"/>
      <c r="FLY1273" s="5"/>
      <c r="FLZ1273" s="5"/>
      <c r="FMA1273" s="5"/>
      <c r="FMB1273" s="5"/>
      <c r="FMC1273" s="5"/>
      <c r="FMD1273" s="5"/>
      <c r="FME1273" s="5"/>
      <c r="FMF1273" s="5"/>
      <c r="FMG1273" s="5"/>
      <c r="FMH1273" s="5"/>
      <c r="FMI1273" s="5"/>
      <c r="FMJ1273" s="5"/>
      <c r="FMK1273" s="5"/>
      <c r="FML1273" s="5"/>
      <c r="FMM1273" s="5"/>
      <c r="FMN1273" s="5"/>
      <c r="FMO1273" s="5"/>
      <c r="FMP1273" s="5"/>
      <c r="FMQ1273" s="5"/>
      <c r="FMR1273" s="5"/>
      <c r="FMS1273" s="5"/>
      <c r="FMT1273" s="5"/>
      <c r="FMU1273" s="5"/>
      <c r="FMV1273" s="5"/>
      <c r="FMW1273" s="5"/>
      <c r="FMX1273" s="5"/>
      <c r="FMY1273" s="5"/>
      <c r="FMZ1273" s="5"/>
      <c r="FNA1273" s="5"/>
      <c r="FNB1273" s="5"/>
      <c r="FNC1273" s="5"/>
      <c r="FND1273" s="5"/>
      <c r="FNE1273" s="5"/>
      <c r="FNF1273" s="5"/>
      <c r="FNG1273" s="5"/>
      <c r="FNH1273" s="5"/>
      <c r="FNI1273" s="5"/>
      <c r="FNJ1273" s="5"/>
      <c r="FNK1273" s="5"/>
      <c r="FNL1273" s="5"/>
      <c r="FNM1273" s="5"/>
      <c r="FNN1273" s="5"/>
      <c r="FNO1273" s="5"/>
      <c r="FNP1273" s="5"/>
      <c r="FNQ1273" s="5"/>
      <c r="FNR1273" s="5"/>
      <c r="FNS1273" s="5"/>
      <c r="FNT1273" s="5"/>
      <c r="FNU1273" s="5"/>
      <c r="FNV1273" s="5"/>
      <c r="FNW1273" s="5"/>
      <c r="FNX1273" s="5"/>
      <c r="FNY1273" s="5"/>
      <c r="FNZ1273" s="5"/>
      <c r="FOA1273" s="5"/>
      <c r="FOB1273" s="5"/>
      <c r="FOC1273" s="5"/>
      <c r="FOD1273" s="5"/>
      <c r="FOE1273" s="5"/>
      <c r="FOF1273" s="5"/>
      <c r="FOG1273" s="5"/>
      <c r="FOH1273" s="5"/>
      <c r="FOI1273" s="5"/>
      <c r="FOJ1273" s="5"/>
      <c r="FOK1273" s="5"/>
      <c r="FOL1273" s="5"/>
      <c r="FOM1273" s="5"/>
      <c r="FON1273" s="5"/>
      <c r="FOO1273" s="5"/>
      <c r="FOP1273" s="5"/>
      <c r="FOQ1273" s="5"/>
      <c r="FOR1273" s="5"/>
      <c r="FOS1273" s="5"/>
      <c r="FOT1273" s="5"/>
      <c r="FOU1273" s="5"/>
      <c r="FOV1273" s="5"/>
      <c r="FOW1273" s="5"/>
      <c r="FOX1273" s="5"/>
      <c r="FOY1273" s="5"/>
      <c r="FOZ1273" s="5"/>
      <c r="FPA1273" s="5"/>
      <c r="FPB1273" s="5"/>
      <c r="FPC1273" s="5"/>
      <c r="FPD1273" s="5"/>
      <c r="FPE1273" s="5"/>
      <c r="FPF1273" s="5"/>
      <c r="FPG1273" s="5"/>
      <c r="FPH1273" s="5"/>
      <c r="FPI1273" s="5"/>
      <c r="FPJ1273" s="5"/>
      <c r="FPK1273" s="5"/>
      <c r="FPL1273" s="5"/>
      <c r="FPM1273" s="5"/>
      <c r="FPN1273" s="5"/>
      <c r="FPO1273" s="5"/>
      <c r="FPP1273" s="5"/>
      <c r="FPQ1273" s="5"/>
      <c r="FPR1273" s="5"/>
      <c r="FPS1273" s="5"/>
      <c r="FPT1273" s="5"/>
      <c r="FPU1273" s="5"/>
      <c r="FPV1273" s="5"/>
      <c r="FPW1273" s="5"/>
      <c r="FPX1273" s="5"/>
      <c r="FPY1273" s="5"/>
      <c r="FPZ1273" s="5"/>
      <c r="FQA1273" s="5"/>
      <c r="FQB1273" s="5"/>
      <c r="FQC1273" s="5"/>
      <c r="FQD1273" s="5"/>
      <c r="FQE1273" s="5"/>
      <c r="FQF1273" s="5"/>
      <c r="FQG1273" s="5"/>
      <c r="FQH1273" s="5"/>
      <c r="FQI1273" s="5"/>
      <c r="FQJ1273" s="5"/>
      <c r="FQK1273" s="5"/>
      <c r="FQL1273" s="5"/>
      <c r="FQM1273" s="5"/>
      <c r="FQN1273" s="5"/>
      <c r="FQO1273" s="5"/>
      <c r="FQP1273" s="5"/>
      <c r="FQQ1273" s="5"/>
      <c r="FQR1273" s="5"/>
      <c r="FQS1273" s="5"/>
      <c r="FQT1273" s="5"/>
      <c r="FQU1273" s="5"/>
      <c r="FQV1273" s="5"/>
      <c r="FQW1273" s="5"/>
      <c r="FQX1273" s="5"/>
      <c r="FQY1273" s="5"/>
      <c r="FQZ1273" s="5"/>
      <c r="FRA1273" s="5"/>
      <c r="FRB1273" s="5"/>
      <c r="FRC1273" s="5"/>
      <c r="FRD1273" s="5"/>
      <c r="FRE1273" s="5"/>
      <c r="FRF1273" s="5"/>
      <c r="FRG1273" s="5"/>
      <c r="FRH1273" s="5"/>
      <c r="FRI1273" s="5"/>
      <c r="FRJ1273" s="5"/>
      <c r="FRK1273" s="5"/>
      <c r="FRL1273" s="5"/>
      <c r="FRM1273" s="5"/>
      <c r="FRN1273" s="5"/>
      <c r="FRO1273" s="5"/>
      <c r="FRP1273" s="5"/>
      <c r="FRQ1273" s="5"/>
      <c r="FRR1273" s="5"/>
      <c r="FRS1273" s="5"/>
      <c r="FRT1273" s="5"/>
      <c r="FRU1273" s="5"/>
      <c r="FRV1273" s="5"/>
      <c r="FRW1273" s="5"/>
      <c r="FRX1273" s="5"/>
      <c r="FRY1273" s="5"/>
      <c r="FRZ1273" s="5"/>
      <c r="FSA1273" s="5"/>
      <c r="FSB1273" s="5"/>
      <c r="FSC1273" s="5"/>
      <c r="FSD1273" s="5"/>
      <c r="FSE1273" s="5"/>
      <c r="FSF1273" s="5"/>
      <c r="FSG1273" s="5"/>
      <c r="FSH1273" s="5"/>
      <c r="FSI1273" s="5"/>
      <c r="FSJ1273" s="5"/>
      <c r="FSK1273" s="5"/>
      <c r="FSL1273" s="5"/>
      <c r="FSM1273" s="5"/>
      <c r="FSN1273" s="5"/>
      <c r="FSO1273" s="5"/>
      <c r="FSP1273" s="5"/>
      <c r="FSQ1273" s="5"/>
      <c r="FSR1273" s="5"/>
      <c r="FSS1273" s="5"/>
      <c r="FST1273" s="5"/>
      <c r="FSU1273" s="5"/>
      <c r="FSV1273" s="5"/>
      <c r="FSW1273" s="5"/>
      <c r="FSX1273" s="5"/>
      <c r="FSY1273" s="5"/>
      <c r="FSZ1273" s="5"/>
      <c r="FTA1273" s="5"/>
      <c r="FTB1273" s="5"/>
      <c r="FTC1273" s="5"/>
      <c r="FTD1273" s="5"/>
      <c r="FTE1273" s="5"/>
      <c r="FTF1273" s="5"/>
      <c r="FTG1273" s="5"/>
      <c r="FTH1273" s="5"/>
      <c r="FTI1273" s="5"/>
      <c r="FTJ1273" s="5"/>
      <c r="FTK1273" s="5"/>
      <c r="FTL1273" s="5"/>
      <c r="FTM1273" s="5"/>
      <c r="FTN1273" s="5"/>
      <c r="FTO1273" s="5"/>
      <c r="FTP1273" s="5"/>
      <c r="FTQ1273" s="5"/>
      <c r="FTR1273" s="5"/>
      <c r="FTS1273" s="5"/>
      <c r="FTT1273" s="5"/>
      <c r="FTU1273" s="5"/>
      <c r="FTV1273" s="5"/>
      <c r="FTW1273" s="5"/>
      <c r="FTX1273" s="5"/>
      <c r="FTY1273" s="5"/>
      <c r="FTZ1273" s="5"/>
      <c r="FUA1273" s="5"/>
      <c r="FUB1273" s="5"/>
      <c r="FUC1273" s="5"/>
      <c r="FUD1273" s="5"/>
      <c r="FUE1273" s="5"/>
      <c r="FUF1273" s="5"/>
      <c r="FUG1273" s="5"/>
      <c r="FUH1273" s="5"/>
      <c r="FUI1273" s="5"/>
      <c r="FUJ1273" s="5"/>
      <c r="FUK1273" s="5"/>
      <c r="FUL1273" s="5"/>
      <c r="FUM1273" s="5"/>
      <c r="FUN1273" s="5"/>
      <c r="FUO1273" s="5"/>
      <c r="FUP1273" s="5"/>
      <c r="FUQ1273" s="5"/>
      <c r="FUR1273" s="5"/>
      <c r="FUS1273" s="5"/>
      <c r="FUT1273" s="5"/>
      <c r="FUU1273" s="5"/>
      <c r="FUV1273" s="5"/>
      <c r="FUW1273" s="5"/>
      <c r="FUX1273" s="5"/>
      <c r="FUY1273" s="5"/>
      <c r="FUZ1273" s="5"/>
      <c r="FVA1273" s="5"/>
      <c r="FVB1273" s="5"/>
      <c r="FVC1273" s="5"/>
      <c r="FVD1273" s="5"/>
      <c r="FVE1273" s="5"/>
      <c r="FVF1273" s="5"/>
      <c r="FVG1273" s="5"/>
      <c r="FVH1273" s="5"/>
      <c r="FVI1273" s="5"/>
      <c r="FVJ1273" s="5"/>
      <c r="FVK1273" s="5"/>
      <c r="FVL1273" s="5"/>
      <c r="FVM1273" s="5"/>
      <c r="FVN1273" s="5"/>
      <c r="FVO1273" s="5"/>
      <c r="FVP1273" s="5"/>
      <c r="FVQ1273" s="5"/>
      <c r="FVR1273" s="5"/>
      <c r="FVS1273" s="5"/>
      <c r="FVT1273" s="5"/>
      <c r="FVU1273" s="5"/>
      <c r="FVV1273" s="5"/>
      <c r="FVW1273" s="5"/>
      <c r="FVX1273" s="5"/>
      <c r="FVY1273" s="5"/>
      <c r="FVZ1273" s="5"/>
      <c r="FWA1273" s="5"/>
      <c r="FWB1273" s="5"/>
      <c r="FWC1273" s="5"/>
      <c r="FWD1273" s="5"/>
      <c r="FWE1273" s="5"/>
      <c r="FWF1273" s="5"/>
      <c r="FWG1273" s="5"/>
      <c r="FWH1273" s="5"/>
      <c r="FWI1273" s="5"/>
      <c r="FWJ1273" s="5"/>
      <c r="FWK1273" s="5"/>
      <c r="FWL1273" s="5"/>
      <c r="FWM1273" s="5"/>
      <c r="FWN1273" s="5"/>
      <c r="FWO1273" s="5"/>
      <c r="FWP1273" s="5"/>
      <c r="FWQ1273" s="5"/>
      <c r="FWR1273" s="5"/>
      <c r="FWS1273" s="5"/>
      <c r="FWT1273" s="5"/>
      <c r="FWU1273" s="5"/>
      <c r="FWV1273" s="5"/>
      <c r="FWW1273" s="5"/>
      <c r="FWX1273" s="5"/>
      <c r="FWY1273" s="5"/>
      <c r="FWZ1273" s="5"/>
      <c r="FXA1273" s="5"/>
      <c r="FXB1273" s="5"/>
      <c r="FXC1273" s="5"/>
      <c r="FXD1273" s="5"/>
      <c r="FXE1273" s="5"/>
      <c r="FXF1273" s="5"/>
      <c r="FXG1273" s="5"/>
      <c r="FXH1273" s="5"/>
      <c r="FXI1273" s="5"/>
      <c r="FXJ1273" s="5"/>
      <c r="FXK1273" s="5"/>
      <c r="FXL1273" s="5"/>
      <c r="FXM1273" s="5"/>
      <c r="FXN1273" s="5"/>
      <c r="FXO1273" s="5"/>
      <c r="FXP1273" s="5"/>
      <c r="FXQ1273" s="5"/>
      <c r="FXR1273" s="5"/>
      <c r="FXS1273" s="5"/>
      <c r="FXT1273" s="5"/>
      <c r="FXU1273" s="5"/>
      <c r="FXV1273" s="5"/>
      <c r="FXW1273" s="5"/>
      <c r="FXX1273" s="5"/>
      <c r="FXY1273" s="5"/>
      <c r="FXZ1273" s="5"/>
      <c r="FYA1273" s="5"/>
      <c r="FYB1273" s="5"/>
      <c r="FYC1273" s="5"/>
      <c r="FYD1273" s="5"/>
      <c r="FYE1273" s="5"/>
      <c r="FYF1273" s="5"/>
      <c r="FYG1273" s="5"/>
      <c r="FYH1273" s="5"/>
      <c r="FYI1273" s="5"/>
      <c r="FYJ1273" s="5"/>
      <c r="FYK1273" s="5"/>
      <c r="FYL1273" s="5"/>
      <c r="FYM1273" s="5"/>
      <c r="FYN1273" s="5"/>
      <c r="FYO1273" s="5"/>
      <c r="FYP1273" s="5"/>
      <c r="FYQ1273" s="5"/>
      <c r="FYR1273" s="5"/>
      <c r="FYS1273" s="5"/>
      <c r="FYT1273" s="5"/>
      <c r="FYU1273" s="5"/>
      <c r="FYV1273" s="5"/>
      <c r="FYW1273" s="5"/>
      <c r="FYX1273" s="5"/>
      <c r="FYY1273" s="5"/>
      <c r="FYZ1273" s="5"/>
      <c r="FZA1273" s="5"/>
      <c r="FZB1273" s="5"/>
      <c r="FZC1273" s="5"/>
      <c r="FZD1273" s="5"/>
      <c r="FZE1273" s="5"/>
      <c r="FZF1273" s="5"/>
      <c r="FZG1273" s="5"/>
      <c r="FZH1273" s="5"/>
      <c r="FZI1273" s="5"/>
      <c r="FZJ1273" s="5"/>
      <c r="FZK1273" s="5"/>
      <c r="FZL1273" s="5"/>
      <c r="FZM1273" s="5"/>
      <c r="FZN1273" s="5"/>
      <c r="FZO1273" s="5"/>
      <c r="FZP1273" s="5"/>
      <c r="FZQ1273" s="5"/>
      <c r="FZR1273" s="5"/>
      <c r="FZS1273" s="5"/>
      <c r="FZT1273" s="5"/>
      <c r="FZU1273" s="5"/>
      <c r="FZV1273" s="5"/>
      <c r="FZW1273" s="5"/>
      <c r="FZX1273" s="5"/>
      <c r="FZY1273" s="5"/>
      <c r="FZZ1273" s="5"/>
      <c r="GAA1273" s="5"/>
      <c r="GAB1273" s="5"/>
      <c r="GAC1273" s="5"/>
      <c r="GAD1273" s="5"/>
      <c r="GAE1273" s="5"/>
      <c r="GAF1273" s="5"/>
      <c r="GAG1273" s="5"/>
      <c r="GAH1273" s="5"/>
      <c r="GAI1273" s="5"/>
      <c r="GAJ1273" s="5"/>
      <c r="GAK1273" s="5"/>
      <c r="GAL1273" s="5"/>
      <c r="GAM1273" s="5"/>
      <c r="GAN1273" s="5"/>
      <c r="GAO1273" s="5"/>
      <c r="GAP1273" s="5"/>
      <c r="GAQ1273" s="5"/>
      <c r="GAR1273" s="5"/>
      <c r="GAS1273" s="5"/>
      <c r="GAT1273" s="5"/>
      <c r="GAU1273" s="5"/>
      <c r="GAV1273" s="5"/>
      <c r="GAW1273" s="5"/>
      <c r="GAX1273" s="5"/>
      <c r="GAY1273" s="5"/>
      <c r="GAZ1273" s="5"/>
      <c r="GBA1273" s="5"/>
      <c r="GBB1273" s="5"/>
      <c r="GBC1273" s="5"/>
      <c r="GBD1273" s="5"/>
      <c r="GBE1273" s="5"/>
      <c r="GBF1273" s="5"/>
      <c r="GBG1273" s="5"/>
      <c r="GBH1273" s="5"/>
      <c r="GBI1273" s="5"/>
      <c r="GBJ1273" s="5"/>
      <c r="GBK1273" s="5"/>
      <c r="GBL1273" s="5"/>
      <c r="GBM1273" s="5"/>
      <c r="GBN1273" s="5"/>
      <c r="GBO1273" s="5"/>
      <c r="GBP1273" s="5"/>
      <c r="GBQ1273" s="5"/>
      <c r="GBR1273" s="5"/>
      <c r="GBS1273" s="5"/>
      <c r="GBT1273" s="5"/>
      <c r="GBU1273" s="5"/>
      <c r="GBV1273" s="5"/>
      <c r="GBW1273" s="5"/>
      <c r="GBX1273" s="5"/>
      <c r="GBY1273" s="5"/>
      <c r="GBZ1273" s="5"/>
      <c r="GCA1273" s="5"/>
      <c r="GCB1273" s="5"/>
      <c r="GCC1273" s="5"/>
      <c r="GCD1273" s="5"/>
      <c r="GCE1273" s="5"/>
      <c r="GCF1273" s="5"/>
      <c r="GCG1273" s="5"/>
      <c r="GCH1273" s="5"/>
      <c r="GCI1273" s="5"/>
      <c r="GCJ1273" s="5"/>
      <c r="GCK1273" s="5"/>
      <c r="GCL1273" s="5"/>
      <c r="GCM1273" s="5"/>
      <c r="GCN1273" s="5"/>
      <c r="GCO1273" s="5"/>
      <c r="GCP1273" s="5"/>
      <c r="GCQ1273" s="5"/>
      <c r="GCR1273" s="5"/>
      <c r="GCS1273" s="5"/>
      <c r="GCT1273" s="5"/>
      <c r="GCU1273" s="5"/>
      <c r="GCV1273" s="5"/>
      <c r="GCW1273" s="5"/>
      <c r="GCX1273" s="5"/>
      <c r="GCY1273" s="5"/>
      <c r="GCZ1273" s="5"/>
      <c r="GDA1273" s="5"/>
      <c r="GDB1273" s="5"/>
      <c r="GDC1273" s="5"/>
      <c r="GDD1273" s="5"/>
      <c r="GDE1273" s="5"/>
      <c r="GDF1273" s="5"/>
      <c r="GDG1273" s="5"/>
      <c r="GDH1273" s="5"/>
      <c r="GDI1273" s="5"/>
      <c r="GDJ1273" s="5"/>
      <c r="GDK1273" s="5"/>
      <c r="GDL1273" s="5"/>
      <c r="GDM1273" s="5"/>
      <c r="GDN1273" s="5"/>
      <c r="GDO1273" s="5"/>
      <c r="GDP1273" s="5"/>
      <c r="GDQ1273" s="5"/>
      <c r="GDR1273" s="5"/>
      <c r="GDS1273" s="5"/>
      <c r="GDT1273" s="5"/>
      <c r="GDU1273" s="5"/>
      <c r="GDV1273" s="5"/>
      <c r="GDW1273" s="5"/>
      <c r="GDX1273" s="5"/>
      <c r="GDY1273" s="5"/>
      <c r="GDZ1273" s="5"/>
      <c r="GEA1273" s="5"/>
      <c r="GEB1273" s="5"/>
      <c r="GEC1273" s="5"/>
      <c r="GED1273" s="5"/>
      <c r="GEE1273" s="5"/>
      <c r="GEF1273" s="5"/>
      <c r="GEG1273" s="5"/>
      <c r="GEH1273" s="5"/>
      <c r="GEI1273" s="5"/>
      <c r="GEJ1273" s="5"/>
      <c r="GEK1273" s="5"/>
      <c r="GEL1273" s="5"/>
      <c r="GEM1273" s="5"/>
      <c r="GEN1273" s="5"/>
      <c r="GEO1273" s="5"/>
      <c r="GEP1273" s="5"/>
      <c r="GEQ1273" s="5"/>
      <c r="GER1273" s="5"/>
      <c r="GES1273" s="5"/>
      <c r="GET1273" s="5"/>
      <c r="GEU1273" s="5"/>
      <c r="GEV1273" s="5"/>
      <c r="GEW1273" s="5"/>
      <c r="GEX1273" s="5"/>
      <c r="GEY1273" s="5"/>
      <c r="GEZ1273" s="5"/>
      <c r="GFA1273" s="5"/>
      <c r="GFB1273" s="5"/>
      <c r="GFC1273" s="5"/>
      <c r="GFD1273" s="5"/>
      <c r="GFE1273" s="5"/>
      <c r="GFF1273" s="5"/>
      <c r="GFG1273" s="5"/>
      <c r="GFH1273" s="5"/>
      <c r="GFI1273" s="5"/>
      <c r="GFJ1273" s="5"/>
      <c r="GFK1273" s="5"/>
      <c r="GFL1273" s="5"/>
      <c r="GFM1273" s="5"/>
      <c r="GFN1273" s="5"/>
      <c r="GFO1273" s="5"/>
      <c r="GFP1273" s="5"/>
      <c r="GFQ1273" s="5"/>
      <c r="GFR1273" s="5"/>
      <c r="GFS1273" s="5"/>
      <c r="GFT1273" s="5"/>
      <c r="GFU1273" s="5"/>
      <c r="GFV1273" s="5"/>
      <c r="GFW1273" s="5"/>
      <c r="GFX1273" s="5"/>
      <c r="GFY1273" s="5"/>
      <c r="GFZ1273" s="5"/>
      <c r="GGA1273" s="5"/>
      <c r="GGB1273" s="5"/>
      <c r="GGC1273" s="5"/>
      <c r="GGD1273" s="5"/>
      <c r="GGE1273" s="5"/>
      <c r="GGF1273" s="5"/>
      <c r="GGG1273" s="5"/>
      <c r="GGH1273" s="5"/>
      <c r="GGI1273" s="5"/>
      <c r="GGJ1273" s="5"/>
      <c r="GGK1273" s="5"/>
      <c r="GGL1273" s="5"/>
      <c r="GGM1273" s="5"/>
      <c r="GGN1273" s="5"/>
      <c r="GGO1273" s="5"/>
      <c r="GGP1273" s="5"/>
      <c r="GGQ1273" s="5"/>
      <c r="GGR1273" s="5"/>
      <c r="GGS1273" s="5"/>
      <c r="GGT1273" s="5"/>
      <c r="GGU1273" s="5"/>
      <c r="GGV1273" s="5"/>
      <c r="GGW1273" s="5"/>
      <c r="GGX1273" s="5"/>
      <c r="GGY1273" s="5"/>
      <c r="GGZ1273" s="5"/>
      <c r="GHA1273" s="5"/>
      <c r="GHB1273" s="5"/>
      <c r="GHC1273" s="5"/>
      <c r="GHD1273" s="5"/>
      <c r="GHE1273" s="5"/>
      <c r="GHF1273" s="5"/>
      <c r="GHG1273" s="5"/>
      <c r="GHH1273" s="5"/>
      <c r="GHI1273" s="5"/>
      <c r="GHJ1273" s="5"/>
      <c r="GHK1273" s="5"/>
      <c r="GHL1273" s="5"/>
      <c r="GHM1273" s="5"/>
      <c r="GHN1273" s="5"/>
      <c r="GHO1273" s="5"/>
      <c r="GHP1273" s="5"/>
      <c r="GHQ1273" s="5"/>
      <c r="GHR1273" s="5"/>
      <c r="GHS1273" s="5"/>
      <c r="GHT1273" s="5"/>
      <c r="GHU1273" s="5"/>
      <c r="GHV1273" s="5"/>
      <c r="GHW1273" s="5"/>
      <c r="GHX1273" s="5"/>
      <c r="GHY1273" s="5"/>
      <c r="GHZ1273" s="5"/>
      <c r="GIA1273" s="5"/>
      <c r="GIB1273" s="5"/>
      <c r="GIC1273" s="5"/>
      <c r="GID1273" s="5"/>
      <c r="GIE1273" s="5"/>
      <c r="GIF1273" s="5"/>
      <c r="GIG1273" s="5"/>
      <c r="GIH1273" s="5"/>
      <c r="GII1273" s="5"/>
      <c r="GIJ1273" s="5"/>
      <c r="GIK1273" s="5"/>
      <c r="GIL1273" s="5"/>
      <c r="GIM1273" s="5"/>
      <c r="GIN1273" s="5"/>
      <c r="GIO1273" s="5"/>
      <c r="GIP1273" s="5"/>
      <c r="GIQ1273" s="5"/>
      <c r="GIR1273" s="5"/>
      <c r="GIS1273" s="5"/>
      <c r="GIT1273" s="5"/>
      <c r="GIU1273" s="5"/>
      <c r="GIV1273" s="5"/>
      <c r="GIW1273" s="5"/>
      <c r="GIX1273" s="5"/>
      <c r="GIY1273" s="5"/>
      <c r="GIZ1273" s="5"/>
      <c r="GJA1273" s="5"/>
      <c r="GJB1273" s="5"/>
      <c r="GJC1273" s="5"/>
      <c r="GJD1273" s="5"/>
      <c r="GJE1273" s="5"/>
      <c r="GJF1273" s="5"/>
      <c r="GJG1273" s="5"/>
      <c r="GJH1273" s="5"/>
      <c r="GJI1273" s="5"/>
      <c r="GJJ1273" s="5"/>
      <c r="GJK1273" s="5"/>
      <c r="GJL1273" s="5"/>
      <c r="GJM1273" s="5"/>
      <c r="GJN1273" s="5"/>
      <c r="GJO1273" s="5"/>
      <c r="GJP1273" s="5"/>
      <c r="GJQ1273" s="5"/>
      <c r="GJR1273" s="5"/>
      <c r="GJS1273" s="5"/>
      <c r="GJT1273" s="5"/>
      <c r="GJU1273" s="5"/>
      <c r="GJV1273" s="5"/>
      <c r="GJW1273" s="5"/>
      <c r="GJX1273" s="5"/>
      <c r="GJY1273" s="5"/>
      <c r="GJZ1273" s="5"/>
      <c r="GKA1273" s="5"/>
      <c r="GKB1273" s="5"/>
      <c r="GKC1273" s="5"/>
      <c r="GKD1273" s="5"/>
      <c r="GKE1273" s="5"/>
      <c r="GKF1273" s="5"/>
      <c r="GKG1273" s="5"/>
      <c r="GKH1273" s="5"/>
      <c r="GKI1273" s="5"/>
      <c r="GKJ1273" s="5"/>
      <c r="GKK1273" s="5"/>
      <c r="GKL1273" s="5"/>
      <c r="GKM1273" s="5"/>
      <c r="GKN1273" s="5"/>
      <c r="GKO1273" s="5"/>
      <c r="GKP1273" s="5"/>
      <c r="GKQ1273" s="5"/>
      <c r="GKR1273" s="5"/>
      <c r="GKS1273" s="5"/>
      <c r="GKT1273" s="5"/>
      <c r="GKU1273" s="5"/>
      <c r="GKV1273" s="5"/>
      <c r="GKW1273" s="5"/>
      <c r="GKX1273" s="5"/>
      <c r="GKY1273" s="5"/>
      <c r="GKZ1273" s="5"/>
      <c r="GLA1273" s="5"/>
      <c r="GLB1273" s="5"/>
      <c r="GLC1273" s="5"/>
      <c r="GLD1273" s="5"/>
      <c r="GLE1273" s="5"/>
      <c r="GLF1273" s="5"/>
      <c r="GLG1273" s="5"/>
      <c r="GLH1273" s="5"/>
      <c r="GLI1273" s="5"/>
      <c r="GLJ1273" s="5"/>
      <c r="GLK1273" s="5"/>
      <c r="GLL1273" s="5"/>
      <c r="GLM1273" s="5"/>
      <c r="GLN1273" s="5"/>
      <c r="GLO1273" s="5"/>
      <c r="GLP1273" s="5"/>
      <c r="GLQ1273" s="5"/>
      <c r="GLR1273" s="5"/>
      <c r="GLS1273" s="5"/>
      <c r="GLT1273" s="5"/>
      <c r="GLU1273" s="5"/>
      <c r="GLV1273" s="5"/>
      <c r="GLW1273" s="5"/>
      <c r="GLX1273" s="5"/>
      <c r="GLY1273" s="5"/>
      <c r="GLZ1273" s="5"/>
      <c r="GMA1273" s="5"/>
      <c r="GMB1273" s="5"/>
      <c r="GMC1273" s="5"/>
      <c r="GMD1273" s="5"/>
      <c r="GME1273" s="5"/>
      <c r="GMF1273" s="5"/>
      <c r="GMG1273" s="5"/>
      <c r="GMH1273" s="5"/>
      <c r="GMI1273" s="5"/>
      <c r="GMJ1273" s="5"/>
      <c r="GMK1273" s="5"/>
      <c r="GML1273" s="5"/>
      <c r="GMM1273" s="5"/>
      <c r="GMN1273" s="5"/>
      <c r="GMO1273" s="5"/>
      <c r="GMP1273" s="5"/>
      <c r="GMQ1273" s="5"/>
      <c r="GMR1273" s="5"/>
      <c r="GMS1273" s="5"/>
      <c r="GMT1273" s="5"/>
      <c r="GMU1273" s="5"/>
      <c r="GMV1273" s="5"/>
      <c r="GMW1273" s="5"/>
      <c r="GMX1273" s="5"/>
      <c r="GMY1273" s="5"/>
      <c r="GMZ1273" s="5"/>
      <c r="GNA1273" s="5"/>
      <c r="GNB1273" s="5"/>
      <c r="GNC1273" s="5"/>
      <c r="GND1273" s="5"/>
      <c r="GNE1273" s="5"/>
      <c r="GNF1273" s="5"/>
      <c r="GNG1273" s="5"/>
      <c r="GNH1273" s="5"/>
      <c r="GNI1273" s="5"/>
      <c r="GNJ1273" s="5"/>
      <c r="GNK1273" s="5"/>
      <c r="GNL1273" s="5"/>
      <c r="GNM1273" s="5"/>
      <c r="GNN1273" s="5"/>
      <c r="GNO1273" s="5"/>
      <c r="GNP1273" s="5"/>
      <c r="GNQ1273" s="5"/>
      <c r="GNR1273" s="5"/>
      <c r="GNS1273" s="5"/>
      <c r="GNT1273" s="5"/>
      <c r="GNU1273" s="5"/>
      <c r="GNV1273" s="5"/>
      <c r="GNW1273" s="5"/>
      <c r="GNX1273" s="5"/>
      <c r="GNY1273" s="5"/>
      <c r="GNZ1273" s="5"/>
      <c r="GOA1273" s="5"/>
      <c r="GOB1273" s="5"/>
      <c r="GOC1273" s="5"/>
      <c r="GOD1273" s="5"/>
      <c r="GOE1273" s="5"/>
      <c r="GOF1273" s="5"/>
      <c r="GOG1273" s="5"/>
      <c r="GOH1273" s="5"/>
      <c r="GOI1273" s="5"/>
      <c r="GOJ1273" s="5"/>
      <c r="GOK1273" s="5"/>
      <c r="GOL1273" s="5"/>
      <c r="GOM1273" s="5"/>
      <c r="GON1273" s="5"/>
      <c r="GOO1273" s="5"/>
      <c r="GOP1273" s="5"/>
      <c r="GOQ1273" s="5"/>
      <c r="GOR1273" s="5"/>
      <c r="GOS1273" s="5"/>
      <c r="GOT1273" s="5"/>
      <c r="GOU1273" s="5"/>
      <c r="GOV1273" s="5"/>
      <c r="GOW1273" s="5"/>
      <c r="GOX1273" s="5"/>
      <c r="GOY1273" s="5"/>
      <c r="GOZ1273" s="5"/>
      <c r="GPA1273" s="5"/>
      <c r="GPB1273" s="5"/>
      <c r="GPC1273" s="5"/>
      <c r="GPD1273" s="5"/>
      <c r="GPE1273" s="5"/>
      <c r="GPF1273" s="5"/>
      <c r="GPG1273" s="5"/>
      <c r="GPH1273" s="5"/>
      <c r="GPI1273" s="5"/>
      <c r="GPJ1273" s="5"/>
      <c r="GPK1273" s="5"/>
      <c r="GPL1273" s="5"/>
      <c r="GPM1273" s="5"/>
      <c r="GPN1273" s="5"/>
      <c r="GPO1273" s="5"/>
      <c r="GPP1273" s="5"/>
      <c r="GPQ1273" s="5"/>
      <c r="GPR1273" s="5"/>
      <c r="GPS1273" s="5"/>
      <c r="GPT1273" s="5"/>
      <c r="GPU1273" s="5"/>
      <c r="GPV1273" s="5"/>
      <c r="GPW1273" s="5"/>
      <c r="GPX1273" s="5"/>
      <c r="GPY1273" s="5"/>
      <c r="GPZ1273" s="5"/>
      <c r="GQA1273" s="5"/>
      <c r="GQB1273" s="5"/>
      <c r="GQC1273" s="5"/>
      <c r="GQD1273" s="5"/>
      <c r="GQE1273" s="5"/>
      <c r="GQF1273" s="5"/>
      <c r="GQG1273" s="5"/>
      <c r="GQH1273" s="5"/>
      <c r="GQI1273" s="5"/>
      <c r="GQJ1273" s="5"/>
      <c r="GQK1273" s="5"/>
      <c r="GQL1273" s="5"/>
      <c r="GQM1273" s="5"/>
      <c r="GQN1273" s="5"/>
      <c r="GQO1273" s="5"/>
      <c r="GQP1273" s="5"/>
      <c r="GQQ1273" s="5"/>
      <c r="GQR1273" s="5"/>
      <c r="GQS1273" s="5"/>
      <c r="GQT1273" s="5"/>
      <c r="GQU1273" s="5"/>
      <c r="GQV1273" s="5"/>
      <c r="GQW1273" s="5"/>
      <c r="GQX1273" s="5"/>
      <c r="GQY1273" s="5"/>
      <c r="GQZ1273" s="5"/>
      <c r="GRA1273" s="5"/>
      <c r="GRB1273" s="5"/>
      <c r="GRC1273" s="5"/>
      <c r="GRD1273" s="5"/>
      <c r="GRE1273" s="5"/>
      <c r="GRF1273" s="5"/>
      <c r="GRG1273" s="5"/>
      <c r="GRH1273" s="5"/>
      <c r="GRI1273" s="5"/>
      <c r="GRJ1273" s="5"/>
      <c r="GRK1273" s="5"/>
      <c r="GRL1273" s="5"/>
      <c r="GRM1273" s="5"/>
      <c r="GRN1273" s="5"/>
      <c r="GRO1273" s="5"/>
      <c r="GRP1273" s="5"/>
      <c r="GRQ1273" s="5"/>
      <c r="GRR1273" s="5"/>
      <c r="GRS1273" s="5"/>
      <c r="GRT1273" s="5"/>
      <c r="GRU1273" s="5"/>
      <c r="GRV1273" s="5"/>
      <c r="GRW1273" s="5"/>
      <c r="GRX1273" s="5"/>
      <c r="GRY1273" s="5"/>
      <c r="GRZ1273" s="5"/>
      <c r="GSA1273" s="5"/>
      <c r="GSB1273" s="5"/>
      <c r="GSC1273" s="5"/>
      <c r="GSD1273" s="5"/>
      <c r="GSE1273" s="5"/>
      <c r="GSF1273" s="5"/>
      <c r="GSG1273" s="5"/>
      <c r="GSH1273" s="5"/>
      <c r="GSI1273" s="5"/>
      <c r="GSJ1273" s="5"/>
      <c r="GSK1273" s="5"/>
      <c r="GSL1273" s="5"/>
      <c r="GSM1273" s="5"/>
      <c r="GSN1273" s="5"/>
      <c r="GSO1273" s="5"/>
      <c r="GSP1273" s="5"/>
      <c r="GSQ1273" s="5"/>
      <c r="GSR1273" s="5"/>
      <c r="GSS1273" s="5"/>
      <c r="GST1273" s="5"/>
      <c r="GSU1273" s="5"/>
      <c r="GSV1273" s="5"/>
      <c r="GSW1273" s="5"/>
      <c r="GSX1273" s="5"/>
      <c r="GSY1273" s="5"/>
      <c r="GSZ1273" s="5"/>
      <c r="GTA1273" s="5"/>
      <c r="GTB1273" s="5"/>
      <c r="GTC1273" s="5"/>
      <c r="GTD1273" s="5"/>
      <c r="GTE1273" s="5"/>
      <c r="GTF1273" s="5"/>
      <c r="GTG1273" s="5"/>
      <c r="GTH1273" s="5"/>
      <c r="GTI1273" s="5"/>
      <c r="GTJ1273" s="5"/>
      <c r="GTK1273" s="5"/>
      <c r="GTL1273" s="5"/>
      <c r="GTM1273" s="5"/>
      <c r="GTN1273" s="5"/>
      <c r="GTO1273" s="5"/>
      <c r="GTP1273" s="5"/>
      <c r="GTQ1273" s="5"/>
      <c r="GTR1273" s="5"/>
      <c r="GTS1273" s="5"/>
      <c r="GTT1273" s="5"/>
      <c r="GTU1273" s="5"/>
      <c r="GTV1273" s="5"/>
      <c r="GTW1273" s="5"/>
      <c r="GTX1273" s="5"/>
      <c r="GTY1273" s="5"/>
      <c r="GTZ1273" s="5"/>
      <c r="GUA1273" s="5"/>
      <c r="GUB1273" s="5"/>
      <c r="GUC1273" s="5"/>
      <c r="GUD1273" s="5"/>
      <c r="GUE1273" s="5"/>
      <c r="GUF1273" s="5"/>
      <c r="GUG1273" s="5"/>
      <c r="GUH1273" s="5"/>
      <c r="GUI1273" s="5"/>
      <c r="GUJ1273" s="5"/>
      <c r="GUK1273" s="5"/>
      <c r="GUL1273" s="5"/>
      <c r="GUM1273" s="5"/>
      <c r="GUN1273" s="5"/>
      <c r="GUO1273" s="5"/>
      <c r="GUP1273" s="5"/>
      <c r="GUQ1273" s="5"/>
      <c r="GUR1273" s="5"/>
      <c r="GUS1273" s="5"/>
      <c r="GUT1273" s="5"/>
      <c r="GUU1273" s="5"/>
      <c r="GUV1273" s="5"/>
      <c r="GUW1273" s="5"/>
      <c r="GUX1273" s="5"/>
      <c r="GUY1273" s="5"/>
      <c r="GUZ1273" s="5"/>
      <c r="GVA1273" s="5"/>
      <c r="GVB1273" s="5"/>
      <c r="GVC1273" s="5"/>
      <c r="GVD1273" s="5"/>
      <c r="GVE1273" s="5"/>
      <c r="GVF1273" s="5"/>
      <c r="GVG1273" s="5"/>
      <c r="GVH1273" s="5"/>
      <c r="GVI1273" s="5"/>
      <c r="GVJ1273" s="5"/>
      <c r="GVK1273" s="5"/>
      <c r="GVL1273" s="5"/>
      <c r="GVM1273" s="5"/>
      <c r="GVN1273" s="5"/>
      <c r="GVO1273" s="5"/>
      <c r="GVP1273" s="5"/>
      <c r="GVQ1273" s="5"/>
      <c r="GVR1273" s="5"/>
      <c r="GVS1273" s="5"/>
      <c r="GVT1273" s="5"/>
      <c r="GVU1273" s="5"/>
      <c r="GVV1273" s="5"/>
      <c r="GVW1273" s="5"/>
      <c r="GVX1273" s="5"/>
      <c r="GVY1273" s="5"/>
      <c r="GVZ1273" s="5"/>
      <c r="GWA1273" s="5"/>
      <c r="GWB1273" s="5"/>
      <c r="GWC1273" s="5"/>
      <c r="GWD1273" s="5"/>
      <c r="GWE1273" s="5"/>
      <c r="GWF1273" s="5"/>
      <c r="GWG1273" s="5"/>
      <c r="GWH1273" s="5"/>
      <c r="GWI1273" s="5"/>
      <c r="GWJ1273" s="5"/>
      <c r="GWK1273" s="5"/>
      <c r="GWL1273" s="5"/>
      <c r="GWM1273" s="5"/>
      <c r="GWN1273" s="5"/>
      <c r="GWO1273" s="5"/>
      <c r="GWP1273" s="5"/>
      <c r="GWQ1273" s="5"/>
      <c r="GWR1273" s="5"/>
      <c r="GWS1273" s="5"/>
      <c r="GWT1273" s="5"/>
      <c r="GWU1273" s="5"/>
      <c r="GWV1273" s="5"/>
      <c r="GWW1273" s="5"/>
      <c r="GWX1273" s="5"/>
      <c r="GWY1273" s="5"/>
      <c r="GWZ1273" s="5"/>
      <c r="GXA1273" s="5"/>
      <c r="GXB1273" s="5"/>
      <c r="GXC1273" s="5"/>
      <c r="GXD1273" s="5"/>
      <c r="GXE1273" s="5"/>
      <c r="GXF1273" s="5"/>
      <c r="GXG1273" s="5"/>
      <c r="GXH1273" s="5"/>
      <c r="GXI1273" s="5"/>
      <c r="GXJ1273" s="5"/>
      <c r="GXK1273" s="5"/>
      <c r="GXL1273" s="5"/>
      <c r="GXM1273" s="5"/>
      <c r="GXN1273" s="5"/>
      <c r="GXO1273" s="5"/>
      <c r="GXP1273" s="5"/>
      <c r="GXQ1273" s="5"/>
      <c r="GXR1273" s="5"/>
      <c r="GXS1273" s="5"/>
      <c r="GXT1273" s="5"/>
      <c r="GXU1273" s="5"/>
      <c r="GXV1273" s="5"/>
      <c r="GXW1273" s="5"/>
      <c r="GXX1273" s="5"/>
      <c r="GXY1273" s="5"/>
      <c r="GXZ1273" s="5"/>
      <c r="GYA1273" s="5"/>
      <c r="GYB1273" s="5"/>
      <c r="GYC1273" s="5"/>
      <c r="GYD1273" s="5"/>
      <c r="GYE1273" s="5"/>
      <c r="GYF1273" s="5"/>
      <c r="GYG1273" s="5"/>
      <c r="GYH1273" s="5"/>
      <c r="GYI1273" s="5"/>
      <c r="GYJ1273" s="5"/>
      <c r="GYK1273" s="5"/>
      <c r="GYL1273" s="5"/>
      <c r="GYM1273" s="5"/>
      <c r="GYN1273" s="5"/>
      <c r="GYO1273" s="5"/>
      <c r="GYP1273" s="5"/>
      <c r="GYQ1273" s="5"/>
      <c r="GYR1273" s="5"/>
      <c r="GYS1273" s="5"/>
      <c r="GYT1273" s="5"/>
      <c r="GYU1273" s="5"/>
      <c r="GYV1273" s="5"/>
      <c r="GYW1273" s="5"/>
      <c r="GYX1273" s="5"/>
      <c r="GYY1273" s="5"/>
      <c r="GYZ1273" s="5"/>
      <c r="GZA1273" s="5"/>
      <c r="GZB1273" s="5"/>
      <c r="GZC1273" s="5"/>
      <c r="GZD1273" s="5"/>
      <c r="GZE1273" s="5"/>
      <c r="GZF1273" s="5"/>
      <c r="GZG1273" s="5"/>
      <c r="GZH1273" s="5"/>
      <c r="GZI1273" s="5"/>
      <c r="GZJ1273" s="5"/>
      <c r="GZK1273" s="5"/>
      <c r="GZL1273" s="5"/>
      <c r="GZM1273" s="5"/>
      <c r="GZN1273" s="5"/>
      <c r="GZO1273" s="5"/>
      <c r="GZP1273" s="5"/>
      <c r="GZQ1273" s="5"/>
      <c r="GZR1273" s="5"/>
      <c r="GZS1273" s="5"/>
      <c r="GZT1273" s="5"/>
      <c r="GZU1273" s="5"/>
      <c r="GZV1273" s="5"/>
      <c r="GZW1273" s="5"/>
      <c r="GZX1273" s="5"/>
      <c r="GZY1273" s="5"/>
      <c r="GZZ1273" s="5"/>
      <c r="HAA1273" s="5"/>
      <c r="HAB1273" s="5"/>
      <c r="HAC1273" s="5"/>
      <c r="HAD1273" s="5"/>
      <c r="HAE1273" s="5"/>
      <c r="HAF1273" s="5"/>
      <c r="HAG1273" s="5"/>
      <c r="HAH1273" s="5"/>
      <c r="HAI1273" s="5"/>
      <c r="HAJ1273" s="5"/>
      <c r="HAK1273" s="5"/>
      <c r="HAL1273" s="5"/>
      <c r="HAM1273" s="5"/>
      <c r="HAN1273" s="5"/>
      <c r="HAO1273" s="5"/>
      <c r="HAP1273" s="5"/>
      <c r="HAQ1273" s="5"/>
      <c r="HAR1273" s="5"/>
      <c r="HAS1273" s="5"/>
      <c r="HAT1273" s="5"/>
      <c r="HAU1273" s="5"/>
      <c r="HAV1273" s="5"/>
      <c r="HAW1273" s="5"/>
      <c r="HAX1273" s="5"/>
      <c r="HAY1273" s="5"/>
      <c r="HAZ1273" s="5"/>
      <c r="HBA1273" s="5"/>
      <c r="HBB1273" s="5"/>
      <c r="HBC1273" s="5"/>
      <c r="HBD1273" s="5"/>
      <c r="HBE1273" s="5"/>
      <c r="HBF1273" s="5"/>
      <c r="HBG1273" s="5"/>
      <c r="HBH1273" s="5"/>
      <c r="HBI1273" s="5"/>
      <c r="HBJ1273" s="5"/>
      <c r="HBK1273" s="5"/>
      <c r="HBL1273" s="5"/>
      <c r="HBM1273" s="5"/>
      <c r="HBN1273" s="5"/>
      <c r="HBO1273" s="5"/>
      <c r="HBP1273" s="5"/>
      <c r="HBQ1273" s="5"/>
      <c r="HBR1273" s="5"/>
      <c r="HBS1273" s="5"/>
      <c r="HBT1273" s="5"/>
      <c r="HBU1273" s="5"/>
      <c r="HBV1273" s="5"/>
      <c r="HBW1273" s="5"/>
      <c r="HBX1273" s="5"/>
      <c r="HBY1273" s="5"/>
      <c r="HBZ1273" s="5"/>
      <c r="HCA1273" s="5"/>
      <c r="HCB1273" s="5"/>
      <c r="HCC1273" s="5"/>
      <c r="HCD1273" s="5"/>
      <c r="HCE1273" s="5"/>
      <c r="HCF1273" s="5"/>
      <c r="HCG1273" s="5"/>
      <c r="HCH1273" s="5"/>
      <c r="HCI1273" s="5"/>
      <c r="HCJ1273" s="5"/>
      <c r="HCK1273" s="5"/>
      <c r="HCL1273" s="5"/>
      <c r="HCM1273" s="5"/>
      <c r="HCN1273" s="5"/>
      <c r="HCO1273" s="5"/>
      <c r="HCP1273" s="5"/>
      <c r="HCQ1273" s="5"/>
      <c r="HCR1273" s="5"/>
      <c r="HCS1273" s="5"/>
      <c r="HCT1273" s="5"/>
      <c r="HCU1273" s="5"/>
      <c r="HCV1273" s="5"/>
      <c r="HCW1273" s="5"/>
      <c r="HCX1273" s="5"/>
      <c r="HCY1273" s="5"/>
      <c r="HCZ1273" s="5"/>
      <c r="HDA1273" s="5"/>
      <c r="HDB1273" s="5"/>
      <c r="HDC1273" s="5"/>
      <c r="HDD1273" s="5"/>
      <c r="HDE1273" s="5"/>
      <c r="HDF1273" s="5"/>
      <c r="HDG1273" s="5"/>
      <c r="HDH1273" s="5"/>
      <c r="HDI1273" s="5"/>
      <c r="HDJ1273" s="5"/>
      <c r="HDK1273" s="5"/>
      <c r="HDL1273" s="5"/>
      <c r="HDM1273" s="5"/>
      <c r="HDN1273" s="5"/>
      <c r="HDO1273" s="5"/>
      <c r="HDP1273" s="5"/>
      <c r="HDQ1273" s="5"/>
      <c r="HDR1273" s="5"/>
      <c r="HDS1273" s="5"/>
      <c r="HDT1273" s="5"/>
      <c r="HDU1273" s="5"/>
      <c r="HDV1273" s="5"/>
      <c r="HDW1273" s="5"/>
      <c r="HDX1273" s="5"/>
      <c r="HDY1273" s="5"/>
      <c r="HDZ1273" s="5"/>
      <c r="HEA1273" s="5"/>
      <c r="HEB1273" s="5"/>
      <c r="HEC1273" s="5"/>
      <c r="HED1273" s="5"/>
      <c r="HEE1273" s="5"/>
      <c r="HEF1273" s="5"/>
      <c r="HEG1273" s="5"/>
      <c r="HEH1273" s="5"/>
      <c r="HEI1273" s="5"/>
      <c r="HEJ1273" s="5"/>
      <c r="HEK1273" s="5"/>
      <c r="HEL1273" s="5"/>
      <c r="HEM1273" s="5"/>
      <c r="HEN1273" s="5"/>
      <c r="HEO1273" s="5"/>
      <c r="HEP1273" s="5"/>
      <c r="HEQ1273" s="5"/>
      <c r="HER1273" s="5"/>
      <c r="HES1273" s="5"/>
      <c r="HET1273" s="5"/>
      <c r="HEU1273" s="5"/>
      <c r="HEV1273" s="5"/>
      <c r="HEW1273" s="5"/>
      <c r="HEX1273" s="5"/>
      <c r="HEY1273" s="5"/>
      <c r="HEZ1273" s="5"/>
      <c r="HFA1273" s="5"/>
      <c r="HFB1273" s="5"/>
      <c r="HFC1273" s="5"/>
      <c r="HFD1273" s="5"/>
      <c r="HFE1273" s="5"/>
      <c r="HFF1273" s="5"/>
      <c r="HFG1273" s="5"/>
      <c r="HFH1273" s="5"/>
      <c r="HFI1273" s="5"/>
      <c r="HFJ1273" s="5"/>
      <c r="HFK1273" s="5"/>
      <c r="HFL1273" s="5"/>
      <c r="HFM1273" s="5"/>
      <c r="HFN1273" s="5"/>
      <c r="HFO1273" s="5"/>
      <c r="HFP1273" s="5"/>
      <c r="HFQ1273" s="5"/>
      <c r="HFR1273" s="5"/>
      <c r="HFS1273" s="5"/>
      <c r="HFT1273" s="5"/>
      <c r="HFU1273" s="5"/>
      <c r="HFV1273" s="5"/>
      <c r="HFW1273" s="5"/>
      <c r="HFX1273" s="5"/>
      <c r="HFY1273" s="5"/>
      <c r="HFZ1273" s="5"/>
      <c r="HGA1273" s="5"/>
      <c r="HGB1273" s="5"/>
      <c r="HGC1273" s="5"/>
      <c r="HGD1273" s="5"/>
      <c r="HGE1273" s="5"/>
      <c r="HGF1273" s="5"/>
      <c r="HGG1273" s="5"/>
      <c r="HGH1273" s="5"/>
      <c r="HGI1273" s="5"/>
      <c r="HGJ1273" s="5"/>
      <c r="HGK1273" s="5"/>
      <c r="HGL1273" s="5"/>
      <c r="HGM1273" s="5"/>
      <c r="HGN1273" s="5"/>
      <c r="HGO1273" s="5"/>
      <c r="HGP1273" s="5"/>
      <c r="HGQ1273" s="5"/>
      <c r="HGR1273" s="5"/>
      <c r="HGS1273" s="5"/>
      <c r="HGT1273" s="5"/>
      <c r="HGU1273" s="5"/>
      <c r="HGV1273" s="5"/>
      <c r="HGW1273" s="5"/>
      <c r="HGX1273" s="5"/>
      <c r="HGY1273" s="5"/>
      <c r="HGZ1273" s="5"/>
      <c r="HHA1273" s="5"/>
      <c r="HHB1273" s="5"/>
      <c r="HHC1273" s="5"/>
      <c r="HHD1273" s="5"/>
      <c r="HHE1273" s="5"/>
      <c r="HHF1273" s="5"/>
      <c r="HHG1273" s="5"/>
      <c r="HHH1273" s="5"/>
      <c r="HHI1273" s="5"/>
      <c r="HHJ1273" s="5"/>
      <c r="HHK1273" s="5"/>
      <c r="HHL1273" s="5"/>
      <c r="HHM1273" s="5"/>
      <c r="HHN1273" s="5"/>
      <c r="HHO1273" s="5"/>
      <c r="HHP1273" s="5"/>
      <c r="HHQ1273" s="5"/>
      <c r="HHR1273" s="5"/>
      <c r="HHS1273" s="5"/>
      <c r="HHT1273" s="5"/>
      <c r="HHU1273" s="5"/>
      <c r="HHV1273" s="5"/>
      <c r="HHW1273" s="5"/>
      <c r="HHX1273" s="5"/>
      <c r="HHY1273" s="5"/>
      <c r="HHZ1273" s="5"/>
      <c r="HIA1273" s="5"/>
      <c r="HIB1273" s="5"/>
      <c r="HIC1273" s="5"/>
      <c r="HID1273" s="5"/>
      <c r="HIE1273" s="5"/>
      <c r="HIF1273" s="5"/>
      <c r="HIG1273" s="5"/>
      <c r="HIH1273" s="5"/>
      <c r="HII1273" s="5"/>
      <c r="HIJ1273" s="5"/>
      <c r="HIK1273" s="5"/>
      <c r="HIL1273" s="5"/>
      <c r="HIM1273" s="5"/>
      <c r="HIN1273" s="5"/>
      <c r="HIO1273" s="5"/>
      <c r="HIP1273" s="5"/>
      <c r="HIQ1273" s="5"/>
      <c r="HIR1273" s="5"/>
      <c r="HIS1273" s="5"/>
      <c r="HIT1273" s="5"/>
      <c r="HIU1273" s="5"/>
      <c r="HIV1273" s="5"/>
      <c r="HIW1273" s="5"/>
      <c r="HIX1273" s="5"/>
      <c r="HIY1273" s="5"/>
      <c r="HIZ1273" s="5"/>
      <c r="HJA1273" s="5"/>
      <c r="HJB1273" s="5"/>
      <c r="HJC1273" s="5"/>
      <c r="HJD1273" s="5"/>
      <c r="HJE1273" s="5"/>
      <c r="HJF1273" s="5"/>
      <c r="HJG1273" s="5"/>
      <c r="HJH1273" s="5"/>
      <c r="HJI1273" s="5"/>
      <c r="HJJ1273" s="5"/>
      <c r="HJK1273" s="5"/>
      <c r="HJL1273" s="5"/>
      <c r="HJM1273" s="5"/>
      <c r="HJN1273" s="5"/>
      <c r="HJO1273" s="5"/>
      <c r="HJP1273" s="5"/>
      <c r="HJQ1273" s="5"/>
      <c r="HJR1273" s="5"/>
      <c r="HJS1273" s="5"/>
      <c r="HJT1273" s="5"/>
      <c r="HJU1273" s="5"/>
      <c r="HJV1273" s="5"/>
      <c r="HJW1273" s="5"/>
      <c r="HJX1273" s="5"/>
      <c r="HJY1273" s="5"/>
      <c r="HJZ1273" s="5"/>
      <c r="HKA1273" s="5"/>
      <c r="HKB1273" s="5"/>
      <c r="HKC1273" s="5"/>
      <c r="HKD1273" s="5"/>
      <c r="HKE1273" s="5"/>
      <c r="HKF1273" s="5"/>
      <c r="HKG1273" s="5"/>
      <c r="HKH1273" s="5"/>
      <c r="HKI1273" s="5"/>
      <c r="HKJ1273" s="5"/>
      <c r="HKK1273" s="5"/>
      <c r="HKL1273" s="5"/>
      <c r="HKM1273" s="5"/>
      <c r="HKN1273" s="5"/>
      <c r="HKO1273" s="5"/>
      <c r="HKP1273" s="5"/>
      <c r="HKQ1273" s="5"/>
      <c r="HKR1273" s="5"/>
      <c r="HKS1273" s="5"/>
      <c r="HKT1273" s="5"/>
      <c r="HKU1273" s="5"/>
      <c r="HKV1273" s="5"/>
      <c r="HKW1273" s="5"/>
      <c r="HKX1273" s="5"/>
      <c r="HKY1273" s="5"/>
      <c r="HKZ1273" s="5"/>
      <c r="HLA1273" s="5"/>
      <c r="HLB1273" s="5"/>
      <c r="HLC1273" s="5"/>
      <c r="HLD1273" s="5"/>
      <c r="HLE1273" s="5"/>
      <c r="HLF1273" s="5"/>
      <c r="HLG1273" s="5"/>
      <c r="HLH1273" s="5"/>
      <c r="HLI1273" s="5"/>
      <c r="HLJ1273" s="5"/>
      <c r="HLK1273" s="5"/>
      <c r="HLL1273" s="5"/>
      <c r="HLM1273" s="5"/>
      <c r="HLN1273" s="5"/>
      <c r="HLO1273" s="5"/>
      <c r="HLP1273" s="5"/>
      <c r="HLQ1273" s="5"/>
      <c r="HLR1273" s="5"/>
      <c r="HLS1273" s="5"/>
      <c r="HLT1273" s="5"/>
      <c r="HLU1273" s="5"/>
      <c r="HLV1273" s="5"/>
      <c r="HLW1273" s="5"/>
      <c r="HLX1273" s="5"/>
      <c r="HLY1273" s="5"/>
      <c r="HLZ1273" s="5"/>
      <c r="HMA1273" s="5"/>
      <c r="HMB1273" s="5"/>
      <c r="HMC1273" s="5"/>
      <c r="HMD1273" s="5"/>
      <c r="HME1273" s="5"/>
      <c r="HMF1273" s="5"/>
      <c r="HMG1273" s="5"/>
      <c r="HMH1273" s="5"/>
      <c r="HMI1273" s="5"/>
      <c r="HMJ1273" s="5"/>
      <c r="HMK1273" s="5"/>
      <c r="HML1273" s="5"/>
      <c r="HMM1273" s="5"/>
      <c r="HMN1273" s="5"/>
      <c r="HMO1273" s="5"/>
      <c r="HMP1273" s="5"/>
      <c r="HMQ1273" s="5"/>
      <c r="HMR1273" s="5"/>
      <c r="HMS1273" s="5"/>
      <c r="HMT1273" s="5"/>
      <c r="HMU1273" s="5"/>
      <c r="HMV1273" s="5"/>
      <c r="HMW1273" s="5"/>
      <c r="HMX1273" s="5"/>
      <c r="HMY1273" s="5"/>
      <c r="HMZ1273" s="5"/>
      <c r="HNA1273" s="5"/>
      <c r="HNB1273" s="5"/>
      <c r="HNC1273" s="5"/>
      <c r="HND1273" s="5"/>
      <c r="HNE1273" s="5"/>
      <c r="HNF1273" s="5"/>
      <c r="HNG1273" s="5"/>
      <c r="HNH1273" s="5"/>
      <c r="HNI1273" s="5"/>
      <c r="HNJ1273" s="5"/>
      <c r="HNK1273" s="5"/>
      <c r="HNL1273" s="5"/>
      <c r="HNM1273" s="5"/>
      <c r="HNN1273" s="5"/>
      <c r="HNO1273" s="5"/>
      <c r="HNP1273" s="5"/>
      <c r="HNQ1273" s="5"/>
      <c r="HNR1273" s="5"/>
      <c r="HNS1273" s="5"/>
      <c r="HNT1273" s="5"/>
      <c r="HNU1273" s="5"/>
      <c r="HNV1273" s="5"/>
      <c r="HNW1273" s="5"/>
      <c r="HNX1273" s="5"/>
      <c r="HNY1273" s="5"/>
      <c r="HNZ1273" s="5"/>
      <c r="HOA1273" s="5"/>
      <c r="HOB1273" s="5"/>
      <c r="HOC1273" s="5"/>
      <c r="HOD1273" s="5"/>
      <c r="HOE1273" s="5"/>
      <c r="HOF1273" s="5"/>
      <c r="HOG1273" s="5"/>
      <c r="HOH1273" s="5"/>
      <c r="HOI1273" s="5"/>
      <c r="HOJ1273" s="5"/>
      <c r="HOK1273" s="5"/>
      <c r="HOL1273" s="5"/>
      <c r="HOM1273" s="5"/>
      <c r="HON1273" s="5"/>
      <c r="HOO1273" s="5"/>
      <c r="HOP1273" s="5"/>
      <c r="HOQ1273" s="5"/>
      <c r="HOR1273" s="5"/>
      <c r="HOS1273" s="5"/>
      <c r="HOT1273" s="5"/>
      <c r="HOU1273" s="5"/>
      <c r="HOV1273" s="5"/>
      <c r="HOW1273" s="5"/>
      <c r="HOX1273" s="5"/>
      <c r="HOY1273" s="5"/>
      <c r="HOZ1273" s="5"/>
      <c r="HPA1273" s="5"/>
      <c r="HPB1273" s="5"/>
      <c r="HPC1273" s="5"/>
      <c r="HPD1273" s="5"/>
      <c r="HPE1273" s="5"/>
      <c r="HPF1273" s="5"/>
      <c r="HPG1273" s="5"/>
      <c r="HPH1273" s="5"/>
      <c r="HPI1273" s="5"/>
      <c r="HPJ1273" s="5"/>
      <c r="HPK1273" s="5"/>
      <c r="HPL1273" s="5"/>
      <c r="HPM1273" s="5"/>
      <c r="HPN1273" s="5"/>
      <c r="HPO1273" s="5"/>
      <c r="HPP1273" s="5"/>
      <c r="HPQ1273" s="5"/>
      <c r="HPR1273" s="5"/>
      <c r="HPS1273" s="5"/>
      <c r="HPT1273" s="5"/>
      <c r="HPU1273" s="5"/>
      <c r="HPV1273" s="5"/>
      <c r="HPW1273" s="5"/>
      <c r="HPX1273" s="5"/>
      <c r="HPY1273" s="5"/>
      <c r="HPZ1273" s="5"/>
      <c r="HQA1273" s="5"/>
      <c r="HQB1273" s="5"/>
      <c r="HQC1273" s="5"/>
      <c r="HQD1273" s="5"/>
      <c r="HQE1273" s="5"/>
      <c r="HQF1273" s="5"/>
      <c r="HQG1273" s="5"/>
      <c r="HQH1273" s="5"/>
      <c r="HQI1273" s="5"/>
      <c r="HQJ1273" s="5"/>
      <c r="HQK1273" s="5"/>
      <c r="HQL1273" s="5"/>
      <c r="HQM1273" s="5"/>
      <c r="HQN1273" s="5"/>
      <c r="HQO1273" s="5"/>
      <c r="HQP1273" s="5"/>
      <c r="HQQ1273" s="5"/>
      <c r="HQR1273" s="5"/>
      <c r="HQS1273" s="5"/>
      <c r="HQT1273" s="5"/>
      <c r="HQU1273" s="5"/>
      <c r="HQV1273" s="5"/>
      <c r="HQW1273" s="5"/>
      <c r="HQX1273" s="5"/>
      <c r="HQY1273" s="5"/>
      <c r="HQZ1273" s="5"/>
      <c r="HRA1273" s="5"/>
      <c r="HRB1273" s="5"/>
      <c r="HRC1273" s="5"/>
      <c r="HRD1273" s="5"/>
      <c r="HRE1273" s="5"/>
      <c r="HRF1273" s="5"/>
      <c r="HRG1273" s="5"/>
      <c r="HRH1273" s="5"/>
      <c r="HRI1273" s="5"/>
      <c r="HRJ1273" s="5"/>
      <c r="HRK1273" s="5"/>
      <c r="HRL1273" s="5"/>
      <c r="HRM1273" s="5"/>
      <c r="HRN1273" s="5"/>
      <c r="HRO1273" s="5"/>
      <c r="HRP1273" s="5"/>
      <c r="HRQ1273" s="5"/>
      <c r="HRR1273" s="5"/>
      <c r="HRS1273" s="5"/>
      <c r="HRT1273" s="5"/>
      <c r="HRU1273" s="5"/>
      <c r="HRV1273" s="5"/>
      <c r="HRW1273" s="5"/>
      <c r="HRX1273" s="5"/>
      <c r="HRY1273" s="5"/>
      <c r="HRZ1273" s="5"/>
      <c r="HSA1273" s="5"/>
      <c r="HSB1273" s="5"/>
      <c r="HSC1273" s="5"/>
      <c r="HSD1273" s="5"/>
      <c r="HSE1273" s="5"/>
      <c r="HSF1273" s="5"/>
      <c r="HSG1273" s="5"/>
      <c r="HSH1273" s="5"/>
      <c r="HSI1273" s="5"/>
      <c r="HSJ1273" s="5"/>
      <c r="HSK1273" s="5"/>
      <c r="HSL1273" s="5"/>
      <c r="HSM1273" s="5"/>
      <c r="HSN1273" s="5"/>
      <c r="HSO1273" s="5"/>
      <c r="HSP1273" s="5"/>
      <c r="HSQ1273" s="5"/>
      <c r="HSR1273" s="5"/>
      <c r="HSS1273" s="5"/>
      <c r="HST1273" s="5"/>
      <c r="HSU1273" s="5"/>
      <c r="HSV1273" s="5"/>
      <c r="HSW1273" s="5"/>
      <c r="HSX1273" s="5"/>
      <c r="HSY1273" s="5"/>
      <c r="HSZ1273" s="5"/>
      <c r="HTA1273" s="5"/>
      <c r="HTB1273" s="5"/>
      <c r="HTC1273" s="5"/>
      <c r="HTD1273" s="5"/>
      <c r="HTE1273" s="5"/>
      <c r="HTF1273" s="5"/>
      <c r="HTG1273" s="5"/>
      <c r="HTH1273" s="5"/>
      <c r="HTI1273" s="5"/>
      <c r="HTJ1273" s="5"/>
      <c r="HTK1273" s="5"/>
      <c r="HTL1273" s="5"/>
      <c r="HTM1273" s="5"/>
      <c r="HTN1273" s="5"/>
      <c r="HTO1273" s="5"/>
      <c r="HTP1273" s="5"/>
      <c r="HTQ1273" s="5"/>
      <c r="HTR1273" s="5"/>
      <c r="HTS1273" s="5"/>
      <c r="HTT1273" s="5"/>
      <c r="HTU1273" s="5"/>
      <c r="HTV1273" s="5"/>
      <c r="HTW1273" s="5"/>
      <c r="HTX1273" s="5"/>
      <c r="HTY1273" s="5"/>
      <c r="HTZ1273" s="5"/>
      <c r="HUA1273" s="5"/>
      <c r="HUB1273" s="5"/>
      <c r="HUC1273" s="5"/>
      <c r="HUD1273" s="5"/>
      <c r="HUE1273" s="5"/>
      <c r="HUF1273" s="5"/>
      <c r="HUG1273" s="5"/>
      <c r="HUH1273" s="5"/>
      <c r="HUI1273" s="5"/>
      <c r="HUJ1273" s="5"/>
      <c r="HUK1273" s="5"/>
      <c r="HUL1273" s="5"/>
      <c r="HUM1273" s="5"/>
      <c r="HUN1273" s="5"/>
      <c r="HUO1273" s="5"/>
      <c r="HUP1273" s="5"/>
      <c r="HUQ1273" s="5"/>
      <c r="HUR1273" s="5"/>
      <c r="HUS1273" s="5"/>
      <c r="HUT1273" s="5"/>
      <c r="HUU1273" s="5"/>
      <c r="HUV1273" s="5"/>
      <c r="HUW1273" s="5"/>
      <c r="HUX1273" s="5"/>
      <c r="HUY1273" s="5"/>
      <c r="HUZ1273" s="5"/>
      <c r="HVA1273" s="5"/>
      <c r="HVB1273" s="5"/>
      <c r="HVC1273" s="5"/>
      <c r="HVD1273" s="5"/>
      <c r="HVE1273" s="5"/>
      <c r="HVF1273" s="5"/>
      <c r="HVG1273" s="5"/>
      <c r="HVH1273" s="5"/>
      <c r="HVI1273" s="5"/>
      <c r="HVJ1273" s="5"/>
      <c r="HVK1273" s="5"/>
      <c r="HVL1273" s="5"/>
      <c r="HVM1273" s="5"/>
      <c r="HVN1273" s="5"/>
      <c r="HVO1273" s="5"/>
      <c r="HVP1273" s="5"/>
      <c r="HVQ1273" s="5"/>
      <c r="HVR1273" s="5"/>
      <c r="HVS1273" s="5"/>
      <c r="HVT1273" s="5"/>
      <c r="HVU1273" s="5"/>
      <c r="HVV1273" s="5"/>
      <c r="HVW1273" s="5"/>
      <c r="HVX1273" s="5"/>
      <c r="HVY1273" s="5"/>
      <c r="HVZ1273" s="5"/>
      <c r="HWA1273" s="5"/>
      <c r="HWB1273" s="5"/>
      <c r="HWC1273" s="5"/>
      <c r="HWD1273" s="5"/>
      <c r="HWE1273" s="5"/>
      <c r="HWF1273" s="5"/>
      <c r="HWG1273" s="5"/>
      <c r="HWH1273" s="5"/>
      <c r="HWI1273" s="5"/>
      <c r="HWJ1273" s="5"/>
      <c r="HWK1273" s="5"/>
      <c r="HWL1273" s="5"/>
      <c r="HWM1273" s="5"/>
      <c r="HWN1273" s="5"/>
      <c r="HWO1273" s="5"/>
      <c r="HWP1273" s="5"/>
      <c r="HWQ1273" s="5"/>
      <c r="HWR1273" s="5"/>
      <c r="HWS1273" s="5"/>
      <c r="HWT1273" s="5"/>
      <c r="HWU1273" s="5"/>
      <c r="HWV1273" s="5"/>
      <c r="HWW1273" s="5"/>
      <c r="HWX1273" s="5"/>
      <c r="HWY1273" s="5"/>
      <c r="HWZ1273" s="5"/>
      <c r="HXA1273" s="5"/>
      <c r="HXB1273" s="5"/>
      <c r="HXC1273" s="5"/>
      <c r="HXD1273" s="5"/>
      <c r="HXE1273" s="5"/>
      <c r="HXF1273" s="5"/>
      <c r="HXG1273" s="5"/>
      <c r="HXH1273" s="5"/>
      <c r="HXI1273" s="5"/>
      <c r="HXJ1273" s="5"/>
      <c r="HXK1273" s="5"/>
      <c r="HXL1273" s="5"/>
      <c r="HXM1273" s="5"/>
      <c r="HXN1273" s="5"/>
      <c r="HXO1273" s="5"/>
      <c r="HXP1273" s="5"/>
      <c r="HXQ1273" s="5"/>
      <c r="HXR1273" s="5"/>
      <c r="HXS1273" s="5"/>
      <c r="HXT1273" s="5"/>
      <c r="HXU1273" s="5"/>
      <c r="HXV1273" s="5"/>
      <c r="HXW1273" s="5"/>
      <c r="HXX1273" s="5"/>
      <c r="HXY1273" s="5"/>
      <c r="HXZ1273" s="5"/>
      <c r="HYA1273" s="5"/>
      <c r="HYB1273" s="5"/>
      <c r="HYC1273" s="5"/>
      <c r="HYD1273" s="5"/>
      <c r="HYE1273" s="5"/>
      <c r="HYF1273" s="5"/>
      <c r="HYG1273" s="5"/>
      <c r="HYH1273" s="5"/>
      <c r="HYI1273" s="5"/>
      <c r="HYJ1273" s="5"/>
      <c r="HYK1273" s="5"/>
      <c r="HYL1273" s="5"/>
      <c r="HYM1273" s="5"/>
      <c r="HYN1273" s="5"/>
      <c r="HYO1273" s="5"/>
      <c r="HYP1273" s="5"/>
      <c r="HYQ1273" s="5"/>
      <c r="HYR1273" s="5"/>
      <c r="HYS1273" s="5"/>
      <c r="HYT1273" s="5"/>
      <c r="HYU1273" s="5"/>
      <c r="HYV1273" s="5"/>
      <c r="HYW1273" s="5"/>
      <c r="HYX1273" s="5"/>
      <c r="HYY1273" s="5"/>
      <c r="HYZ1273" s="5"/>
      <c r="HZA1273" s="5"/>
      <c r="HZB1273" s="5"/>
      <c r="HZC1273" s="5"/>
      <c r="HZD1273" s="5"/>
      <c r="HZE1273" s="5"/>
      <c r="HZF1273" s="5"/>
      <c r="HZG1273" s="5"/>
      <c r="HZH1273" s="5"/>
      <c r="HZI1273" s="5"/>
      <c r="HZJ1273" s="5"/>
      <c r="HZK1273" s="5"/>
      <c r="HZL1273" s="5"/>
      <c r="HZM1273" s="5"/>
      <c r="HZN1273" s="5"/>
      <c r="HZO1273" s="5"/>
      <c r="HZP1273" s="5"/>
      <c r="HZQ1273" s="5"/>
      <c r="HZR1273" s="5"/>
      <c r="HZS1273" s="5"/>
      <c r="HZT1273" s="5"/>
      <c r="HZU1273" s="5"/>
      <c r="HZV1273" s="5"/>
      <c r="HZW1273" s="5"/>
      <c r="HZX1273" s="5"/>
      <c r="HZY1273" s="5"/>
      <c r="HZZ1273" s="5"/>
      <c r="IAA1273" s="5"/>
      <c r="IAB1273" s="5"/>
      <c r="IAC1273" s="5"/>
      <c r="IAD1273" s="5"/>
      <c r="IAE1273" s="5"/>
      <c r="IAF1273" s="5"/>
      <c r="IAG1273" s="5"/>
      <c r="IAH1273" s="5"/>
      <c r="IAI1273" s="5"/>
      <c r="IAJ1273" s="5"/>
      <c r="IAK1273" s="5"/>
      <c r="IAL1273" s="5"/>
      <c r="IAM1273" s="5"/>
      <c r="IAN1273" s="5"/>
      <c r="IAO1273" s="5"/>
      <c r="IAP1273" s="5"/>
      <c r="IAQ1273" s="5"/>
      <c r="IAR1273" s="5"/>
      <c r="IAS1273" s="5"/>
      <c r="IAT1273" s="5"/>
      <c r="IAU1273" s="5"/>
      <c r="IAV1273" s="5"/>
      <c r="IAW1273" s="5"/>
      <c r="IAX1273" s="5"/>
      <c r="IAY1273" s="5"/>
      <c r="IAZ1273" s="5"/>
      <c r="IBA1273" s="5"/>
      <c r="IBB1273" s="5"/>
      <c r="IBC1273" s="5"/>
      <c r="IBD1273" s="5"/>
      <c r="IBE1273" s="5"/>
      <c r="IBF1273" s="5"/>
      <c r="IBG1273" s="5"/>
      <c r="IBH1273" s="5"/>
      <c r="IBI1273" s="5"/>
      <c r="IBJ1273" s="5"/>
      <c r="IBK1273" s="5"/>
      <c r="IBL1273" s="5"/>
      <c r="IBM1273" s="5"/>
      <c r="IBN1273" s="5"/>
      <c r="IBO1273" s="5"/>
      <c r="IBP1273" s="5"/>
      <c r="IBQ1273" s="5"/>
      <c r="IBR1273" s="5"/>
      <c r="IBS1273" s="5"/>
      <c r="IBT1273" s="5"/>
      <c r="IBU1273" s="5"/>
      <c r="IBV1273" s="5"/>
      <c r="IBW1273" s="5"/>
      <c r="IBX1273" s="5"/>
      <c r="IBY1273" s="5"/>
      <c r="IBZ1273" s="5"/>
      <c r="ICA1273" s="5"/>
      <c r="ICB1273" s="5"/>
      <c r="ICC1273" s="5"/>
      <c r="ICD1273" s="5"/>
      <c r="ICE1273" s="5"/>
      <c r="ICF1273" s="5"/>
      <c r="ICG1273" s="5"/>
      <c r="ICH1273" s="5"/>
      <c r="ICI1273" s="5"/>
      <c r="ICJ1273" s="5"/>
      <c r="ICK1273" s="5"/>
      <c r="ICL1273" s="5"/>
      <c r="ICM1273" s="5"/>
      <c r="ICN1273" s="5"/>
      <c r="ICO1273" s="5"/>
      <c r="ICP1273" s="5"/>
      <c r="ICQ1273" s="5"/>
      <c r="ICR1273" s="5"/>
      <c r="ICS1273" s="5"/>
      <c r="ICT1273" s="5"/>
      <c r="ICU1273" s="5"/>
      <c r="ICV1273" s="5"/>
      <c r="ICW1273" s="5"/>
      <c r="ICX1273" s="5"/>
      <c r="ICY1273" s="5"/>
      <c r="ICZ1273" s="5"/>
      <c r="IDA1273" s="5"/>
      <c r="IDB1273" s="5"/>
      <c r="IDC1273" s="5"/>
      <c r="IDD1273" s="5"/>
      <c r="IDE1273" s="5"/>
      <c r="IDF1273" s="5"/>
      <c r="IDG1273" s="5"/>
      <c r="IDH1273" s="5"/>
      <c r="IDI1273" s="5"/>
      <c r="IDJ1273" s="5"/>
      <c r="IDK1273" s="5"/>
      <c r="IDL1273" s="5"/>
      <c r="IDM1273" s="5"/>
      <c r="IDN1273" s="5"/>
      <c r="IDO1273" s="5"/>
      <c r="IDP1273" s="5"/>
      <c r="IDQ1273" s="5"/>
      <c r="IDR1273" s="5"/>
      <c r="IDS1273" s="5"/>
      <c r="IDT1273" s="5"/>
      <c r="IDU1273" s="5"/>
      <c r="IDV1273" s="5"/>
      <c r="IDW1273" s="5"/>
      <c r="IDX1273" s="5"/>
      <c r="IDY1273" s="5"/>
      <c r="IDZ1273" s="5"/>
      <c r="IEA1273" s="5"/>
      <c r="IEB1273" s="5"/>
      <c r="IEC1273" s="5"/>
      <c r="IED1273" s="5"/>
      <c r="IEE1273" s="5"/>
      <c r="IEF1273" s="5"/>
      <c r="IEG1273" s="5"/>
      <c r="IEH1273" s="5"/>
      <c r="IEI1273" s="5"/>
      <c r="IEJ1273" s="5"/>
      <c r="IEK1273" s="5"/>
      <c r="IEL1273" s="5"/>
      <c r="IEM1273" s="5"/>
      <c r="IEN1273" s="5"/>
      <c r="IEO1273" s="5"/>
      <c r="IEP1273" s="5"/>
      <c r="IEQ1273" s="5"/>
      <c r="IER1273" s="5"/>
      <c r="IES1273" s="5"/>
      <c r="IET1273" s="5"/>
      <c r="IEU1273" s="5"/>
      <c r="IEV1273" s="5"/>
      <c r="IEW1273" s="5"/>
      <c r="IEX1273" s="5"/>
      <c r="IEY1273" s="5"/>
      <c r="IEZ1273" s="5"/>
      <c r="IFA1273" s="5"/>
      <c r="IFB1273" s="5"/>
      <c r="IFC1273" s="5"/>
      <c r="IFD1273" s="5"/>
      <c r="IFE1273" s="5"/>
      <c r="IFF1273" s="5"/>
      <c r="IFG1273" s="5"/>
      <c r="IFH1273" s="5"/>
      <c r="IFI1273" s="5"/>
      <c r="IFJ1273" s="5"/>
      <c r="IFK1273" s="5"/>
      <c r="IFL1273" s="5"/>
      <c r="IFM1273" s="5"/>
      <c r="IFN1273" s="5"/>
      <c r="IFO1273" s="5"/>
      <c r="IFP1273" s="5"/>
      <c r="IFQ1273" s="5"/>
      <c r="IFR1273" s="5"/>
      <c r="IFS1273" s="5"/>
      <c r="IFT1273" s="5"/>
      <c r="IFU1273" s="5"/>
      <c r="IFV1273" s="5"/>
      <c r="IFW1273" s="5"/>
      <c r="IFX1273" s="5"/>
      <c r="IFY1273" s="5"/>
      <c r="IFZ1273" s="5"/>
      <c r="IGA1273" s="5"/>
      <c r="IGB1273" s="5"/>
      <c r="IGC1273" s="5"/>
      <c r="IGD1273" s="5"/>
      <c r="IGE1273" s="5"/>
      <c r="IGF1273" s="5"/>
      <c r="IGG1273" s="5"/>
      <c r="IGH1273" s="5"/>
      <c r="IGI1273" s="5"/>
      <c r="IGJ1273" s="5"/>
      <c r="IGK1273" s="5"/>
      <c r="IGL1273" s="5"/>
      <c r="IGM1273" s="5"/>
      <c r="IGN1273" s="5"/>
      <c r="IGO1273" s="5"/>
      <c r="IGP1273" s="5"/>
      <c r="IGQ1273" s="5"/>
      <c r="IGR1273" s="5"/>
      <c r="IGS1273" s="5"/>
      <c r="IGT1273" s="5"/>
      <c r="IGU1273" s="5"/>
      <c r="IGV1273" s="5"/>
      <c r="IGW1273" s="5"/>
      <c r="IGX1273" s="5"/>
      <c r="IGY1273" s="5"/>
      <c r="IGZ1273" s="5"/>
      <c r="IHA1273" s="5"/>
      <c r="IHB1273" s="5"/>
      <c r="IHC1273" s="5"/>
      <c r="IHD1273" s="5"/>
      <c r="IHE1273" s="5"/>
      <c r="IHF1273" s="5"/>
      <c r="IHG1273" s="5"/>
      <c r="IHH1273" s="5"/>
      <c r="IHI1273" s="5"/>
      <c r="IHJ1273" s="5"/>
      <c r="IHK1273" s="5"/>
      <c r="IHL1273" s="5"/>
      <c r="IHM1273" s="5"/>
      <c r="IHN1273" s="5"/>
      <c r="IHO1273" s="5"/>
      <c r="IHP1273" s="5"/>
      <c r="IHQ1273" s="5"/>
      <c r="IHR1273" s="5"/>
      <c r="IHS1273" s="5"/>
      <c r="IHT1273" s="5"/>
      <c r="IHU1273" s="5"/>
      <c r="IHV1273" s="5"/>
      <c r="IHW1273" s="5"/>
      <c r="IHX1273" s="5"/>
      <c r="IHY1273" s="5"/>
      <c r="IHZ1273" s="5"/>
      <c r="IIA1273" s="5"/>
      <c r="IIB1273" s="5"/>
      <c r="IIC1273" s="5"/>
      <c r="IID1273" s="5"/>
      <c r="IIE1273" s="5"/>
      <c r="IIF1273" s="5"/>
      <c r="IIG1273" s="5"/>
      <c r="IIH1273" s="5"/>
      <c r="III1273" s="5"/>
      <c r="IIJ1273" s="5"/>
      <c r="IIK1273" s="5"/>
      <c r="IIL1273" s="5"/>
      <c r="IIM1273" s="5"/>
      <c r="IIN1273" s="5"/>
      <c r="IIO1273" s="5"/>
      <c r="IIP1273" s="5"/>
      <c r="IIQ1273" s="5"/>
      <c r="IIR1273" s="5"/>
      <c r="IIS1273" s="5"/>
      <c r="IIT1273" s="5"/>
      <c r="IIU1273" s="5"/>
      <c r="IIV1273" s="5"/>
      <c r="IIW1273" s="5"/>
      <c r="IIX1273" s="5"/>
      <c r="IIY1273" s="5"/>
      <c r="IIZ1273" s="5"/>
      <c r="IJA1273" s="5"/>
      <c r="IJB1273" s="5"/>
      <c r="IJC1273" s="5"/>
      <c r="IJD1273" s="5"/>
      <c r="IJE1273" s="5"/>
      <c r="IJF1273" s="5"/>
      <c r="IJG1273" s="5"/>
      <c r="IJH1273" s="5"/>
      <c r="IJI1273" s="5"/>
      <c r="IJJ1273" s="5"/>
      <c r="IJK1273" s="5"/>
      <c r="IJL1273" s="5"/>
      <c r="IJM1273" s="5"/>
      <c r="IJN1273" s="5"/>
      <c r="IJO1273" s="5"/>
      <c r="IJP1273" s="5"/>
      <c r="IJQ1273" s="5"/>
      <c r="IJR1273" s="5"/>
      <c r="IJS1273" s="5"/>
      <c r="IJT1273" s="5"/>
      <c r="IJU1273" s="5"/>
      <c r="IJV1273" s="5"/>
      <c r="IJW1273" s="5"/>
      <c r="IJX1273" s="5"/>
      <c r="IJY1273" s="5"/>
      <c r="IJZ1273" s="5"/>
      <c r="IKA1273" s="5"/>
      <c r="IKB1273" s="5"/>
      <c r="IKC1273" s="5"/>
      <c r="IKD1273" s="5"/>
      <c r="IKE1273" s="5"/>
      <c r="IKF1273" s="5"/>
      <c r="IKG1273" s="5"/>
      <c r="IKH1273" s="5"/>
      <c r="IKI1273" s="5"/>
      <c r="IKJ1273" s="5"/>
      <c r="IKK1273" s="5"/>
      <c r="IKL1273" s="5"/>
      <c r="IKM1273" s="5"/>
      <c r="IKN1273" s="5"/>
      <c r="IKO1273" s="5"/>
      <c r="IKP1273" s="5"/>
      <c r="IKQ1273" s="5"/>
      <c r="IKR1273" s="5"/>
      <c r="IKS1273" s="5"/>
      <c r="IKT1273" s="5"/>
      <c r="IKU1273" s="5"/>
      <c r="IKV1273" s="5"/>
      <c r="IKW1273" s="5"/>
      <c r="IKX1273" s="5"/>
      <c r="IKY1273" s="5"/>
      <c r="IKZ1273" s="5"/>
      <c r="ILA1273" s="5"/>
      <c r="ILB1273" s="5"/>
      <c r="ILC1273" s="5"/>
      <c r="ILD1273" s="5"/>
      <c r="ILE1273" s="5"/>
      <c r="ILF1273" s="5"/>
      <c r="ILG1273" s="5"/>
      <c r="ILH1273" s="5"/>
      <c r="ILI1273" s="5"/>
      <c r="ILJ1273" s="5"/>
      <c r="ILK1273" s="5"/>
      <c r="ILL1273" s="5"/>
      <c r="ILM1273" s="5"/>
      <c r="ILN1273" s="5"/>
      <c r="ILO1273" s="5"/>
      <c r="ILP1273" s="5"/>
      <c r="ILQ1273" s="5"/>
      <c r="ILR1273" s="5"/>
      <c r="ILS1273" s="5"/>
      <c r="ILT1273" s="5"/>
      <c r="ILU1273" s="5"/>
      <c r="ILV1273" s="5"/>
      <c r="ILW1273" s="5"/>
      <c r="ILX1273" s="5"/>
      <c r="ILY1273" s="5"/>
      <c r="ILZ1273" s="5"/>
      <c r="IMA1273" s="5"/>
      <c r="IMB1273" s="5"/>
      <c r="IMC1273" s="5"/>
      <c r="IMD1273" s="5"/>
      <c r="IME1273" s="5"/>
      <c r="IMF1273" s="5"/>
      <c r="IMG1273" s="5"/>
      <c r="IMH1273" s="5"/>
      <c r="IMI1273" s="5"/>
      <c r="IMJ1273" s="5"/>
      <c r="IMK1273" s="5"/>
      <c r="IML1273" s="5"/>
      <c r="IMM1273" s="5"/>
      <c r="IMN1273" s="5"/>
      <c r="IMO1273" s="5"/>
      <c r="IMP1273" s="5"/>
      <c r="IMQ1273" s="5"/>
      <c r="IMR1273" s="5"/>
      <c r="IMS1273" s="5"/>
      <c r="IMT1273" s="5"/>
      <c r="IMU1273" s="5"/>
      <c r="IMV1273" s="5"/>
      <c r="IMW1273" s="5"/>
      <c r="IMX1273" s="5"/>
      <c r="IMY1273" s="5"/>
      <c r="IMZ1273" s="5"/>
      <c r="INA1273" s="5"/>
      <c r="INB1273" s="5"/>
      <c r="INC1273" s="5"/>
      <c r="IND1273" s="5"/>
      <c r="INE1273" s="5"/>
      <c r="INF1273" s="5"/>
      <c r="ING1273" s="5"/>
      <c r="INH1273" s="5"/>
      <c r="INI1273" s="5"/>
      <c r="INJ1273" s="5"/>
      <c r="INK1273" s="5"/>
      <c r="INL1273" s="5"/>
      <c r="INM1273" s="5"/>
      <c r="INN1273" s="5"/>
      <c r="INO1273" s="5"/>
      <c r="INP1273" s="5"/>
      <c r="INQ1273" s="5"/>
      <c r="INR1273" s="5"/>
      <c r="INS1273" s="5"/>
      <c r="INT1273" s="5"/>
      <c r="INU1273" s="5"/>
      <c r="INV1273" s="5"/>
      <c r="INW1273" s="5"/>
      <c r="INX1273" s="5"/>
      <c r="INY1273" s="5"/>
      <c r="INZ1273" s="5"/>
      <c r="IOA1273" s="5"/>
      <c r="IOB1273" s="5"/>
      <c r="IOC1273" s="5"/>
      <c r="IOD1273" s="5"/>
      <c r="IOE1273" s="5"/>
      <c r="IOF1273" s="5"/>
      <c r="IOG1273" s="5"/>
      <c r="IOH1273" s="5"/>
      <c r="IOI1273" s="5"/>
      <c r="IOJ1273" s="5"/>
      <c r="IOK1273" s="5"/>
      <c r="IOL1273" s="5"/>
      <c r="IOM1273" s="5"/>
      <c r="ION1273" s="5"/>
      <c r="IOO1273" s="5"/>
      <c r="IOP1273" s="5"/>
      <c r="IOQ1273" s="5"/>
      <c r="IOR1273" s="5"/>
      <c r="IOS1273" s="5"/>
      <c r="IOT1273" s="5"/>
      <c r="IOU1273" s="5"/>
      <c r="IOV1273" s="5"/>
      <c r="IOW1273" s="5"/>
      <c r="IOX1273" s="5"/>
      <c r="IOY1273" s="5"/>
      <c r="IOZ1273" s="5"/>
      <c r="IPA1273" s="5"/>
      <c r="IPB1273" s="5"/>
      <c r="IPC1273" s="5"/>
      <c r="IPD1273" s="5"/>
      <c r="IPE1273" s="5"/>
      <c r="IPF1273" s="5"/>
      <c r="IPG1273" s="5"/>
      <c r="IPH1273" s="5"/>
      <c r="IPI1273" s="5"/>
      <c r="IPJ1273" s="5"/>
      <c r="IPK1273" s="5"/>
      <c r="IPL1273" s="5"/>
      <c r="IPM1273" s="5"/>
      <c r="IPN1273" s="5"/>
      <c r="IPO1273" s="5"/>
      <c r="IPP1273" s="5"/>
      <c r="IPQ1273" s="5"/>
      <c r="IPR1273" s="5"/>
      <c r="IPS1273" s="5"/>
      <c r="IPT1273" s="5"/>
      <c r="IPU1273" s="5"/>
      <c r="IPV1273" s="5"/>
      <c r="IPW1273" s="5"/>
      <c r="IPX1273" s="5"/>
      <c r="IPY1273" s="5"/>
      <c r="IPZ1273" s="5"/>
      <c r="IQA1273" s="5"/>
      <c r="IQB1273" s="5"/>
      <c r="IQC1273" s="5"/>
      <c r="IQD1273" s="5"/>
      <c r="IQE1273" s="5"/>
      <c r="IQF1273" s="5"/>
      <c r="IQG1273" s="5"/>
      <c r="IQH1273" s="5"/>
      <c r="IQI1273" s="5"/>
      <c r="IQJ1273" s="5"/>
      <c r="IQK1273" s="5"/>
      <c r="IQL1273" s="5"/>
      <c r="IQM1273" s="5"/>
      <c r="IQN1273" s="5"/>
      <c r="IQO1273" s="5"/>
      <c r="IQP1273" s="5"/>
      <c r="IQQ1273" s="5"/>
      <c r="IQR1273" s="5"/>
      <c r="IQS1273" s="5"/>
      <c r="IQT1273" s="5"/>
      <c r="IQU1273" s="5"/>
      <c r="IQV1273" s="5"/>
      <c r="IQW1273" s="5"/>
      <c r="IQX1273" s="5"/>
      <c r="IQY1273" s="5"/>
      <c r="IQZ1273" s="5"/>
      <c r="IRA1273" s="5"/>
      <c r="IRB1273" s="5"/>
      <c r="IRC1273" s="5"/>
      <c r="IRD1273" s="5"/>
      <c r="IRE1273" s="5"/>
      <c r="IRF1273" s="5"/>
      <c r="IRG1273" s="5"/>
      <c r="IRH1273" s="5"/>
      <c r="IRI1273" s="5"/>
      <c r="IRJ1273" s="5"/>
      <c r="IRK1273" s="5"/>
      <c r="IRL1273" s="5"/>
      <c r="IRM1273" s="5"/>
      <c r="IRN1273" s="5"/>
      <c r="IRO1273" s="5"/>
      <c r="IRP1273" s="5"/>
      <c r="IRQ1273" s="5"/>
      <c r="IRR1273" s="5"/>
      <c r="IRS1273" s="5"/>
      <c r="IRT1273" s="5"/>
      <c r="IRU1273" s="5"/>
      <c r="IRV1273" s="5"/>
      <c r="IRW1273" s="5"/>
      <c r="IRX1273" s="5"/>
      <c r="IRY1273" s="5"/>
      <c r="IRZ1273" s="5"/>
      <c r="ISA1273" s="5"/>
      <c r="ISB1273" s="5"/>
      <c r="ISC1273" s="5"/>
      <c r="ISD1273" s="5"/>
      <c r="ISE1273" s="5"/>
      <c r="ISF1273" s="5"/>
      <c r="ISG1273" s="5"/>
      <c r="ISH1273" s="5"/>
      <c r="ISI1273" s="5"/>
      <c r="ISJ1273" s="5"/>
      <c r="ISK1273" s="5"/>
      <c r="ISL1273" s="5"/>
      <c r="ISM1273" s="5"/>
      <c r="ISN1273" s="5"/>
      <c r="ISO1273" s="5"/>
      <c r="ISP1273" s="5"/>
      <c r="ISQ1273" s="5"/>
      <c r="ISR1273" s="5"/>
      <c r="ISS1273" s="5"/>
      <c r="IST1273" s="5"/>
      <c r="ISU1273" s="5"/>
      <c r="ISV1273" s="5"/>
      <c r="ISW1273" s="5"/>
      <c r="ISX1273" s="5"/>
      <c r="ISY1273" s="5"/>
      <c r="ISZ1273" s="5"/>
      <c r="ITA1273" s="5"/>
      <c r="ITB1273" s="5"/>
      <c r="ITC1273" s="5"/>
      <c r="ITD1273" s="5"/>
      <c r="ITE1273" s="5"/>
      <c r="ITF1273" s="5"/>
      <c r="ITG1273" s="5"/>
      <c r="ITH1273" s="5"/>
      <c r="ITI1273" s="5"/>
      <c r="ITJ1273" s="5"/>
      <c r="ITK1273" s="5"/>
      <c r="ITL1273" s="5"/>
      <c r="ITM1273" s="5"/>
      <c r="ITN1273" s="5"/>
      <c r="ITO1273" s="5"/>
      <c r="ITP1273" s="5"/>
      <c r="ITQ1273" s="5"/>
      <c r="ITR1273" s="5"/>
      <c r="ITS1273" s="5"/>
      <c r="ITT1273" s="5"/>
      <c r="ITU1273" s="5"/>
      <c r="ITV1273" s="5"/>
      <c r="ITW1273" s="5"/>
      <c r="ITX1273" s="5"/>
      <c r="ITY1273" s="5"/>
      <c r="ITZ1273" s="5"/>
      <c r="IUA1273" s="5"/>
      <c r="IUB1273" s="5"/>
      <c r="IUC1273" s="5"/>
      <c r="IUD1273" s="5"/>
      <c r="IUE1273" s="5"/>
      <c r="IUF1273" s="5"/>
      <c r="IUG1273" s="5"/>
      <c r="IUH1273" s="5"/>
      <c r="IUI1273" s="5"/>
      <c r="IUJ1273" s="5"/>
      <c r="IUK1273" s="5"/>
      <c r="IUL1273" s="5"/>
      <c r="IUM1273" s="5"/>
      <c r="IUN1273" s="5"/>
      <c r="IUO1273" s="5"/>
      <c r="IUP1273" s="5"/>
      <c r="IUQ1273" s="5"/>
      <c r="IUR1273" s="5"/>
      <c r="IUS1273" s="5"/>
      <c r="IUT1273" s="5"/>
      <c r="IUU1273" s="5"/>
      <c r="IUV1273" s="5"/>
      <c r="IUW1273" s="5"/>
      <c r="IUX1273" s="5"/>
      <c r="IUY1273" s="5"/>
      <c r="IUZ1273" s="5"/>
      <c r="IVA1273" s="5"/>
      <c r="IVB1273" s="5"/>
      <c r="IVC1273" s="5"/>
      <c r="IVD1273" s="5"/>
      <c r="IVE1273" s="5"/>
      <c r="IVF1273" s="5"/>
      <c r="IVG1273" s="5"/>
      <c r="IVH1273" s="5"/>
      <c r="IVI1273" s="5"/>
      <c r="IVJ1273" s="5"/>
      <c r="IVK1273" s="5"/>
      <c r="IVL1273" s="5"/>
      <c r="IVM1273" s="5"/>
      <c r="IVN1273" s="5"/>
      <c r="IVO1273" s="5"/>
      <c r="IVP1273" s="5"/>
      <c r="IVQ1273" s="5"/>
      <c r="IVR1273" s="5"/>
      <c r="IVS1273" s="5"/>
      <c r="IVT1273" s="5"/>
      <c r="IVU1273" s="5"/>
      <c r="IVV1273" s="5"/>
      <c r="IVW1273" s="5"/>
      <c r="IVX1273" s="5"/>
      <c r="IVY1273" s="5"/>
      <c r="IVZ1273" s="5"/>
      <c r="IWA1273" s="5"/>
      <c r="IWB1273" s="5"/>
      <c r="IWC1273" s="5"/>
      <c r="IWD1273" s="5"/>
      <c r="IWE1273" s="5"/>
      <c r="IWF1273" s="5"/>
      <c r="IWG1273" s="5"/>
      <c r="IWH1273" s="5"/>
      <c r="IWI1273" s="5"/>
      <c r="IWJ1273" s="5"/>
      <c r="IWK1273" s="5"/>
      <c r="IWL1273" s="5"/>
      <c r="IWM1273" s="5"/>
      <c r="IWN1273" s="5"/>
      <c r="IWO1273" s="5"/>
      <c r="IWP1273" s="5"/>
      <c r="IWQ1273" s="5"/>
      <c r="IWR1273" s="5"/>
      <c r="IWS1273" s="5"/>
      <c r="IWT1273" s="5"/>
      <c r="IWU1273" s="5"/>
      <c r="IWV1273" s="5"/>
      <c r="IWW1273" s="5"/>
      <c r="IWX1273" s="5"/>
      <c r="IWY1273" s="5"/>
      <c r="IWZ1273" s="5"/>
      <c r="IXA1273" s="5"/>
      <c r="IXB1273" s="5"/>
      <c r="IXC1273" s="5"/>
      <c r="IXD1273" s="5"/>
      <c r="IXE1273" s="5"/>
      <c r="IXF1273" s="5"/>
      <c r="IXG1273" s="5"/>
      <c r="IXH1273" s="5"/>
      <c r="IXI1273" s="5"/>
      <c r="IXJ1273" s="5"/>
      <c r="IXK1273" s="5"/>
      <c r="IXL1273" s="5"/>
      <c r="IXM1273" s="5"/>
      <c r="IXN1273" s="5"/>
      <c r="IXO1273" s="5"/>
      <c r="IXP1273" s="5"/>
      <c r="IXQ1273" s="5"/>
      <c r="IXR1273" s="5"/>
      <c r="IXS1273" s="5"/>
      <c r="IXT1273" s="5"/>
      <c r="IXU1273" s="5"/>
      <c r="IXV1273" s="5"/>
      <c r="IXW1273" s="5"/>
      <c r="IXX1273" s="5"/>
      <c r="IXY1273" s="5"/>
      <c r="IXZ1273" s="5"/>
      <c r="IYA1273" s="5"/>
      <c r="IYB1273" s="5"/>
      <c r="IYC1273" s="5"/>
      <c r="IYD1273" s="5"/>
      <c r="IYE1273" s="5"/>
      <c r="IYF1273" s="5"/>
      <c r="IYG1273" s="5"/>
      <c r="IYH1273" s="5"/>
      <c r="IYI1273" s="5"/>
      <c r="IYJ1273" s="5"/>
      <c r="IYK1273" s="5"/>
      <c r="IYL1273" s="5"/>
      <c r="IYM1273" s="5"/>
      <c r="IYN1273" s="5"/>
      <c r="IYO1273" s="5"/>
      <c r="IYP1273" s="5"/>
      <c r="IYQ1273" s="5"/>
      <c r="IYR1273" s="5"/>
      <c r="IYS1273" s="5"/>
      <c r="IYT1273" s="5"/>
      <c r="IYU1273" s="5"/>
      <c r="IYV1273" s="5"/>
      <c r="IYW1273" s="5"/>
      <c r="IYX1273" s="5"/>
      <c r="IYY1273" s="5"/>
      <c r="IYZ1273" s="5"/>
      <c r="IZA1273" s="5"/>
      <c r="IZB1273" s="5"/>
      <c r="IZC1273" s="5"/>
      <c r="IZD1273" s="5"/>
      <c r="IZE1273" s="5"/>
      <c r="IZF1273" s="5"/>
      <c r="IZG1273" s="5"/>
      <c r="IZH1273" s="5"/>
      <c r="IZI1273" s="5"/>
      <c r="IZJ1273" s="5"/>
      <c r="IZK1273" s="5"/>
      <c r="IZL1273" s="5"/>
      <c r="IZM1273" s="5"/>
      <c r="IZN1273" s="5"/>
      <c r="IZO1273" s="5"/>
      <c r="IZP1273" s="5"/>
      <c r="IZQ1273" s="5"/>
      <c r="IZR1273" s="5"/>
      <c r="IZS1273" s="5"/>
      <c r="IZT1273" s="5"/>
      <c r="IZU1273" s="5"/>
      <c r="IZV1273" s="5"/>
      <c r="IZW1273" s="5"/>
      <c r="IZX1273" s="5"/>
      <c r="IZY1273" s="5"/>
      <c r="IZZ1273" s="5"/>
      <c r="JAA1273" s="5"/>
      <c r="JAB1273" s="5"/>
      <c r="JAC1273" s="5"/>
      <c r="JAD1273" s="5"/>
      <c r="JAE1273" s="5"/>
      <c r="JAF1273" s="5"/>
      <c r="JAG1273" s="5"/>
      <c r="JAH1273" s="5"/>
      <c r="JAI1273" s="5"/>
      <c r="JAJ1273" s="5"/>
      <c r="JAK1273" s="5"/>
      <c r="JAL1273" s="5"/>
      <c r="JAM1273" s="5"/>
      <c r="JAN1273" s="5"/>
      <c r="JAO1273" s="5"/>
      <c r="JAP1273" s="5"/>
      <c r="JAQ1273" s="5"/>
      <c r="JAR1273" s="5"/>
      <c r="JAS1273" s="5"/>
      <c r="JAT1273" s="5"/>
      <c r="JAU1273" s="5"/>
      <c r="JAV1273" s="5"/>
      <c r="JAW1273" s="5"/>
      <c r="JAX1273" s="5"/>
      <c r="JAY1273" s="5"/>
      <c r="JAZ1273" s="5"/>
      <c r="JBA1273" s="5"/>
      <c r="JBB1273" s="5"/>
      <c r="JBC1273" s="5"/>
      <c r="JBD1273" s="5"/>
      <c r="JBE1273" s="5"/>
      <c r="JBF1273" s="5"/>
      <c r="JBG1273" s="5"/>
      <c r="JBH1273" s="5"/>
      <c r="JBI1273" s="5"/>
      <c r="JBJ1273" s="5"/>
      <c r="JBK1273" s="5"/>
      <c r="JBL1273" s="5"/>
      <c r="JBM1273" s="5"/>
      <c r="JBN1273" s="5"/>
      <c r="JBO1273" s="5"/>
      <c r="JBP1273" s="5"/>
      <c r="JBQ1273" s="5"/>
      <c r="JBR1273" s="5"/>
      <c r="JBS1273" s="5"/>
      <c r="JBT1273" s="5"/>
      <c r="JBU1273" s="5"/>
      <c r="JBV1273" s="5"/>
      <c r="JBW1273" s="5"/>
      <c r="JBX1273" s="5"/>
      <c r="JBY1273" s="5"/>
      <c r="JBZ1273" s="5"/>
      <c r="JCA1273" s="5"/>
      <c r="JCB1273" s="5"/>
      <c r="JCC1273" s="5"/>
      <c r="JCD1273" s="5"/>
      <c r="JCE1273" s="5"/>
      <c r="JCF1273" s="5"/>
      <c r="JCG1273" s="5"/>
      <c r="JCH1273" s="5"/>
      <c r="JCI1273" s="5"/>
      <c r="JCJ1273" s="5"/>
      <c r="JCK1273" s="5"/>
      <c r="JCL1273" s="5"/>
      <c r="JCM1273" s="5"/>
      <c r="JCN1273" s="5"/>
      <c r="JCO1273" s="5"/>
      <c r="JCP1273" s="5"/>
      <c r="JCQ1273" s="5"/>
      <c r="JCR1273" s="5"/>
      <c r="JCS1273" s="5"/>
      <c r="JCT1273" s="5"/>
      <c r="JCU1273" s="5"/>
      <c r="JCV1273" s="5"/>
      <c r="JCW1273" s="5"/>
      <c r="JCX1273" s="5"/>
      <c r="JCY1273" s="5"/>
      <c r="JCZ1273" s="5"/>
      <c r="JDA1273" s="5"/>
      <c r="JDB1273" s="5"/>
      <c r="JDC1273" s="5"/>
      <c r="JDD1273" s="5"/>
      <c r="JDE1273" s="5"/>
      <c r="JDF1273" s="5"/>
      <c r="JDG1273" s="5"/>
      <c r="JDH1273" s="5"/>
      <c r="JDI1273" s="5"/>
      <c r="JDJ1273" s="5"/>
      <c r="JDK1273" s="5"/>
      <c r="JDL1273" s="5"/>
      <c r="JDM1273" s="5"/>
      <c r="JDN1273" s="5"/>
      <c r="JDO1273" s="5"/>
      <c r="JDP1273" s="5"/>
      <c r="JDQ1273" s="5"/>
      <c r="JDR1273" s="5"/>
      <c r="JDS1273" s="5"/>
      <c r="JDT1273" s="5"/>
      <c r="JDU1273" s="5"/>
      <c r="JDV1273" s="5"/>
      <c r="JDW1273" s="5"/>
      <c r="JDX1273" s="5"/>
      <c r="JDY1273" s="5"/>
      <c r="JDZ1273" s="5"/>
      <c r="JEA1273" s="5"/>
      <c r="JEB1273" s="5"/>
      <c r="JEC1273" s="5"/>
      <c r="JED1273" s="5"/>
      <c r="JEE1273" s="5"/>
      <c r="JEF1273" s="5"/>
      <c r="JEG1273" s="5"/>
      <c r="JEH1273" s="5"/>
      <c r="JEI1273" s="5"/>
      <c r="JEJ1273" s="5"/>
      <c r="JEK1273" s="5"/>
      <c r="JEL1273" s="5"/>
      <c r="JEM1273" s="5"/>
      <c r="JEN1273" s="5"/>
      <c r="JEO1273" s="5"/>
      <c r="JEP1273" s="5"/>
      <c r="JEQ1273" s="5"/>
      <c r="JER1273" s="5"/>
      <c r="JES1273" s="5"/>
      <c r="JET1273" s="5"/>
      <c r="JEU1273" s="5"/>
      <c r="JEV1273" s="5"/>
      <c r="JEW1273" s="5"/>
      <c r="JEX1273" s="5"/>
      <c r="JEY1273" s="5"/>
      <c r="JEZ1273" s="5"/>
      <c r="JFA1273" s="5"/>
      <c r="JFB1273" s="5"/>
      <c r="JFC1273" s="5"/>
      <c r="JFD1273" s="5"/>
      <c r="JFE1273" s="5"/>
      <c r="JFF1273" s="5"/>
      <c r="JFG1273" s="5"/>
      <c r="JFH1273" s="5"/>
      <c r="JFI1273" s="5"/>
      <c r="JFJ1273" s="5"/>
      <c r="JFK1273" s="5"/>
      <c r="JFL1273" s="5"/>
      <c r="JFM1273" s="5"/>
      <c r="JFN1273" s="5"/>
      <c r="JFO1273" s="5"/>
      <c r="JFP1273" s="5"/>
      <c r="JFQ1273" s="5"/>
      <c r="JFR1273" s="5"/>
      <c r="JFS1273" s="5"/>
      <c r="JFT1273" s="5"/>
      <c r="JFU1273" s="5"/>
      <c r="JFV1273" s="5"/>
      <c r="JFW1273" s="5"/>
      <c r="JFX1273" s="5"/>
      <c r="JFY1273" s="5"/>
      <c r="JFZ1273" s="5"/>
      <c r="JGA1273" s="5"/>
      <c r="JGB1273" s="5"/>
      <c r="JGC1273" s="5"/>
      <c r="JGD1273" s="5"/>
      <c r="JGE1273" s="5"/>
      <c r="JGF1273" s="5"/>
      <c r="JGG1273" s="5"/>
      <c r="JGH1273" s="5"/>
      <c r="JGI1273" s="5"/>
      <c r="JGJ1273" s="5"/>
      <c r="JGK1273" s="5"/>
      <c r="JGL1273" s="5"/>
      <c r="JGM1273" s="5"/>
      <c r="JGN1273" s="5"/>
      <c r="JGO1273" s="5"/>
      <c r="JGP1273" s="5"/>
      <c r="JGQ1273" s="5"/>
      <c r="JGR1273" s="5"/>
      <c r="JGS1273" s="5"/>
      <c r="JGT1273" s="5"/>
      <c r="JGU1273" s="5"/>
      <c r="JGV1273" s="5"/>
      <c r="JGW1273" s="5"/>
      <c r="JGX1273" s="5"/>
      <c r="JGY1273" s="5"/>
      <c r="JGZ1273" s="5"/>
      <c r="JHA1273" s="5"/>
      <c r="JHB1273" s="5"/>
      <c r="JHC1273" s="5"/>
      <c r="JHD1273" s="5"/>
      <c r="JHE1273" s="5"/>
      <c r="JHF1273" s="5"/>
      <c r="JHG1273" s="5"/>
      <c r="JHH1273" s="5"/>
      <c r="JHI1273" s="5"/>
      <c r="JHJ1273" s="5"/>
      <c r="JHK1273" s="5"/>
      <c r="JHL1273" s="5"/>
      <c r="JHM1273" s="5"/>
      <c r="JHN1273" s="5"/>
      <c r="JHO1273" s="5"/>
      <c r="JHP1273" s="5"/>
      <c r="JHQ1273" s="5"/>
      <c r="JHR1273" s="5"/>
      <c r="JHS1273" s="5"/>
      <c r="JHT1273" s="5"/>
      <c r="JHU1273" s="5"/>
      <c r="JHV1273" s="5"/>
      <c r="JHW1273" s="5"/>
      <c r="JHX1273" s="5"/>
      <c r="JHY1273" s="5"/>
      <c r="JHZ1273" s="5"/>
      <c r="JIA1273" s="5"/>
      <c r="JIB1273" s="5"/>
      <c r="JIC1273" s="5"/>
      <c r="JID1273" s="5"/>
      <c r="JIE1273" s="5"/>
      <c r="JIF1273" s="5"/>
      <c r="JIG1273" s="5"/>
      <c r="JIH1273" s="5"/>
      <c r="JII1273" s="5"/>
      <c r="JIJ1273" s="5"/>
      <c r="JIK1273" s="5"/>
      <c r="JIL1273" s="5"/>
      <c r="JIM1273" s="5"/>
      <c r="JIN1273" s="5"/>
      <c r="JIO1273" s="5"/>
      <c r="JIP1273" s="5"/>
      <c r="JIQ1273" s="5"/>
      <c r="JIR1273" s="5"/>
      <c r="JIS1273" s="5"/>
      <c r="JIT1273" s="5"/>
      <c r="JIU1273" s="5"/>
      <c r="JIV1273" s="5"/>
      <c r="JIW1273" s="5"/>
      <c r="JIX1273" s="5"/>
      <c r="JIY1273" s="5"/>
      <c r="JIZ1273" s="5"/>
      <c r="JJA1273" s="5"/>
      <c r="JJB1273" s="5"/>
      <c r="JJC1273" s="5"/>
      <c r="JJD1273" s="5"/>
      <c r="JJE1273" s="5"/>
      <c r="JJF1273" s="5"/>
      <c r="JJG1273" s="5"/>
      <c r="JJH1273" s="5"/>
      <c r="JJI1273" s="5"/>
      <c r="JJJ1273" s="5"/>
      <c r="JJK1273" s="5"/>
      <c r="JJL1273" s="5"/>
      <c r="JJM1273" s="5"/>
      <c r="JJN1273" s="5"/>
      <c r="JJO1273" s="5"/>
      <c r="JJP1273" s="5"/>
      <c r="JJQ1273" s="5"/>
      <c r="JJR1273" s="5"/>
      <c r="JJS1273" s="5"/>
      <c r="JJT1273" s="5"/>
      <c r="JJU1273" s="5"/>
      <c r="JJV1273" s="5"/>
      <c r="JJW1273" s="5"/>
      <c r="JJX1273" s="5"/>
      <c r="JJY1273" s="5"/>
      <c r="JJZ1273" s="5"/>
      <c r="JKA1273" s="5"/>
      <c r="JKB1273" s="5"/>
      <c r="JKC1273" s="5"/>
      <c r="JKD1273" s="5"/>
      <c r="JKE1273" s="5"/>
      <c r="JKF1273" s="5"/>
      <c r="JKG1273" s="5"/>
      <c r="JKH1273" s="5"/>
      <c r="JKI1273" s="5"/>
      <c r="JKJ1273" s="5"/>
      <c r="JKK1273" s="5"/>
      <c r="JKL1273" s="5"/>
      <c r="JKM1273" s="5"/>
      <c r="JKN1273" s="5"/>
      <c r="JKO1273" s="5"/>
      <c r="JKP1273" s="5"/>
      <c r="JKQ1273" s="5"/>
      <c r="JKR1273" s="5"/>
      <c r="JKS1273" s="5"/>
      <c r="JKT1273" s="5"/>
      <c r="JKU1273" s="5"/>
      <c r="JKV1273" s="5"/>
      <c r="JKW1273" s="5"/>
      <c r="JKX1273" s="5"/>
      <c r="JKY1273" s="5"/>
      <c r="JKZ1273" s="5"/>
      <c r="JLA1273" s="5"/>
      <c r="JLB1273" s="5"/>
      <c r="JLC1273" s="5"/>
      <c r="JLD1273" s="5"/>
      <c r="JLE1273" s="5"/>
      <c r="JLF1273" s="5"/>
      <c r="JLG1273" s="5"/>
      <c r="JLH1273" s="5"/>
      <c r="JLI1273" s="5"/>
      <c r="JLJ1273" s="5"/>
      <c r="JLK1273" s="5"/>
      <c r="JLL1273" s="5"/>
      <c r="JLM1273" s="5"/>
      <c r="JLN1273" s="5"/>
      <c r="JLO1273" s="5"/>
      <c r="JLP1273" s="5"/>
      <c r="JLQ1273" s="5"/>
      <c r="JLR1273" s="5"/>
      <c r="JLS1273" s="5"/>
      <c r="JLT1273" s="5"/>
      <c r="JLU1273" s="5"/>
      <c r="JLV1273" s="5"/>
      <c r="JLW1273" s="5"/>
      <c r="JLX1273" s="5"/>
      <c r="JLY1273" s="5"/>
      <c r="JLZ1273" s="5"/>
      <c r="JMA1273" s="5"/>
      <c r="JMB1273" s="5"/>
      <c r="JMC1273" s="5"/>
      <c r="JMD1273" s="5"/>
      <c r="JME1273" s="5"/>
      <c r="JMF1273" s="5"/>
      <c r="JMG1273" s="5"/>
      <c r="JMH1273" s="5"/>
      <c r="JMI1273" s="5"/>
      <c r="JMJ1273" s="5"/>
      <c r="JMK1273" s="5"/>
      <c r="JML1273" s="5"/>
      <c r="JMM1273" s="5"/>
      <c r="JMN1273" s="5"/>
      <c r="JMO1273" s="5"/>
      <c r="JMP1273" s="5"/>
      <c r="JMQ1273" s="5"/>
      <c r="JMR1273" s="5"/>
      <c r="JMS1273" s="5"/>
      <c r="JMT1273" s="5"/>
      <c r="JMU1273" s="5"/>
      <c r="JMV1273" s="5"/>
      <c r="JMW1273" s="5"/>
      <c r="JMX1273" s="5"/>
      <c r="JMY1273" s="5"/>
      <c r="JMZ1273" s="5"/>
      <c r="JNA1273" s="5"/>
      <c r="JNB1273" s="5"/>
      <c r="JNC1273" s="5"/>
      <c r="JND1273" s="5"/>
      <c r="JNE1273" s="5"/>
      <c r="JNF1273" s="5"/>
      <c r="JNG1273" s="5"/>
      <c r="JNH1273" s="5"/>
      <c r="JNI1273" s="5"/>
      <c r="JNJ1273" s="5"/>
      <c r="JNK1273" s="5"/>
      <c r="JNL1273" s="5"/>
      <c r="JNM1273" s="5"/>
      <c r="JNN1273" s="5"/>
      <c r="JNO1273" s="5"/>
      <c r="JNP1273" s="5"/>
      <c r="JNQ1273" s="5"/>
      <c r="JNR1273" s="5"/>
      <c r="JNS1273" s="5"/>
      <c r="JNT1273" s="5"/>
      <c r="JNU1273" s="5"/>
      <c r="JNV1273" s="5"/>
      <c r="JNW1273" s="5"/>
      <c r="JNX1273" s="5"/>
      <c r="JNY1273" s="5"/>
      <c r="JNZ1273" s="5"/>
      <c r="JOA1273" s="5"/>
      <c r="JOB1273" s="5"/>
      <c r="JOC1273" s="5"/>
      <c r="JOD1273" s="5"/>
      <c r="JOE1273" s="5"/>
      <c r="JOF1273" s="5"/>
      <c r="JOG1273" s="5"/>
      <c r="JOH1273" s="5"/>
      <c r="JOI1273" s="5"/>
      <c r="JOJ1273" s="5"/>
      <c r="JOK1273" s="5"/>
      <c r="JOL1273" s="5"/>
      <c r="JOM1273" s="5"/>
      <c r="JON1273" s="5"/>
      <c r="JOO1273" s="5"/>
      <c r="JOP1273" s="5"/>
      <c r="JOQ1273" s="5"/>
      <c r="JOR1273" s="5"/>
      <c r="JOS1273" s="5"/>
      <c r="JOT1273" s="5"/>
      <c r="JOU1273" s="5"/>
      <c r="JOV1273" s="5"/>
      <c r="JOW1273" s="5"/>
      <c r="JOX1273" s="5"/>
      <c r="JOY1273" s="5"/>
      <c r="JOZ1273" s="5"/>
      <c r="JPA1273" s="5"/>
      <c r="JPB1273" s="5"/>
      <c r="JPC1273" s="5"/>
      <c r="JPD1273" s="5"/>
      <c r="JPE1273" s="5"/>
      <c r="JPF1273" s="5"/>
      <c r="JPG1273" s="5"/>
      <c r="JPH1273" s="5"/>
      <c r="JPI1273" s="5"/>
      <c r="JPJ1273" s="5"/>
      <c r="JPK1273" s="5"/>
      <c r="JPL1273" s="5"/>
      <c r="JPM1273" s="5"/>
      <c r="JPN1273" s="5"/>
      <c r="JPO1273" s="5"/>
      <c r="JPP1273" s="5"/>
      <c r="JPQ1273" s="5"/>
      <c r="JPR1273" s="5"/>
      <c r="JPS1273" s="5"/>
      <c r="JPT1273" s="5"/>
      <c r="JPU1273" s="5"/>
      <c r="JPV1273" s="5"/>
      <c r="JPW1273" s="5"/>
      <c r="JPX1273" s="5"/>
      <c r="JPY1273" s="5"/>
      <c r="JPZ1273" s="5"/>
      <c r="JQA1273" s="5"/>
      <c r="JQB1273" s="5"/>
      <c r="JQC1273" s="5"/>
      <c r="JQD1273" s="5"/>
      <c r="JQE1273" s="5"/>
      <c r="JQF1273" s="5"/>
      <c r="JQG1273" s="5"/>
      <c r="JQH1273" s="5"/>
      <c r="JQI1273" s="5"/>
      <c r="JQJ1273" s="5"/>
      <c r="JQK1273" s="5"/>
      <c r="JQL1273" s="5"/>
      <c r="JQM1273" s="5"/>
      <c r="JQN1273" s="5"/>
      <c r="JQO1273" s="5"/>
      <c r="JQP1273" s="5"/>
      <c r="JQQ1273" s="5"/>
      <c r="JQR1273" s="5"/>
      <c r="JQS1273" s="5"/>
      <c r="JQT1273" s="5"/>
      <c r="JQU1273" s="5"/>
      <c r="JQV1273" s="5"/>
      <c r="JQW1273" s="5"/>
      <c r="JQX1273" s="5"/>
      <c r="JQY1273" s="5"/>
      <c r="JQZ1273" s="5"/>
      <c r="JRA1273" s="5"/>
      <c r="JRB1273" s="5"/>
      <c r="JRC1273" s="5"/>
      <c r="JRD1273" s="5"/>
      <c r="JRE1273" s="5"/>
      <c r="JRF1273" s="5"/>
      <c r="JRG1273" s="5"/>
      <c r="JRH1273" s="5"/>
      <c r="JRI1273" s="5"/>
      <c r="JRJ1273" s="5"/>
      <c r="JRK1273" s="5"/>
      <c r="JRL1273" s="5"/>
      <c r="JRM1273" s="5"/>
      <c r="JRN1273" s="5"/>
      <c r="JRO1273" s="5"/>
      <c r="JRP1273" s="5"/>
      <c r="JRQ1273" s="5"/>
      <c r="JRR1273" s="5"/>
      <c r="JRS1273" s="5"/>
      <c r="JRT1273" s="5"/>
      <c r="JRU1273" s="5"/>
      <c r="JRV1273" s="5"/>
      <c r="JRW1273" s="5"/>
      <c r="JRX1273" s="5"/>
      <c r="JRY1273" s="5"/>
      <c r="JRZ1273" s="5"/>
      <c r="JSA1273" s="5"/>
      <c r="JSB1273" s="5"/>
      <c r="JSC1273" s="5"/>
      <c r="JSD1273" s="5"/>
      <c r="JSE1273" s="5"/>
      <c r="JSF1273" s="5"/>
      <c r="JSG1273" s="5"/>
      <c r="JSH1273" s="5"/>
      <c r="JSI1273" s="5"/>
      <c r="JSJ1273" s="5"/>
      <c r="JSK1273" s="5"/>
      <c r="JSL1273" s="5"/>
      <c r="JSM1273" s="5"/>
      <c r="JSN1273" s="5"/>
      <c r="JSO1273" s="5"/>
      <c r="JSP1273" s="5"/>
      <c r="JSQ1273" s="5"/>
      <c r="JSR1273" s="5"/>
      <c r="JSS1273" s="5"/>
      <c r="JST1273" s="5"/>
      <c r="JSU1273" s="5"/>
      <c r="JSV1273" s="5"/>
      <c r="JSW1273" s="5"/>
      <c r="JSX1273" s="5"/>
      <c r="JSY1273" s="5"/>
      <c r="JSZ1273" s="5"/>
      <c r="JTA1273" s="5"/>
      <c r="JTB1273" s="5"/>
      <c r="JTC1273" s="5"/>
      <c r="JTD1273" s="5"/>
      <c r="JTE1273" s="5"/>
      <c r="JTF1273" s="5"/>
      <c r="JTG1273" s="5"/>
      <c r="JTH1273" s="5"/>
      <c r="JTI1273" s="5"/>
      <c r="JTJ1273" s="5"/>
      <c r="JTK1273" s="5"/>
      <c r="JTL1273" s="5"/>
      <c r="JTM1273" s="5"/>
      <c r="JTN1273" s="5"/>
      <c r="JTO1273" s="5"/>
      <c r="JTP1273" s="5"/>
      <c r="JTQ1273" s="5"/>
      <c r="JTR1273" s="5"/>
      <c r="JTS1273" s="5"/>
      <c r="JTT1273" s="5"/>
      <c r="JTU1273" s="5"/>
      <c r="JTV1273" s="5"/>
      <c r="JTW1273" s="5"/>
      <c r="JTX1273" s="5"/>
      <c r="JTY1273" s="5"/>
      <c r="JTZ1273" s="5"/>
      <c r="JUA1273" s="5"/>
      <c r="JUB1273" s="5"/>
      <c r="JUC1273" s="5"/>
      <c r="JUD1273" s="5"/>
      <c r="JUE1273" s="5"/>
      <c r="JUF1273" s="5"/>
      <c r="JUG1273" s="5"/>
      <c r="JUH1273" s="5"/>
      <c r="JUI1273" s="5"/>
      <c r="JUJ1273" s="5"/>
      <c r="JUK1273" s="5"/>
      <c r="JUL1273" s="5"/>
      <c r="JUM1273" s="5"/>
      <c r="JUN1273" s="5"/>
      <c r="JUO1273" s="5"/>
      <c r="JUP1273" s="5"/>
      <c r="JUQ1273" s="5"/>
      <c r="JUR1273" s="5"/>
      <c r="JUS1273" s="5"/>
      <c r="JUT1273" s="5"/>
      <c r="JUU1273" s="5"/>
      <c r="JUV1273" s="5"/>
      <c r="JUW1273" s="5"/>
      <c r="JUX1273" s="5"/>
      <c r="JUY1273" s="5"/>
      <c r="JUZ1273" s="5"/>
      <c r="JVA1273" s="5"/>
      <c r="JVB1273" s="5"/>
      <c r="JVC1273" s="5"/>
      <c r="JVD1273" s="5"/>
      <c r="JVE1273" s="5"/>
      <c r="JVF1273" s="5"/>
      <c r="JVG1273" s="5"/>
      <c r="JVH1273" s="5"/>
      <c r="JVI1273" s="5"/>
      <c r="JVJ1273" s="5"/>
      <c r="JVK1273" s="5"/>
      <c r="JVL1273" s="5"/>
      <c r="JVM1273" s="5"/>
      <c r="JVN1273" s="5"/>
      <c r="JVO1273" s="5"/>
      <c r="JVP1273" s="5"/>
      <c r="JVQ1273" s="5"/>
      <c r="JVR1273" s="5"/>
      <c r="JVS1273" s="5"/>
      <c r="JVT1273" s="5"/>
      <c r="JVU1273" s="5"/>
      <c r="JVV1273" s="5"/>
      <c r="JVW1273" s="5"/>
      <c r="JVX1273" s="5"/>
      <c r="JVY1273" s="5"/>
      <c r="JVZ1273" s="5"/>
      <c r="JWA1273" s="5"/>
      <c r="JWB1273" s="5"/>
      <c r="JWC1273" s="5"/>
      <c r="JWD1273" s="5"/>
      <c r="JWE1273" s="5"/>
      <c r="JWF1273" s="5"/>
      <c r="JWG1273" s="5"/>
      <c r="JWH1273" s="5"/>
      <c r="JWI1273" s="5"/>
      <c r="JWJ1273" s="5"/>
      <c r="JWK1273" s="5"/>
      <c r="JWL1273" s="5"/>
      <c r="JWM1273" s="5"/>
      <c r="JWN1273" s="5"/>
      <c r="JWO1273" s="5"/>
      <c r="JWP1273" s="5"/>
      <c r="JWQ1273" s="5"/>
      <c r="JWR1273" s="5"/>
      <c r="JWS1273" s="5"/>
      <c r="JWT1273" s="5"/>
      <c r="JWU1273" s="5"/>
      <c r="JWV1273" s="5"/>
      <c r="JWW1273" s="5"/>
      <c r="JWX1273" s="5"/>
      <c r="JWY1273" s="5"/>
      <c r="JWZ1273" s="5"/>
      <c r="JXA1273" s="5"/>
      <c r="JXB1273" s="5"/>
      <c r="JXC1273" s="5"/>
      <c r="JXD1273" s="5"/>
      <c r="JXE1273" s="5"/>
      <c r="JXF1273" s="5"/>
      <c r="JXG1273" s="5"/>
      <c r="JXH1273" s="5"/>
      <c r="JXI1273" s="5"/>
      <c r="JXJ1273" s="5"/>
      <c r="JXK1273" s="5"/>
      <c r="JXL1273" s="5"/>
      <c r="JXM1273" s="5"/>
      <c r="JXN1273" s="5"/>
      <c r="JXO1273" s="5"/>
      <c r="JXP1273" s="5"/>
      <c r="JXQ1273" s="5"/>
      <c r="JXR1273" s="5"/>
      <c r="JXS1273" s="5"/>
      <c r="JXT1273" s="5"/>
      <c r="JXU1273" s="5"/>
      <c r="JXV1273" s="5"/>
      <c r="JXW1273" s="5"/>
      <c r="JXX1273" s="5"/>
      <c r="JXY1273" s="5"/>
      <c r="JXZ1273" s="5"/>
      <c r="JYA1273" s="5"/>
      <c r="JYB1273" s="5"/>
      <c r="JYC1273" s="5"/>
      <c r="JYD1273" s="5"/>
      <c r="JYE1273" s="5"/>
      <c r="JYF1273" s="5"/>
      <c r="JYG1273" s="5"/>
      <c r="JYH1273" s="5"/>
      <c r="JYI1273" s="5"/>
      <c r="JYJ1273" s="5"/>
      <c r="JYK1273" s="5"/>
      <c r="JYL1273" s="5"/>
      <c r="JYM1273" s="5"/>
      <c r="JYN1273" s="5"/>
      <c r="JYO1273" s="5"/>
      <c r="JYP1273" s="5"/>
      <c r="JYQ1273" s="5"/>
      <c r="JYR1273" s="5"/>
      <c r="JYS1273" s="5"/>
      <c r="JYT1273" s="5"/>
      <c r="JYU1273" s="5"/>
      <c r="JYV1273" s="5"/>
      <c r="JYW1273" s="5"/>
      <c r="JYX1273" s="5"/>
      <c r="JYY1273" s="5"/>
      <c r="JYZ1273" s="5"/>
      <c r="JZA1273" s="5"/>
      <c r="JZB1273" s="5"/>
      <c r="JZC1273" s="5"/>
      <c r="JZD1273" s="5"/>
      <c r="JZE1273" s="5"/>
      <c r="JZF1273" s="5"/>
      <c r="JZG1273" s="5"/>
      <c r="JZH1273" s="5"/>
      <c r="JZI1273" s="5"/>
      <c r="JZJ1273" s="5"/>
      <c r="JZK1273" s="5"/>
      <c r="JZL1273" s="5"/>
      <c r="JZM1273" s="5"/>
      <c r="JZN1273" s="5"/>
      <c r="JZO1273" s="5"/>
      <c r="JZP1273" s="5"/>
      <c r="JZQ1273" s="5"/>
      <c r="JZR1273" s="5"/>
      <c r="JZS1273" s="5"/>
      <c r="JZT1273" s="5"/>
      <c r="JZU1273" s="5"/>
      <c r="JZV1273" s="5"/>
      <c r="JZW1273" s="5"/>
      <c r="JZX1273" s="5"/>
      <c r="JZY1273" s="5"/>
      <c r="JZZ1273" s="5"/>
      <c r="KAA1273" s="5"/>
      <c r="KAB1273" s="5"/>
      <c r="KAC1273" s="5"/>
      <c r="KAD1273" s="5"/>
      <c r="KAE1273" s="5"/>
      <c r="KAF1273" s="5"/>
      <c r="KAG1273" s="5"/>
      <c r="KAH1273" s="5"/>
      <c r="KAI1273" s="5"/>
      <c r="KAJ1273" s="5"/>
      <c r="KAK1273" s="5"/>
      <c r="KAL1273" s="5"/>
      <c r="KAM1273" s="5"/>
      <c r="KAN1273" s="5"/>
      <c r="KAO1273" s="5"/>
      <c r="KAP1273" s="5"/>
      <c r="KAQ1273" s="5"/>
      <c r="KAR1273" s="5"/>
      <c r="KAS1273" s="5"/>
      <c r="KAT1273" s="5"/>
      <c r="KAU1273" s="5"/>
      <c r="KAV1273" s="5"/>
      <c r="KAW1273" s="5"/>
      <c r="KAX1273" s="5"/>
      <c r="KAY1273" s="5"/>
      <c r="KAZ1273" s="5"/>
      <c r="KBA1273" s="5"/>
      <c r="KBB1273" s="5"/>
      <c r="KBC1273" s="5"/>
      <c r="KBD1273" s="5"/>
      <c r="KBE1273" s="5"/>
      <c r="KBF1273" s="5"/>
      <c r="KBG1273" s="5"/>
      <c r="KBH1273" s="5"/>
      <c r="KBI1273" s="5"/>
      <c r="KBJ1273" s="5"/>
      <c r="KBK1273" s="5"/>
      <c r="KBL1273" s="5"/>
      <c r="KBM1273" s="5"/>
      <c r="KBN1273" s="5"/>
      <c r="KBO1273" s="5"/>
      <c r="KBP1273" s="5"/>
      <c r="KBQ1273" s="5"/>
      <c r="KBR1273" s="5"/>
      <c r="KBS1273" s="5"/>
      <c r="KBT1273" s="5"/>
      <c r="KBU1273" s="5"/>
      <c r="KBV1273" s="5"/>
      <c r="KBW1273" s="5"/>
      <c r="KBX1273" s="5"/>
      <c r="KBY1273" s="5"/>
      <c r="KBZ1273" s="5"/>
      <c r="KCA1273" s="5"/>
      <c r="KCB1273" s="5"/>
      <c r="KCC1273" s="5"/>
      <c r="KCD1273" s="5"/>
      <c r="KCE1273" s="5"/>
      <c r="KCF1273" s="5"/>
      <c r="KCG1273" s="5"/>
      <c r="KCH1273" s="5"/>
      <c r="KCI1273" s="5"/>
      <c r="KCJ1273" s="5"/>
      <c r="KCK1273" s="5"/>
      <c r="KCL1273" s="5"/>
      <c r="KCM1273" s="5"/>
      <c r="KCN1273" s="5"/>
      <c r="KCO1273" s="5"/>
      <c r="KCP1273" s="5"/>
      <c r="KCQ1273" s="5"/>
      <c r="KCR1273" s="5"/>
      <c r="KCS1273" s="5"/>
      <c r="KCT1273" s="5"/>
      <c r="KCU1273" s="5"/>
      <c r="KCV1273" s="5"/>
      <c r="KCW1273" s="5"/>
      <c r="KCX1273" s="5"/>
      <c r="KCY1273" s="5"/>
      <c r="KCZ1273" s="5"/>
      <c r="KDA1273" s="5"/>
      <c r="KDB1273" s="5"/>
      <c r="KDC1273" s="5"/>
      <c r="KDD1273" s="5"/>
      <c r="KDE1273" s="5"/>
      <c r="KDF1273" s="5"/>
      <c r="KDG1273" s="5"/>
      <c r="KDH1273" s="5"/>
      <c r="KDI1273" s="5"/>
      <c r="KDJ1273" s="5"/>
      <c r="KDK1273" s="5"/>
      <c r="KDL1273" s="5"/>
      <c r="KDM1273" s="5"/>
      <c r="KDN1273" s="5"/>
      <c r="KDO1273" s="5"/>
      <c r="KDP1273" s="5"/>
      <c r="KDQ1273" s="5"/>
      <c r="KDR1273" s="5"/>
      <c r="KDS1273" s="5"/>
      <c r="KDT1273" s="5"/>
      <c r="KDU1273" s="5"/>
      <c r="KDV1273" s="5"/>
      <c r="KDW1273" s="5"/>
      <c r="KDX1273" s="5"/>
      <c r="KDY1273" s="5"/>
      <c r="KDZ1273" s="5"/>
      <c r="KEA1273" s="5"/>
      <c r="KEB1273" s="5"/>
      <c r="KEC1273" s="5"/>
      <c r="KED1273" s="5"/>
      <c r="KEE1273" s="5"/>
      <c r="KEF1273" s="5"/>
      <c r="KEG1273" s="5"/>
      <c r="KEH1273" s="5"/>
      <c r="KEI1273" s="5"/>
      <c r="KEJ1273" s="5"/>
      <c r="KEK1273" s="5"/>
      <c r="KEL1273" s="5"/>
      <c r="KEM1273" s="5"/>
      <c r="KEN1273" s="5"/>
      <c r="KEO1273" s="5"/>
      <c r="KEP1273" s="5"/>
      <c r="KEQ1273" s="5"/>
      <c r="KER1273" s="5"/>
      <c r="KES1273" s="5"/>
      <c r="KET1273" s="5"/>
      <c r="KEU1273" s="5"/>
      <c r="KEV1273" s="5"/>
      <c r="KEW1273" s="5"/>
      <c r="KEX1273" s="5"/>
      <c r="KEY1273" s="5"/>
      <c r="KEZ1273" s="5"/>
      <c r="KFA1273" s="5"/>
      <c r="KFB1273" s="5"/>
      <c r="KFC1273" s="5"/>
      <c r="KFD1273" s="5"/>
      <c r="KFE1273" s="5"/>
      <c r="KFF1273" s="5"/>
      <c r="KFG1273" s="5"/>
      <c r="KFH1273" s="5"/>
      <c r="KFI1273" s="5"/>
      <c r="KFJ1273" s="5"/>
      <c r="KFK1273" s="5"/>
      <c r="KFL1273" s="5"/>
      <c r="KFM1273" s="5"/>
      <c r="KFN1273" s="5"/>
      <c r="KFO1273" s="5"/>
      <c r="KFP1273" s="5"/>
      <c r="KFQ1273" s="5"/>
      <c r="KFR1273" s="5"/>
      <c r="KFS1273" s="5"/>
      <c r="KFT1273" s="5"/>
      <c r="KFU1273" s="5"/>
      <c r="KFV1273" s="5"/>
      <c r="KFW1273" s="5"/>
      <c r="KFX1273" s="5"/>
      <c r="KFY1273" s="5"/>
      <c r="KFZ1273" s="5"/>
      <c r="KGA1273" s="5"/>
      <c r="KGB1273" s="5"/>
      <c r="KGC1273" s="5"/>
      <c r="KGD1273" s="5"/>
      <c r="KGE1273" s="5"/>
      <c r="KGF1273" s="5"/>
      <c r="KGG1273" s="5"/>
      <c r="KGH1273" s="5"/>
      <c r="KGI1273" s="5"/>
      <c r="KGJ1273" s="5"/>
      <c r="KGK1273" s="5"/>
      <c r="KGL1273" s="5"/>
      <c r="KGM1273" s="5"/>
      <c r="KGN1273" s="5"/>
      <c r="KGO1273" s="5"/>
      <c r="KGP1273" s="5"/>
      <c r="KGQ1273" s="5"/>
      <c r="KGR1273" s="5"/>
      <c r="KGS1273" s="5"/>
      <c r="KGT1273" s="5"/>
      <c r="KGU1273" s="5"/>
      <c r="KGV1273" s="5"/>
      <c r="KGW1273" s="5"/>
      <c r="KGX1273" s="5"/>
      <c r="KGY1273" s="5"/>
      <c r="KGZ1273" s="5"/>
      <c r="KHA1273" s="5"/>
      <c r="KHB1273" s="5"/>
      <c r="KHC1273" s="5"/>
      <c r="KHD1273" s="5"/>
      <c r="KHE1273" s="5"/>
      <c r="KHF1273" s="5"/>
      <c r="KHG1273" s="5"/>
      <c r="KHH1273" s="5"/>
      <c r="KHI1273" s="5"/>
      <c r="KHJ1273" s="5"/>
      <c r="KHK1273" s="5"/>
      <c r="KHL1273" s="5"/>
      <c r="KHM1273" s="5"/>
      <c r="KHN1273" s="5"/>
      <c r="KHO1273" s="5"/>
      <c r="KHP1273" s="5"/>
      <c r="KHQ1273" s="5"/>
      <c r="KHR1273" s="5"/>
      <c r="KHS1273" s="5"/>
      <c r="KHT1273" s="5"/>
      <c r="KHU1273" s="5"/>
      <c r="KHV1273" s="5"/>
      <c r="KHW1273" s="5"/>
      <c r="KHX1273" s="5"/>
      <c r="KHY1273" s="5"/>
      <c r="KHZ1273" s="5"/>
      <c r="KIA1273" s="5"/>
      <c r="KIB1273" s="5"/>
      <c r="KIC1273" s="5"/>
      <c r="KID1273" s="5"/>
      <c r="KIE1273" s="5"/>
      <c r="KIF1273" s="5"/>
      <c r="KIG1273" s="5"/>
      <c r="KIH1273" s="5"/>
      <c r="KII1273" s="5"/>
      <c r="KIJ1273" s="5"/>
      <c r="KIK1273" s="5"/>
      <c r="KIL1273" s="5"/>
      <c r="KIM1273" s="5"/>
      <c r="KIN1273" s="5"/>
      <c r="KIO1273" s="5"/>
      <c r="KIP1273" s="5"/>
      <c r="KIQ1273" s="5"/>
      <c r="KIR1273" s="5"/>
      <c r="KIS1273" s="5"/>
      <c r="KIT1273" s="5"/>
      <c r="KIU1273" s="5"/>
      <c r="KIV1273" s="5"/>
      <c r="KIW1273" s="5"/>
      <c r="KIX1273" s="5"/>
      <c r="KIY1273" s="5"/>
      <c r="KIZ1273" s="5"/>
      <c r="KJA1273" s="5"/>
      <c r="KJB1273" s="5"/>
      <c r="KJC1273" s="5"/>
      <c r="KJD1273" s="5"/>
      <c r="KJE1273" s="5"/>
      <c r="KJF1273" s="5"/>
      <c r="KJG1273" s="5"/>
      <c r="KJH1273" s="5"/>
      <c r="KJI1273" s="5"/>
      <c r="KJJ1273" s="5"/>
      <c r="KJK1273" s="5"/>
      <c r="KJL1273" s="5"/>
      <c r="KJM1273" s="5"/>
      <c r="KJN1273" s="5"/>
      <c r="KJO1273" s="5"/>
      <c r="KJP1273" s="5"/>
      <c r="KJQ1273" s="5"/>
      <c r="KJR1273" s="5"/>
      <c r="KJS1273" s="5"/>
      <c r="KJT1273" s="5"/>
      <c r="KJU1273" s="5"/>
      <c r="KJV1273" s="5"/>
      <c r="KJW1273" s="5"/>
      <c r="KJX1273" s="5"/>
      <c r="KJY1273" s="5"/>
      <c r="KJZ1273" s="5"/>
      <c r="KKA1273" s="5"/>
      <c r="KKB1273" s="5"/>
      <c r="KKC1273" s="5"/>
      <c r="KKD1273" s="5"/>
      <c r="KKE1273" s="5"/>
      <c r="KKF1273" s="5"/>
      <c r="KKG1273" s="5"/>
      <c r="KKH1273" s="5"/>
      <c r="KKI1273" s="5"/>
      <c r="KKJ1273" s="5"/>
      <c r="KKK1273" s="5"/>
      <c r="KKL1273" s="5"/>
      <c r="KKM1273" s="5"/>
      <c r="KKN1273" s="5"/>
      <c r="KKO1273" s="5"/>
      <c r="KKP1273" s="5"/>
      <c r="KKQ1273" s="5"/>
      <c r="KKR1273" s="5"/>
      <c r="KKS1273" s="5"/>
      <c r="KKT1273" s="5"/>
      <c r="KKU1273" s="5"/>
      <c r="KKV1273" s="5"/>
      <c r="KKW1273" s="5"/>
      <c r="KKX1273" s="5"/>
      <c r="KKY1273" s="5"/>
      <c r="KKZ1273" s="5"/>
      <c r="KLA1273" s="5"/>
      <c r="KLB1273" s="5"/>
      <c r="KLC1273" s="5"/>
      <c r="KLD1273" s="5"/>
      <c r="KLE1273" s="5"/>
      <c r="KLF1273" s="5"/>
      <c r="KLG1273" s="5"/>
      <c r="KLH1273" s="5"/>
      <c r="KLI1273" s="5"/>
      <c r="KLJ1273" s="5"/>
      <c r="KLK1273" s="5"/>
      <c r="KLL1273" s="5"/>
      <c r="KLM1273" s="5"/>
      <c r="KLN1273" s="5"/>
      <c r="KLO1273" s="5"/>
      <c r="KLP1273" s="5"/>
      <c r="KLQ1273" s="5"/>
      <c r="KLR1273" s="5"/>
      <c r="KLS1273" s="5"/>
      <c r="KLT1273" s="5"/>
      <c r="KLU1273" s="5"/>
      <c r="KLV1273" s="5"/>
      <c r="KLW1273" s="5"/>
      <c r="KLX1273" s="5"/>
      <c r="KLY1273" s="5"/>
      <c r="KLZ1273" s="5"/>
      <c r="KMA1273" s="5"/>
      <c r="KMB1273" s="5"/>
      <c r="KMC1273" s="5"/>
      <c r="KMD1273" s="5"/>
      <c r="KME1273" s="5"/>
      <c r="KMF1273" s="5"/>
      <c r="KMG1273" s="5"/>
      <c r="KMH1273" s="5"/>
      <c r="KMI1273" s="5"/>
      <c r="KMJ1273" s="5"/>
      <c r="KMK1273" s="5"/>
      <c r="KML1273" s="5"/>
      <c r="KMM1273" s="5"/>
      <c r="KMN1273" s="5"/>
      <c r="KMO1273" s="5"/>
      <c r="KMP1273" s="5"/>
      <c r="KMQ1273" s="5"/>
      <c r="KMR1273" s="5"/>
      <c r="KMS1273" s="5"/>
      <c r="KMT1273" s="5"/>
      <c r="KMU1273" s="5"/>
      <c r="KMV1273" s="5"/>
      <c r="KMW1273" s="5"/>
      <c r="KMX1273" s="5"/>
      <c r="KMY1273" s="5"/>
      <c r="KMZ1273" s="5"/>
      <c r="KNA1273" s="5"/>
      <c r="KNB1273" s="5"/>
      <c r="KNC1273" s="5"/>
      <c r="KND1273" s="5"/>
      <c r="KNE1273" s="5"/>
      <c r="KNF1273" s="5"/>
      <c r="KNG1273" s="5"/>
      <c r="KNH1273" s="5"/>
      <c r="KNI1273" s="5"/>
      <c r="KNJ1273" s="5"/>
      <c r="KNK1273" s="5"/>
      <c r="KNL1273" s="5"/>
      <c r="KNM1273" s="5"/>
      <c r="KNN1273" s="5"/>
      <c r="KNO1273" s="5"/>
      <c r="KNP1273" s="5"/>
      <c r="KNQ1273" s="5"/>
      <c r="KNR1273" s="5"/>
      <c r="KNS1273" s="5"/>
      <c r="KNT1273" s="5"/>
      <c r="KNU1273" s="5"/>
      <c r="KNV1273" s="5"/>
      <c r="KNW1273" s="5"/>
      <c r="KNX1273" s="5"/>
      <c r="KNY1273" s="5"/>
      <c r="KNZ1273" s="5"/>
      <c r="KOA1273" s="5"/>
      <c r="KOB1273" s="5"/>
      <c r="KOC1273" s="5"/>
      <c r="KOD1273" s="5"/>
      <c r="KOE1273" s="5"/>
      <c r="KOF1273" s="5"/>
      <c r="KOG1273" s="5"/>
      <c r="KOH1273" s="5"/>
      <c r="KOI1273" s="5"/>
      <c r="KOJ1273" s="5"/>
      <c r="KOK1273" s="5"/>
      <c r="KOL1273" s="5"/>
      <c r="KOM1273" s="5"/>
      <c r="KON1273" s="5"/>
      <c r="KOO1273" s="5"/>
      <c r="KOP1273" s="5"/>
      <c r="KOQ1273" s="5"/>
      <c r="KOR1273" s="5"/>
      <c r="KOS1273" s="5"/>
      <c r="KOT1273" s="5"/>
      <c r="KOU1273" s="5"/>
      <c r="KOV1273" s="5"/>
      <c r="KOW1273" s="5"/>
      <c r="KOX1273" s="5"/>
      <c r="KOY1273" s="5"/>
      <c r="KOZ1273" s="5"/>
      <c r="KPA1273" s="5"/>
      <c r="KPB1273" s="5"/>
      <c r="KPC1273" s="5"/>
      <c r="KPD1273" s="5"/>
      <c r="KPE1273" s="5"/>
      <c r="KPF1273" s="5"/>
      <c r="KPG1273" s="5"/>
      <c r="KPH1273" s="5"/>
      <c r="KPI1273" s="5"/>
      <c r="KPJ1273" s="5"/>
      <c r="KPK1273" s="5"/>
      <c r="KPL1273" s="5"/>
      <c r="KPM1273" s="5"/>
      <c r="KPN1273" s="5"/>
      <c r="KPO1273" s="5"/>
      <c r="KPP1273" s="5"/>
      <c r="KPQ1273" s="5"/>
      <c r="KPR1273" s="5"/>
      <c r="KPS1273" s="5"/>
      <c r="KPT1273" s="5"/>
      <c r="KPU1273" s="5"/>
      <c r="KPV1273" s="5"/>
      <c r="KPW1273" s="5"/>
      <c r="KPX1273" s="5"/>
      <c r="KPY1273" s="5"/>
      <c r="KPZ1273" s="5"/>
      <c r="KQA1273" s="5"/>
      <c r="KQB1273" s="5"/>
      <c r="KQC1273" s="5"/>
      <c r="KQD1273" s="5"/>
      <c r="KQE1273" s="5"/>
      <c r="KQF1273" s="5"/>
      <c r="KQG1273" s="5"/>
      <c r="KQH1273" s="5"/>
      <c r="KQI1273" s="5"/>
      <c r="KQJ1273" s="5"/>
      <c r="KQK1273" s="5"/>
      <c r="KQL1273" s="5"/>
      <c r="KQM1273" s="5"/>
      <c r="KQN1273" s="5"/>
      <c r="KQO1273" s="5"/>
      <c r="KQP1273" s="5"/>
      <c r="KQQ1273" s="5"/>
      <c r="KQR1273" s="5"/>
      <c r="KQS1273" s="5"/>
      <c r="KQT1273" s="5"/>
      <c r="KQU1273" s="5"/>
      <c r="KQV1273" s="5"/>
      <c r="KQW1273" s="5"/>
      <c r="KQX1273" s="5"/>
      <c r="KQY1273" s="5"/>
      <c r="KQZ1273" s="5"/>
      <c r="KRA1273" s="5"/>
      <c r="KRB1273" s="5"/>
      <c r="KRC1273" s="5"/>
      <c r="KRD1273" s="5"/>
      <c r="KRE1273" s="5"/>
      <c r="KRF1273" s="5"/>
      <c r="KRG1273" s="5"/>
      <c r="KRH1273" s="5"/>
      <c r="KRI1273" s="5"/>
      <c r="KRJ1273" s="5"/>
      <c r="KRK1273" s="5"/>
      <c r="KRL1273" s="5"/>
      <c r="KRM1273" s="5"/>
      <c r="KRN1273" s="5"/>
      <c r="KRO1273" s="5"/>
      <c r="KRP1273" s="5"/>
      <c r="KRQ1273" s="5"/>
      <c r="KRR1273" s="5"/>
      <c r="KRS1273" s="5"/>
      <c r="KRT1273" s="5"/>
      <c r="KRU1273" s="5"/>
      <c r="KRV1273" s="5"/>
      <c r="KRW1273" s="5"/>
      <c r="KRX1273" s="5"/>
      <c r="KRY1273" s="5"/>
      <c r="KRZ1273" s="5"/>
      <c r="KSA1273" s="5"/>
      <c r="KSB1273" s="5"/>
      <c r="KSC1273" s="5"/>
      <c r="KSD1273" s="5"/>
      <c r="KSE1273" s="5"/>
      <c r="KSF1273" s="5"/>
      <c r="KSG1273" s="5"/>
      <c r="KSH1273" s="5"/>
      <c r="KSI1273" s="5"/>
      <c r="KSJ1273" s="5"/>
      <c r="KSK1273" s="5"/>
      <c r="KSL1273" s="5"/>
      <c r="KSM1273" s="5"/>
      <c r="KSN1273" s="5"/>
      <c r="KSO1273" s="5"/>
      <c r="KSP1273" s="5"/>
      <c r="KSQ1273" s="5"/>
      <c r="KSR1273" s="5"/>
      <c r="KSS1273" s="5"/>
      <c r="KST1273" s="5"/>
      <c r="KSU1273" s="5"/>
      <c r="KSV1273" s="5"/>
      <c r="KSW1273" s="5"/>
      <c r="KSX1273" s="5"/>
      <c r="KSY1273" s="5"/>
      <c r="KSZ1273" s="5"/>
      <c r="KTA1273" s="5"/>
      <c r="KTB1273" s="5"/>
      <c r="KTC1273" s="5"/>
      <c r="KTD1273" s="5"/>
      <c r="KTE1273" s="5"/>
      <c r="KTF1273" s="5"/>
      <c r="KTG1273" s="5"/>
      <c r="KTH1273" s="5"/>
      <c r="KTI1273" s="5"/>
      <c r="KTJ1273" s="5"/>
      <c r="KTK1273" s="5"/>
      <c r="KTL1273" s="5"/>
      <c r="KTM1273" s="5"/>
      <c r="KTN1273" s="5"/>
      <c r="KTO1273" s="5"/>
      <c r="KTP1273" s="5"/>
      <c r="KTQ1273" s="5"/>
      <c r="KTR1273" s="5"/>
      <c r="KTS1273" s="5"/>
      <c r="KTT1273" s="5"/>
      <c r="KTU1273" s="5"/>
      <c r="KTV1273" s="5"/>
      <c r="KTW1273" s="5"/>
      <c r="KTX1273" s="5"/>
      <c r="KTY1273" s="5"/>
      <c r="KTZ1273" s="5"/>
      <c r="KUA1273" s="5"/>
      <c r="KUB1273" s="5"/>
      <c r="KUC1273" s="5"/>
      <c r="KUD1273" s="5"/>
      <c r="KUE1273" s="5"/>
      <c r="KUF1273" s="5"/>
      <c r="KUG1273" s="5"/>
      <c r="KUH1273" s="5"/>
      <c r="KUI1273" s="5"/>
      <c r="KUJ1273" s="5"/>
      <c r="KUK1273" s="5"/>
      <c r="KUL1273" s="5"/>
      <c r="KUM1273" s="5"/>
      <c r="KUN1273" s="5"/>
      <c r="KUO1273" s="5"/>
      <c r="KUP1273" s="5"/>
      <c r="KUQ1273" s="5"/>
      <c r="KUR1273" s="5"/>
      <c r="KUS1273" s="5"/>
      <c r="KUT1273" s="5"/>
      <c r="KUU1273" s="5"/>
      <c r="KUV1273" s="5"/>
      <c r="KUW1273" s="5"/>
      <c r="KUX1273" s="5"/>
      <c r="KUY1273" s="5"/>
      <c r="KUZ1273" s="5"/>
      <c r="KVA1273" s="5"/>
      <c r="KVB1273" s="5"/>
      <c r="KVC1273" s="5"/>
      <c r="KVD1273" s="5"/>
      <c r="KVE1273" s="5"/>
      <c r="KVF1273" s="5"/>
      <c r="KVG1273" s="5"/>
      <c r="KVH1273" s="5"/>
      <c r="KVI1273" s="5"/>
      <c r="KVJ1273" s="5"/>
      <c r="KVK1273" s="5"/>
      <c r="KVL1273" s="5"/>
      <c r="KVM1273" s="5"/>
      <c r="KVN1273" s="5"/>
      <c r="KVO1273" s="5"/>
      <c r="KVP1273" s="5"/>
      <c r="KVQ1273" s="5"/>
      <c r="KVR1273" s="5"/>
      <c r="KVS1273" s="5"/>
      <c r="KVT1273" s="5"/>
      <c r="KVU1273" s="5"/>
      <c r="KVV1273" s="5"/>
      <c r="KVW1273" s="5"/>
      <c r="KVX1273" s="5"/>
      <c r="KVY1273" s="5"/>
      <c r="KVZ1273" s="5"/>
      <c r="KWA1273" s="5"/>
      <c r="KWB1273" s="5"/>
      <c r="KWC1273" s="5"/>
      <c r="KWD1273" s="5"/>
      <c r="KWE1273" s="5"/>
      <c r="KWF1273" s="5"/>
      <c r="KWG1273" s="5"/>
      <c r="KWH1273" s="5"/>
      <c r="KWI1273" s="5"/>
      <c r="KWJ1273" s="5"/>
      <c r="KWK1273" s="5"/>
      <c r="KWL1273" s="5"/>
      <c r="KWM1273" s="5"/>
      <c r="KWN1273" s="5"/>
      <c r="KWO1273" s="5"/>
      <c r="KWP1273" s="5"/>
      <c r="KWQ1273" s="5"/>
      <c r="KWR1273" s="5"/>
      <c r="KWS1273" s="5"/>
      <c r="KWT1273" s="5"/>
      <c r="KWU1273" s="5"/>
      <c r="KWV1273" s="5"/>
      <c r="KWW1273" s="5"/>
      <c r="KWX1273" s="5"/>
      <c r="KWY1273" s="5"/>
      <c r="KWZ1273" s="5"/>
      <c r="KXA1273" s="5"/>
      <c r="KXB1273" s="5"/>
      <c r="KXC1273" s="5"/>
      <c r="KXD1273" s="5"/>
      <c r="KXE1273" s="5"/>
      <c r="KXF1273" s="5"/>
      <c r="KXG1273" s="5"/>
      <c r="KXH1273" s="5"/>
      <c r="KXI1273" s="5"/>
      <c r="KXJ1273" s="5"/>
      <c r="KXK1273" s="5"/>
      <c r="KXL1273" s="5"/>
      <c r="KXM1273" s="5"/>
      <c r="KXN1273" s="5"/>
      <c r="KXO1273" s="5"/>
      <c r="KXP1273" s="5"/>
      <c r="KXQ1273" s="5"/>
      <c r="KXR1273" s="5"/>
      <c r="KXS1273" s="5"/>
      <c r="KXT1273" s="5"/>
      <c r="KXU1273" s="5"/>
      <c r="KXV1273" s="5"/>
      <c r="KXW1273" s="5"/>
      <c r="KXX1273" s="5"/>
      <c r="KXY1273" s="5"/>
      <c r="KXZ1273" s="5"/>
      <c r="KYA1273" s="5"/>
      <c r="KYB1273" s="5"/>
      <c r="KYC1273" s="5"/>
      <c r="KYD1273" s="5"/>
      <c r="KYE1273" s="5"/>
      <c r="KYF1273" s="5"/>
      <c r="KYG1273" s="5"/>
      <c r="KYH1273" s="5"/>
      <c r="KYI1273" s="5"/>
      <c r="KYJ1273" s="5"/>
      <c r="KYK1273" s="5"/>
      <c r="KYL1273" s="5"/>
      <c r="KYM1273" s="5"/>
      <c r="KYN1273" s="5"/>
      <c r="KYO1273" s="5"/>
      <c r="KYP1273" s="5"/>
      <c r="KYQ1273" s="5"/>
      <c r="KYR1273" s="5"/>
      <c r="KYS1273" s="5"/>
      <c r="KYT1273" s="5"/>
      <c r="KYU1273" s="5"/>
      <c r="KYV1273" s="5"/>
      <c r="KYW1273" s="5"/>
      <c r="KYX1273" s="5"/>
      <c r="KYY1273" s="5"/>
      <c r="KYZ1273" s="5"/>
      <c r="KZA1273" s="5"/>
      <c r="KZB1273" s="5"/>
      <c r="KZC1273" s="5"/>
      <c r="KZD1273" s="5"/>
      <c r="KZE1273" s="5"/>
      <c r="KZF1273" s="5"/>
      <c r="KZG1273" s="5"/>
      <c r="KZH1273" s="5"/>
      <c r="KZI1273" s="5"/>
      <c r="KZJ1273" s="5"/>
      <c r="KZK1273" s="5"/>
      <c r="KZL1273" s="5"/>
      <c r="KZM1273" s="5"/>
      <c r="KZN1273" s="5"/>
      <c r="KZO1273" s="5"/>
      <c r="KZP1273" s="5"/>
      <c r="KZQ1273" s="5"/>
      <c r="KZR1273" s="5"/>
      <c r="KZS1273" s="5"/>
      <c r="KZT1273" s="5"/>
      <c r="KZU1273" s="5"/>
      <c r="KZV1273" s="5"/>
      <c r="KZW1273" s="5"/>
      <c r="KZX1273" s="5"/>
      <c r="KZY1273" s="5"/>
      <c r="KZZ1273" s="5"/>
      <c r="LAA1273" s="5"/>
      <c r="LAB1273" s="5"/>
      <c r="LAC1273" s="5"/>
      <c r="LAD1273" s="5"/>
      <c r="LAE1273" s="5"/>
      <c r="LAF1273" s="5"/>
      <c r="LAG1273" s="5"/>
      <c r="LAH1273" s="5"/>
      <c r="LAI1273" s="5"/>
      <c r="LAJ1273" s="5"/>
      <c r="LAK1273" s="5"/>
      <c r="LAL1273" s="5"/>
      <c r="LAM1273" s="5"/>
      <c r="LAN1273" s="5"/>
      <c r="LAO1273" s="5"/>
      <c r="LAP1273" s="5"/>
      <c r="LAQ1273" s="5"/>
      <c r="LAR1273" s="5"/>
      <c r="LAS1273" s="5"/>
      <c r="LAT1273" s="5"/>
      <c r="LAU1273" s="5"/>
      <c r="LAV1273" s="5"/>
      <c r="LAW1273" s="5"/>
      <c r="LAX1273" s="5"/>
      <c r="LAY1273" s="5"/>
      <c r="LAZ1273" s="5"/>
      <c r="LBA1273" s="5"/>
      <c r="LBB1273" s="5"/>
      <c r="LBC1273" s="5"/>
      <c r="LBD1273" s="5"/>
      <c r="LBE1273" s="5"/>
      <c r="LBF1273" s="5"/>
      <c r="LBG1273" s="5"/>
      <c r="LBH1273" s="5"/>
      <c r="LBI1273" s="5"/>
      <c r="LBJ1273" s="5"/>
      <c r="LBK1273" s="5"/>
      <c r="LBL1273" s="5"/>
      <c r="LBM1273" s="5"/>
      <c r="LBN1273" s="5"/>
      <c r="LBO1273" s="5"/>
      <c r="LBP1273" s="5"/>
      <c r="LBQ1273" s="5"/>
      <c r="LBR1273" s="5"/>
      <c r="LBS1273" s="5"/>
      <c r="LBT1273" s="5"/>
      <c r="LBU1273" s="5"/>
      <c r="LBV1273" s="5"/>
      <c r="LBW1273" s="5"/>
      <c r="LBX1273" s="5"/>
      <c r="LBY1273" s="5"/>
      <c r="LBZ1273" s="5"/>
      <c r="LCA1273" s="5"/>
      <c r="LCB1273" s="5"/>
      <c r="LCC1273" s="5"/>
      <c r="LCD1273" s="5"/>
      <c r="LCE1273" s="5"/>
      <c r="LCF1273" s="5"/>
      <c r="LCG1273" s="5"/>
      <c r="LCH1273" s="5"/>
      <c r="LCI1273" s="5"/>
      <c r="LCJ1273" s="5"/>
      <c r="LCK1273" s="5"/>
      <c r="LCL1273" s="5"/>
      <c r="LCM1273" s="5"/>
      <c r="LCN1273" s="5"/>
      <c r="LCO1273" s="5"/>
      <c r="LCP1273" s="5"/>
      <c r="LCQ1273" s="5"/>
      <c r="LCR1273" s="5"/>
      <c r="LCS1273" s="5"/>
      <c r="LCT1273" s="5"/>
      <c r="LCU1273" s="5"/>
      <c r="LCV1273" s="5"/>
      <c r="LCW1273" s="5"/>
      <c r="LCX1273" s="5"/>
      <c r="LCY1273" s="5"/>
      <c r="LCZ1273" s="5"/>
      <c r="LDA1273" s="5"/>
      <c r="LDB1273" s="5"/>
      <c r="LDC1273" s="5"/>
      <c r="LDD1273" s="5"/>
      <c r="LDE1273" s="5"/>
      <c r="LDF1273" s="5"/>
      <c r="LDG1273" s="5"/>
      <c r="LDH1273" s="5"/>
      <c r="LDI1273" s="5"/>
      <c r="LDJ1273" s="5"/>
      <c r="LDK1273" s="5"/>
      <c r="LDL1273" s="5"/>
      <c r="LDM1273" s="5"/>
      <c r="LDN1273" s="5"/>
      <c r="LDO1273" s="5"/>
      <c r="LDP1273" s="5"/>
      <c r="LDQ1273" s="5"/>
      <c r="LDR1273" s="5"/>
      <c r="LDS1273" s="5"/>
      <c r="LDT1273" s="5"/>
      <c r="LDU1273" s="5"/>
      <c r="LDV1273" s="5"/>
      <c r="LDW1273" s="5"/>
      <c r="LDX1273" s="5"/>
      <c r="LDY1273" s="5"/>
      <c r="LDZ1273" s="5"/>
      <c r="LEA1273" s="5"/>
      <c r="LEB1273" s="5"/>
      <c r="LEC1273" s="5"/>
      <c r="LED1273" s="5"/>
      <c r="LEE1273" s="5"/>
      <c r="LEF1273" s="5"/>
      <c r="LEG1273" s="5"/>
      <c r="LEH1273" s="5"/>
      <c r="LEI1273" s="5"/>
      <c r="LEJ1273" s="5"/>
      <c r="LEK1273" s="5"/>
      <c r="LEL1273" s="5"/>
      <c r="LEM1273" s="5"/>
      <c r="LEN1273" s="5"/>
      <c r="LEO1273" s="5"/>
      <c r="LEP1273" s="5"/>
      <c r="LEQ1273" s="5"/>
      <c r="LER1273" s="5"/>
      <c r="LES1273" s="5"/>
      <c r="LET1273" s="5"/>
      <c r="LEU1273" s="5"/>
      <c r="LEV1273" s="5"/>
      <c r="LEW1273" s="5"/>
      <c r="LEX1273" s="5"/>
      <c r="LEY1273" s="5"/>
      <c r="LEZ1273" s="5"/>
      <c r="LFA1273" s="5"/>
      <c r="LFB1273" s="5"/>
      <c r="LFC1273" s="5"/>
      <c r="LFD1273" s="5"/>
      <c r="LFE1273" s="5"/>
      <c r="LFF1273" s="5"/>
      <c r="LFG1273" s="5"/>
      <c r="LFH1273" s="5"/>
      <c r="LFI1273" s="5"/>
      <c r="LFJ1273" s="5"/>
      <c r="LFK1273" s="5"/>
      <c r="LFL1273" s="5"/>
      <c r="LFM1273" s="5"/>
      <c r="LFN1273" s="5"/>
      <c r="LFO1273" s="5"/>
      <c r="LFP1273" s="5"/>
      <c r="LFQ1273" s="5"/>
      <c r="LFR1273" s="5"/>
      <c r="LFS1273" s="5"/>
      <c r="LFT1273" s="5"/>
      <c r="LFU1273" s="5"/>
      <c r="LFV1273" s="5"/>
      <c r="LFW1273" s="5"/>
      <c r="LFX1273" s="5"/>
      <c r="LFY1273" s="5"/>
      <c r="LFZ1273" s="5"/>
      <c r="LGA1273" s="5"/>
      <c r="LGB1273" s="5"/>
      <c r="LGC1273" s="5"/>
      <c r="LGD1273" s="5"/>
      <c r="LGE1273" s="5"/>
      <c r="LGF1273" s="5"/>
      <c r="LGG1273" s="5"/>
      <c r="LGH1273" s="5"/>
      <c r="LGI1273" s="5"/>
      <c r="LGJ1273" s="5"/>
      <c r="LGK1273" s="5"/>
      <c r="LGL1273" s="5"/>
      <c r="LGM1273" s="5"/>
      <c r="LGN1273" s="5"/>
      <c r="LGO1273" s="5"/>
      <c r="LGP1273" s="5"/>
      <c r="LGQ1273" s="5"/>
      <c r="LGR1273" s="5"/>
      <c r="LGS1273" s="5"/>
      <c r="LGT1273" s="5"/>
      <c r="LGU1273" s="5"/>
      <c r="LGV1273" s="5"/>
      <c r="LGW1273" s="5"/>
      <c r="LGX1273" s="5"/>
      <c r="LGY1273" s="5"/>
      <c r="LGZ1273" s="5"/>
      <c r="LHA1273" s="5"/>
      <c r="LHB1273" s="5"/>
      <c r="LHC1273" s="5"/>
      <c r="LHD1273" s="5"/>
      <c r="LHE1273" s="5"/>
      <c r="LHF1273" s="5"/>
      <c r="LHG1273" s="5"/>
      <c r="LHH1273" s="5"/>
      <c r="LHI1273" s="5"/>
      <c r="LHJ1273" s="5"/>
      <c r="LHK1273" s="5"/>
      <c r="LHL1273" s="5"/>
      <c r="LHM1273" s="5"/>
      <c r="LHN1273" s="5"/>
      <c r="LHO1273" s="5"/>
      <c r="LHP1273" s="5"/>
      <c r="LHQ1273" s="5"/>
      <c r="LHR1273" s="5"/>
      <c r="LHS1273" s="5"/>
      <c r="LHT1273" s="5"/>
      <c r="LHU1273" s="5"/>
      <c r="LHV1273" s="5"/>
      <c r="LHW1273" s="5"/>
      <c r="LHX1273" s="5"/>
      <c r="LHY1273" s="5"/>
      <c r="LHZ1273" s="5"/>
      <c r="LIA1273" s="5"/>
      <c r="LIB1273" s="5"/>
      <c r="LIC1273" s="5"/>
      <c r="LID1273" s="5"/>
      <c r="LIE1273" s="5"/>
      <c r="LIF1273" s="5"/>
      <c r="LIG1273" s="5"/>
      <c r="LIH1273" s="5"/>
      <c r="LII1273" s="5"/>
      <c r="LIJ1273" s="5"/>
      <c r="LIK1273" s="5"/>
      <c r="LIL1273" s="5"/>
      <c r="LIM1273" s="5"/>
      <c r="LIN1273" s="5"/>
      <c r="LIO1273" s="5"/>
      <c r="LIP1273" s="5"/>
      <c r="LIQ1273" s="5"/>
      <c r="LIR1273" s="5"/>
      <c r="LIS1273" s="5"/>
      <c r="LIT1273" s="5"/>
      <c r="LIU1273" s="5"/>
      <c r="LIV1273" s="5"/>
      <c r="LIW1273" s="5"/>
      <c r="LIX1273" s="5"/>
      <c r="LIY1273" s="5"/>
      <c r="LIZ1273" s="5"/>
      <c r="LJA1273" s="5"/>
      <c r="LJB1273" s="5"/>
      <c r="LJC1273" s="5"/>
      <c r="LJD1273" s="5"/>
      <c r="LJE1273" s="5"/>
      <c r="LJF1273" s="5"/>
      <c r="LJG1273" s="5"/>
      <c r="LJH1273" s="5"/>
      <c r="LJI1273" s="5"/>
      <c r="LJJ1273" s="5"/>
      <c r="LJK1273" s="5"/>
      <c r="LJL1273" s="5"/>
      <c r="LJM1273" s="5"/>
      <c r="LJN1273" s="5"/>
      <c r="LJO1273" s="5"/>
      <c r="LJP1273" s="5"/>
      <c r="LJQ1273" s="5"/>
      <c r="LJR1273" s="5"/>
      <c r="LJS1273" s="5"/>
      <c r="LJT1273" s="5"/>
      <c r="LJU1273" s="5"/>
      <c r="LJV1273" s="5"/>
      <c r="LJW1273" s="5"/>
      <c r="LJX1273" s="5"/>
      <c r="LJY1273" s="5"/>
      <c r="LJZ1273" s="5"/>
      <c r="LKA1273" s="5"/>
      <c r="LKB1273" s="5"/>
      <c r="LKC1273" s="5"/>
      <c r="LKD1273" s="5"/>
      <c r="LKE1273" s="5"/>
      <c r="LKF1273" s="5"/>
      <c r="LKG1273" s="5"/>
      <c r="LKH1273" s="5"/>
      <c r="LKI1273" s="5"/>
      <c r="LKJ1273" s="5"/>
      <c r="LKK1273" s="5"/>
      <c r="LKL1273" s="5"/>
      <c r="LKM1273" s="5"/>
      <c r="LKN1273" s="5"/>
      <c r="LKO1273" s="5"/>
      <c r="LKP1273" s="5"/>
      <c r="LKQ1273" s="5"/>
      <c r="LKR1273" s="5"/>
      <c r="LKS1273" s="5"/>
      <c r="LKT1273" s="5"/>
      <c r="LKU1273" s="5"/>
      <c r="LKV1273" s="5"/>
      <c r="LKW1273" s="5"/>
      <c r="LKX1273" s="5"/>
      <c r="LKY1273" s="5"/>
      <c r="LKZ1273" s="5"/>
      <c r="LLA1273" s="5"/>
      <c r="LLB1273" s="5"/>
      <c r="LLC1273" s="5"/>
      <c r="LLD1273" s="5"/>
      <c r="LLE1273" s="5"/>
      <c r="LLF1273" s="5"/>
      <c r="LLG1273" s="5"/>
      <c r="LLH1273" s="5"/>
      <c r="LLI1273" s="5"/>
      <c r="LLJ1273" s="5"/>
      <c r="LLK1273" s="5"/>
      <c r="LLL1273" s="5"/>
      <c r="LLM1273" s="5"/>
      <c r="LLN1273" s="5"/>
      <c r="LLO1273" s="5"/>
      <c r="LLP1273" s="5"/>
      <c r="LLQ1273" s="5"/>
      <c r="LLR1273" s="5"/>
      <c r="LLS1273" s="5"/>
      <c r="LLT1273" s="5"/>
      <c r="LLU1273" s="5"/>
      <c r="LLV1273" s="5"/>
      <c r="LLW1273" s="5"/>
      <c r="LLX1273" s="5"/>
      <c r="LLY1273" s="5"/>
      <c r="LLZ1273" s="5"/>
      <c r="LMA1273" s="5"/>
      <c r="LMB1273" s="5"/>
      <c r="LMC1273" s="5"/>
      <c r="LMD1273" s="5"/>
      <c r="LME1273" s="5"/>
      <c r="LMF1273" s="5"/>
      <c r="LMG1273" s="5"/>
      <c r="LMH1273" s="5"/>
      <c r="LMI1273" s="5"/>
      <c r="LMJ1273" s="5"/>
      <c r="LMK1273" s="5"/>
      <c r="LML1273" s="5"/>
      <c r="LMM1273" s="5"/>
      <c r="LMN1273" s="5"/>
      <c r="LMO1273" s="5"/>
      <c r="LMP1273" s="5"/>
      <c r="LMQ1273" s="5"/>
      <c r="LMR1273" s="5"/>
      <c r="LMS1273" s="5"/>
      <c r="LMT1273" s="5"/>
      <c r="LMU1273" s="5"/>
      <c r="LMV1273" s="5"/>
      <c r="LMW1273" s="5"/>
      <c r="LMX1273" s="5"/>
      <c r="LMY1273" s="5"/>
      <c r="LMZ1273" s="5"/>
      <c r="LNA1273" s="5"/>
      <c r="LNB1273" s="5"/>
      <c r="LNC1273" s="5"/>
      <c r="LND1273" s="5"/>
      <c r="LNE1273" s="5"/>
      <c r="LNF1273" s="5"/>
      <c r="LNG1273" s="5"/>
      <c r="LNH1273" s="5"/>
      <c r="LNI1273" s="5"/>
      <c r="LNJ1273" s="5"/>
      <c r="LNK1273" s="5"/>
      <c r="LNL1273" s="5"/>
      <c r="LNM1273" s="5"/>
      <c r="LNN1273" s="5"/>
      <c r="LNO1273" s="5"/>
      <c r="LNP1273" s="5"/>
      <c r="LNQ1273" s="5"/>
      <c r="LNR1273" s="5"/>
      <c r="LNS1273" s="5"/>
      <c r="LNT1273" s="5"/>
      <c r="LNU1273" s="5"/>
      <c r="LNV1273" s="5"/>
      <c r="LNW1273" s="5"/>
      <c r="LNX1273" s="5"/>
      <c r="LNY1273" s="5"/>
      <c r="LNZ1273" s="5"/>
      <c r="LOA1273" s="5"/>
      <c r="LOB1273" s="5"/>
      <c r="LOC1273" s="5"/>
      <c r="LOD1273" s="5"/>
      <c r="LOE1273" s="5"/>
      <c r="LOF1273" s="5"/>
      <c r="LOG1273" s="5"/>
      <c r="LOH1273" s="5"/>
      <c r="LOI1273" s="5"/>
      <c r="LOJ1273" s="5"/>
      <c r="LOK1273" s="5"/>
      <c r="LOL1273" s="5"/>
      <c r="LOM1273" s="5"/>
      <c r="LON1273" s="5"/>
      <c r="LOO1273" s="5"/>
      <c r="LOP1273" s="5"/>
      <c r="LOQ1273" s="5"/>
      <c r="LOR1273" s="5"/>
      <c r="LOS1273" s="5"/>
      <c r="LOT1273" s="5"/>
      <c r="LOU1273" s="5"/>
      <c r="LOV1273" s="5"/>
      <c r="LOW1273" s="5"/>
      <c r="LOX1273" s="5"/>
      <c r="LOY1273" s="5"/>
      <c r="LOZ1273" s="5"/>
      <c r="LPA1273" s="5"/>
      <c r="LPB1273" s="5"/>
      <c r="LPC1273" s="5"/>
      <c r="LPD1273" s="5"/>
      <c r="LPE1273" s="5"/>
      <c r="LPF1273" s="5"/>
      <c r="LPG1273" s="5"/>
      <c r="LPH1273" s="5"/>
      <c r="LPI1273" s="5"/>
      <c r="LPJ1273" s="5"/>
      <c r="LPK1273" s="5"/>
      <c r="LPL1273" s="5"/>
      <c r="LPM1273" s="5"/>
      <c r="LPN1273" s="5"/>
      <c r="LPO1273" s="5"/>
      <c r="LPP1273" s="5"/>
      <c r="LPQ1273" s="5"/>
      <c r="LPR1273" s="5"/>
      <c r="LPS1273" s="5"/>
      <c r="LPT1273" s="5"/>
      <c r="LPU1273" s="5"/>
      <c r="LPV1273" s="5"/>
      <c r="LPW1273" s="5"/>
      <c r="LPX1273" s="5"/>
      <c r="LPY1273" s="5"/>
      <c r="LPZ1273" s="5"/>
      <c r="LQA1273" s="5"/>
      <c r="LQB1273" s="5"/>
      <c r="LQC1273" s="5"/>
      <c r="LQD1273" s="5"/>
      <c r="LQE1273" s="5"/>
      <c r="LQF1273" s="5"/>
      <c r="LQG1273" s="5"/>
      <c r="LQH1273" s="5"/>
      <c r="LQI1273" s="5"/>
      <c r="LQJ1273" s="5"/>
      <c r="LQK1273" s="5"/>
      <c r="LQL1273" s="5"/>
      <c r="LQM1273" s="5"/>
      <c r="LQN1273" s="5"/>
      <c r="LQO1273" s="5"/>
      <c r="LQP1273" s="5"/>
      <c r="LQQ1273" s="5"/>
      <c r="LQR1273" s="5"/>
      <c r="LQS1273" s="5"/>
      <c r="LQT1273" s="5"/>
      <c r="LQU1273" s="5"/>
      <c r="LQV1273" s="5"/>
      <c r="LQW1273" s="5"/>
      <c r="LQX1273" s="5"/>
      <c r="LQY1273" s="5"/>
      <c r="LQZ1273" s="5"/>
      <c r="LRA1273" s="5"/>
      <c r="LRB1273" s="5"/>
      <c r="LRC1273" s="5"/>
      <c r="LRD1273" s="5"/>
      <c r="LRE1273" s="5"/>
      <c r="LRF1273" s="5"/>
      <c r="LRG1273" s="5"/>
      <c r="LRH1273" s="5"/>
      <c r="LRI1273" s="5"/>
      <c r="LRJ1273" s="5"/>
      <c r="LRK1273" s="5"/>
      <c r="LRL1273" s="5"/>
      <c r="LRM1273" s="5"/>
      <c r="LRN1273" s="5"/>
      <c r="LRO1273" s="5"/>
      <c r="LRP1273" s="5"/>
      <c r="LRQ1273" s="5"/>
      <c r="LRR1273" s="5"/>
      <c r="LRS1273" s="5"/>
      <c r="LRT1273" s="5"/>
      <c r="LRU1273" s="5"/>
      <c r="LRV1273" s="5"/>
      <c r="LRW1273" s="5"/>
      <c r="LRX1273" s="5"/>
      <c r="LRY1273" s="5"/>
      <c r="LRZ1273" s="5"/>
      <c r="LSA1273" s="5"/>
      <c r="LSB1273" s="5"/>
      <c r="LSC1273" s="5"/>
      <c r="LSD1273" s="5"/>
      <c r="LSE1273" s="5"/>
      <c r="LSF1273" s="5"/>
      <c r="LSG1273" s="5"/>
      <c r="LSH1273" s="5"/>
      <c r="LSI1273" s="5"/>
      <c r="LSJ1273" s="5"/>
      <c r="LSK1273" s="5"/>
      <c r="LSL1273" s="5"/>
      <c r="LSM1273" s="5"/>
      <c r="LSN1273" s="5"/>
      <c r="LSO1273" s="5"/>
      <c r="LSP1273" s="5"/>
      <c r="LSQ1273" s="5"/>
      <c r="LSR1273" s="5"/>
      <c r="LSS1273" s="5"/>
      <c r="LST1273" s="5"/>
      <c r="LSU1273" s="5"/>
      <c r="LSV1273" s="5"/>
      <c r="LSW1273" s="5"/>
      <c r="LSX1273" s="5"/>
      <c r="LSY1273" s="5"/>
      <c r="LSZ1273" s="5"/>
      <c r="LTA1273" s="5"/>
      <c r="LTB1273" s="5"/>
      <c r="LTC1273" s="5"/>
      <c r="LTD1273" s="5"/>
      <c r="LTE1273" s="5"/>
      <c r="LTF1273" s="5"/>
      <c r="LTG1273" s="5"/>
      <c r="LTH1273" s="5"/>
      <c r="LTI1273" s="5"/>
      <c r="LTJ1273" s="5"/>
      <c r="LTK1273" s="5"/>
      <c r="LTL1273" s="5"/>
      <c r="LTM1273" s="5"/>
      <c r="LTN1273" s="5"/>
      <c r="LTO1273" s="5"/>
      <c r="LTP1273" s="5"/>
      <c r="LTQ1273" s="5"/>
      <c r="LTR1273" s="5"/>
      <c r="LTS1273" s="5"/>
      <c r="LTT1273" s="5"/>
      <c r="LTU1273" s="5"/>
      <c r="LTV1273" s="5"/>
      <c r="LTW1273" s="5"/>
      <c r="LTX1273" s="5"/>
      <c r="LTY1273" s="5"/>
      <c r="LTZ1273" s="5"/>
      <c r="LUA1273" s="5"/>
      <c r="LUB1273" s="5"/>
      <c r="LUC1273" s="5"/>
      <c r="LUD1273" s="5"/>
      <c r="LUE1273" s="5"/>
      <c r="LUF1273" s="5"/>
      <c r="LUG1273" s="5"/>
      <c r="LUH1273" s="5"/>
      <c r="LUI1273" s="5"/>
      <c r="LUJ1273" s="5"/>
      <c r="LUK1273" s="5"/>
      <c r="LUL1273" s="5"/>
      <c r="LUM1273" s="5"/>
      <c r="LUN1273" s="5"/>
      <c r="LUO1273" s="5"/>
      <c r="LUP1273" s="5"/>
      <c r="LUQ1273" s="5"/>
      <c r="LUR1273" s="5"/>
      <c r="LUS1273" s="5"/>
      <c r="LUT1273" s="5"/>
      <c r="LUU1273" s="5"/>
      <c r="LUV1273" s="5"/>
      <c r="LUW1273" s="5"/>
      <c r="LUX1273" s="5"/>
      <c r="LUY1273" s="5"/>
      <c r="LUZ1273" s="5"/>
      <c r="LVA1273" s="5"/>
      <c r="LVB1273" s="5"/>
      <c r="LVC1273" s="5"/>
      <c r="LVD1273" s="5"/>
      <c r="LVE1273" s="5"/>
      <c r="LVF1273" s="5"/>
      <c r="LVG1273" s="5"/>
      <c r="LVH1273" s="5"/>
      <c r="LVI1273" s="5"/>
      <c r="LVJ1273" s="5"/>
      <c r="LVK1273" s="5"/>
      <c r="LVL1273" s="5"/>
      <c r="LVM1273" s="5"/>
      <c r="LVN1273" s="5"/>
      <c r="LVO1273" s="5"/>
      <c r="LVP1273" s="5"/>
      <c r="LVQ1273" s="5"/>
      <c r="LVR1273" s="5"/>
      <c r="LVS1273" s="5"/>
      <c r="LVT1273" s="5"/>
      <c r="LVU1273" s="5"/>
      <c r="LVV1273" s="5"/>
      <c r="LVW1273" s="5"/>
      <c r="LVX1273" s="5"/>
      <c r="LVY1273" s="5"/>
      <c r="LVZ1273" s="5"/>
      <c r="LWA1273" s="5"/>
      <c r="LWB1273" s="5"/>
      <c r="LWC1273" s="5"/>
      <c r="LWD1273" s="5"/>
      <c r="LWE1273" s="5"/>
      <c r="LWF1273" s="5"/>
      <c r="LWG1273" s="5"/>
      <c r="LWH1273" s="5"/>
      <c r="LWI1273" s="5"/>
      <c r="LWJ1273" s="5"/>
      <c r="LWK1273" s="5"/>
      <c r="LWL1273" s="5"/>
      <c r="LWM1273" s="5"/>
      <c r="LWN1273" s="5"/>
      <c r="LWO1273" s="5"/>
      <c r="LWP1273" s="5"/>
      <c r="LWQ1273" s="5"/>
      <c r="LWR1273" s="5"/>
      <c r="LWS1273" s="5"/>
      <c r="LWT1273" s="5"/>
      <c r="LWU1273" s="5"/>
      <c r="LWV1273" s="5"/>
      <c r="LWW1273" s="5"/>
      <c r="LWX1273" s="5"/>
      <c r="LWY1273" s="5"/>
      <c r="LWZ1273" s="5"/>
      <c r="LXA1273" s="5"/>
      <c r="LXB1273" s="5"/>
      <c r="LXC1273" s="5"/>
      <c r="LXD1273" s="5"/>
      <c r="LXE1273" s="5"/>
      <c r="LXF1273" s="5"/>
      <c r="LXG1273" s="5"/>
      <c r="LXH1273" s="5"/>
      <c r="LXI1273" s="5"/>
      <c r="LXJ1273" s="5"/>
      <c r="LXK1273" s="5"/>
      <c r="LXL1273" s="5"/>
      <c r="LXM1273" s="5"/>
      <c r="LXN1273" s="5"/>
      <c r="LXO1273" s="5"/>
      <c r="LXP1273" s="5"/>
      <c r="LXQ1273" s="5"/>
      <c r="LXR1273" s="5"/>
      <c r="LXS1273" s="5"/>
      <c r="LXT1273" s="5"/>
      <c r="LXU1273" s="5"/>
      <c r="LXV1273" s="5"/>
      <c r="LXW1273" s="5"/>
      <c r="LXX1273" s="5"/>
      <c r="LXY1273" s="5"/>
      <c r="LXZ1273" s="5"/>
      <c r="LYA1273" s="5"/>
      <c r="LYB1273" s="5"/>
      <c r="LYC1273" s="5"/>
      <c r="LYD1273" s="5"/>
      <c r="LYE1273" s="5"/>
      <c r="LYF1273" s="5"/>
      <c r="LYG1273" s="5"/>
      <c r="LYH1273" s="5"/>
      <c r="LYI1273" s="5"/>
      <c r="LYJ1273" s="5"/>
      <c r="LYK1273" s="5"/>
      <c r="LYL1273" s="5"/>
      <c r="LYM1273" s="5"/>
      <c r="LYN1273" s="5"/>
      <c r="LYO1273" s="5"/>
      <c r="LYP1273" s="5"/>
      <c r="LYQ1273" s="5"/>
      <c r="LYR1273" s="5"/>
      <c r="LYS1273" s="5"/>
      <c r="LYT1273" s="5"/>
      <c r="LYU1273" s="5"/>
      <c r="LYV1273" s="5"/>
      <c r="LYW1273" s="5"/>
      <c r="LYX1273" s="5"/>
      <c r="LYY1273" s="5"/>
      <c r="LYZ1273" s="5"/>
      <c r="LZA1273" s="5"/>
      <c r="LZB1273" s="5"/>
      <c r="LZC1273" s="5"/>
      <c r="LZD1273" s="5"/>
      <c r="LZE1273" s="5"/>
      <c r="LZF1273" s="5"/>
      <c r="LZG1273" s="5"/>
      <c r="LZH1273" s="5"/>
      <c r="LZI1273" s="5"/>
      <c r="LZJ1273" s="5"/>
      <c r="LZK1273" s="5"/>
      <c r="LZL1273" s="5"/>
      <c r="LZM1273" s="5"/>
      <c r="LZN1273" s="5"/>
      <c r="LZO1273" s="5"/>
      <c r="LZP1273" s="5"/>
      <c r="LZQ1273" s="5"/>
      <c r="LZR1273" s="5"/>
      <c r="LZS1273" s="5"/>
      <c r="LZT1273" s="5"/>
      <c r="LZU1273" s="5"/>
      <c r="LZV1273" s="5"/>
      <c r="LZW1273" s="5"/>
      <c r="LZX1273" s="5"/>
      <c r="LZY1273" s="5"/>
      <c r="LZZ1273" s="5"/>
      <c r="MAA1273" s="5"/>
      <c r="MAB1273" s="5"/>
      <c r="MAC1273" s="5"/>
      <c r="MAD1273" s="5"/>
      <c r="MAE1273" s="5"/>
      <c r="MAF1273" s="5"/>
      <c r="MAG1273" s="5"/>
      <c r="MAH1273" s="5"/>
      <c r="MAI1273" s="5"/>
      <c r="MAJ1273" s="5"/>
      <c r="MAK1273" s="5"/>
      <c r="MAL1273" s="5"/>
      <c r="MAM1273" s="5"/>
      <c r="MAN1273" s="5"/>
      <c r="MAO1273" s="5"/>
      <c r="MAP1273" s="5"/>
      <c r="MAQ1273" s="5"/>
      <c r="MAR1273" s="5"/>
      <c r="MAS1273" s="5"/>
      <c r="MAT1273" s="5"/>
      <c r="MAU1273" s="5"/>
      <c r="MAV1273" s="5"/>
      <c r="MAW1273" s="5"/>
      <c r="MAX1273" s="5"/>
      <c r="MAY1273" s="5"/>
      <c r="MAZ1273" s="5"/>
      <c r="MBA1273" s="5"/>
      <c r="MBB1273" s="5"/>
      <c r="MBC1273" s="5"/>
      <c r="MBD1273" s="5"/>
      <c r="MBE1273" s="5"/>
      <c r="MBF1273" s="5"/>
      <c r="MBG1273" s="5"/>
      <c r="MBH1273" s="5"/>
      <c r="MBI1273" s="5"/>
      <c r="MBJ1273" s="5"/>
      <c r="MBK1273" s="5"/>
      <c r="MBL1273" s="5"/>
      <c r="MBM1273" s="5"/>
      <c r="MBN1273" s="5"/>
      <c r="MBO1273" s="5"/>
      <c r="MBP1273" s="5"/>
      <c r="MBQ1273" s="5"/>
      <c r="MBR1273" s="5"/>
      <c r="MBS1273" s="5"/>
      <c r="MBT1273" s="5"/>
      <c r="MBU1273" s="5"/>
      <c r="MBV1273" s="5"/>
      <c r="MBW1273" s="5"/>
      <c r="MBX1273" s="5"/>
      <c r="MBY1273" s="5"/>
      <c r="MBZ1273" s="5"/>
      <c r="MCA1273" s="5"/>
      <c r="MCB1273" s="5"/>
      <c r="MCC1273" s="5"/>
      <c r="MCD1273" s="5"/>
      <c r="MCE1273" s="5"/>
      <c r="MCF1273" s="5"/>
      <c r="MCG1273" s="5"/>
      <c r="MCH1273" s="5"/>
      <c r="MCI1273" s="5"/>
      <c r="MCJ1273" s="5"/>
      <c r="MCK1273" s="5"/>
      <c r="MCL1273" s="5"/>
      <c r="MCM1273" s="5"/>
      <c r="MCN1273" s="5"/>
      <c r="MCO1273" s="5"/>
      <c r="MCP1273" s="5"/>
      <c r="MCQ1273" s="5"/>
      <c r="MCR1273" s="5"/>
      <c r="MCS1273" s="5"/>
      <c r="MCT1273" s="5"/>
      <c r="MCU1273" s="5"/>
      <c r="MCV1273" s="5"/>
      <c r="MCW1273" s="5"/>
      <c r="MCX1273" s="5"/>
      <c r="MCY1273" s="5"/>
      <c r="MCZ1273" s="5"/>
      <c r="MDA1273" s="5"/>
      <c r="MDB1273" s="5"/>
      <c r="MDC1273" s="5"/>
      <c r="MDD1273" s="5"/>
      <c r="MDE1273" s="5"/>
      <c r="MDF1273" s="5"/>
      <c r="MDG1273" s="5"/>
      <c r="MDH1273" s="5"/>
      <c r="MDI1273" s="5"/>
      <c r="MDJ1273" s="5"/>
      <c r="MDK1273" s="5"/>
      <c r="MDL1273" s="5"/>
      <c r="MDM1273" s="5"/>
      <c r="MDN1273" s="5"/>
      <c r="MDO1273" s="5"/>
      <c r="MDP1273" s="5"/>
      <c r="MDQ1273" s="5"/>
      <c r="MDR1273" s="5"/>
      <c r="MDS1273" s="5"/>
      <c r="MDT1273" s="5"/>
      <c r="MDU1273" s="5"/>
      <c r="MDV1273" s="5"/>
      <c r="MDW1273" s="5"/>
      <c r="MDX1273" s="5"/>
      <c r="MDY1273" s="5"/>
      <c r="MDZ1273" s="5"/>
      <c r="MEA1273" s="5"/>
      <c r="MEB1273" s="5"/>
      <c r="MEC1273" s="5"/>
      <c r="MED1273" s="5"/>
      <c r="MEE1273" s="5"/>
      <c r="MEF1273" s="5"/>
      <c r="MEG1273" s="5"/>
      <c r="MEH1273" s="5"/>
      <c r="MEI1273" s="5"/>
      <c r="MEJ1273" s="5"/>
      <c r="MEK1273" s="5"/>
      <c r="MEL1273" s="5"/>
      <c r="MEM1273" s="5"/>
      <c r="MEN1273" s="5"/>
      <c r="MEO1273" s="5"/>
      <c r="MEP1273" s="5"/>
      <c r="MEQ1273" s="5"/>
      <c r="MER1273" s="5"/>
      <c r="MES1273" s="5"/>
      <c r="MET1273" s="5"/>
      <c r="MEU1273" s="5"/>
      <c r="MEV1273" s="5"/>
      <c r="MEW1273" s="5"/>
      <c r="MEX1273" s="5"/>
      <c r="MEY1273" s="5"/>
      <c r="MEZ1273" s="5"/>
      <c r="MFA1273" s="5"/>
      <c r="MFB1273" s="5"/>
      <c r="MFC1273" s="5"/>
      <c r="MFD1273" s="5"/>
      <c r="MFE1273" s="5"/>
      <c r="MFF1273" s="5"/>
      <c r="MFG1273" s="5"/>
      <c r="MFH1273" s="5"/>
      <c r="MFI1273" s="5"/>
      <c r="MFJ1273" s="5"/>
      <c r="MFK1273" s="5"/>
      <c r="MFL1273" s="5"/>
      <c r="MFM1273" s="5"/>
      <c r="MFN1273" s="5"/>
      <c r="MFO1273" s="5"/>
      <c r="MFP1273" s="5"/>
      <c r="MFQ1273" s="5"/>
      <c r="MFR1273" s="5"/>
      <c r="MFS1273" s="5"/>
      <c r="MFT1273" s="5"/>
      <c r="MFU1273" s="5"/>
      <c r="MFV1273" s="5"/>
      <c r="MFW1273" s="5"/>
      <c r="MFX1273" s="5"/>
      <c r="MFY1273" s="5"/>
      <c r="MFZ1273" s="5"/>
      <c r="MGA1273" s="5"/>
      <c r="MGB1273" s="5"/>
      <c r="MGC1273" s="5"/>
      <c r="MGD1273" s="5"/>
      <c r="MGE1273" s="5"/>
      <c r="MGF1273" s="5"/>
      <c r="MGG1273" s="5"/>
      <c r="MGH1273" s="5"/>
      <c r="MGI1273" s="5"/>
      <c r="MGJ1273" s="5"/>
      <c r="MGK1273" s="5"/>
      <c r="MGL1273" s="5"/>
      <c r="MGM1273" s="5"/>
      <c r="MGN1273" s="5"/>
      <c r="MGO1273" s="5"/>
      <c r="MGP1273" s="5"/>
      <c r="MGQ1273" s="5"/>
      <c r="MGR1273" s="5"/>
      <c r="MGS1273" s="5"/>
      <c r="MGT1273" s="5"/>
      <c r="MGU1273" s="5"/>
      <c r="MGV1273" s="5"/>
      <c r="MGW1273" s="5"/>
      <c r="MGX1273" s="5"/>
      <c r="MGY1273" s="5"/>
      <c r="MGZ1273" s="5"/>
      <c r="MHA1273" s="5"/>
      <c r="MHB1273" s="5"/>
      <c r="MHC1273" s="5"/>
      <c r="MHD1273" s="5"/>
      <c r="MHE1273" s="5"/>
      <c r="MHF1273" s="5"/>
      <c r="MHG1273" s="5"/>
      <c r="MHH1273" s="5"/>
      <c r="MHI1273" s="5"/>
      <c r="MHJ1273" s="5"/>
      <c r="MHK1273" s="5"/>
      <c r="MHL1273" s="5"/>
      <c r="MHM1273" s="5"/>
      <c r="MHN1273" s="5"/>
      <c r="MHO1273" s="5"/>
      <c r="MHP1273" s="5"/>
      <c r="MHQ1273" s="5"/>
      <c r="MHR1273" s="5"/>
      <c r="MHS1273" s="5"/>
      <c r="MHT1273" s="5"/>
      <c r="MHU1273" s="5"/>
      <c r="MHV1273" s="5"/>
      <c r="MHW1273" s="5"/>
      <c r="MHX1273" s="5"/>
      <c r="MHY1273" s="5"/>
      <c r="MHZ1273" s="5"/>
      <c r="MIA1273" s="5"/>
      <c r="MIB1273" s="5"/>
      <c r="MIC1273" s="5"/>
      <c r="MID1273" s="5"/>
      <c r="MIE1273" s="5"/>
      <c r="MIF1273" s="5"/>
      <c r="MIG1273" s="5"/>
      <c r="MIH1273" s="5"/>
      <c r="MII1273" s="5"/>
      <c r="MIJ1273" s="5"/>
      <c r="MIK1273" s="5"/>
      <c r="MIL1273" s="5"/>
      <c r="MIM1273" s="5"/>
      <c r="MIN1273" s="5"/>
      <c r="MIO1273" s="5"/>
      <c r="MIP1273" s="5"/>
      <c r="MIQ1273" s="5"/>
      <c r="MIR1273" s="5"/>
      <c r="MIS1273" s="5"/>
      <c r="MIT1273" s="5"/>
      <c r="MIU1273" s="5"/>
      <c r="MIV1273" s="5"/>
      <c r="MIW1273" s="5"/>
      <c r="MIX1273" s="5"/>
      <c r="MIY1273" s="5"/>
      <c r="MIZ1273" s="5"/>
      <c r="MJA1273" s="5"/>
      <c r="MJB1273" s="5"/>
      <c r="MJC1273" s="5"/>
      <c r="MJD1273" s="5"/>
      <c r="MJE1273" s="5"/>
      <c r="MJF1273" s="5"/>
      <c r="MJG1273" s="5"/>
      <c r="MJH1273" s="5"/>
      <c r="MJI1273" s="5"/>
      <c r="MJJ1273" s="5"/>
      <c r="MJK1273" s="5"/>
      <c r="MJL1273" s="5"/>
      <c r="MJM1273" s="5"/>
      <c r="MJN1273" s="5"/>
      <c r="MJO1273" s="5"/>
      <c r="MJP1273" s="5"/>
      <c r="MJQ1273" s="5"/>
      <c r="MJR1273" s="5"/>
      <c r="MJS1273" s="5"/>
      <c r="MJT1273" s="5"/>
      <c r="MJU1273" s="5"/>
      <c r="MJV1273" s="5"/>
      <c r="MJW1273" s="5"/>
      <c r="MJX1273" s="5"/>
      <c r="MJY1273" s="5"/>
      <c r="MJZ1273" s="5"/>
      <c r="MKA1273" s="5"/>
      <c r="MKB1273" s="5"/>
      <c r="MKC1273" s="5"/>
      <c r="MKD1273" s="5"/>
      <c r="MKE1273" s="5"/>
      <c r="MKF1273" s="5"/>
      <c r="MKG1273" s="5"/>
      <c r="MKH1273" s="5"/>
      <c r="MKI1273" s="5"/>
      <c r="MKJ1273" s="5"/>
      <c r="MKK1273" s="5"/>
      <c r="MKL1273" s="5"/>
      <c r="MKM1273" s="5"/>
      <c r="MKN1273" s="5"/>
      <c r="MKO1273" s="5"/>
      <c r="MKP1273" s="5"/>
      <c r="MKQ1273" s="5"/>
      <c r="MKR1273" s="5"/>
      <c r="MKS1273" s="5"/>
      <c r="MKT1273" s="5"/>
      <c r="MKU1273" s="5"/>
      <c r="MKV1273" s="5"/>
      <c r="MKW1273" s="5"/>
      <c r="MKX1273" s="5"/>
      <c r="MKY1273" s="5"/>
      <c r="MKZ1273" s="5"/>
      <c r="MLA1273" s="5"/>
      <c r="MLB1273" s="5"/>
      <c r="MLC1273" s="5"/>
      <c r="MLD1273" s="5"/>
      <c r="MLE1273" s="5"/>
      <c r="MLF1273" s="5"/>
      <c r="MLG1273" s="5"/>
      <c r="MLH1273" s="5"/>
      <c r="MLI1273" s="5"/>
      <c r="MLJ1273" s="5"/>
      <c r="MLK1273" s="5"/>
      <c r="MLL1273" s="5"/>
      <c r="MLM1273" s="5"/>
      <c r="MLN1273" s="5"/>
      <c r="MLO1273" s="5"/>
      <c r="MLP1273" s="5"/>
      <c r="MLQ1273" s="5"/>
      <c r="MLR1273" s="5"/>
      <c r="MLS1273" s="5"/>
      <c r="MLT1273" s="5"/>
      <c r="MLU1273" s="5"/>
      <c r="MLV1273" s="5"/>
      <c r="MLW1273" s="5"/>
      <c r="MLX1273" s="5"/>
      <c r="MLY1273" s="5"/>
      <c r="MLZ1273" s="5"/>
      <c r="MMA1273" s="5"/>
      <c r="MMB1273" s="5"/>
      <c r="MMC1273" s="5"/>
      <c r="MMD1273" s="5"/>
      <c r="MME1273" s="5"/>
      <c r="MMF1273" s="5"/>
      <c r="MMG1273" s="5"/>
      <c r="MMH1273" s="5"/>
      <c r="MMI1273" s="5"/>
      <c r="MMJ1273" s="5"/>
      <c r="MMK1273" s="5"/>
      <c r="MML1273" s="5"/>
      <c r="MMM1273" s="5"/>
      <c r="MMN1273" s="5"/>
      <c r="MMO1273" s="5"/>
      <c r="MMP1273" s="5"/>
      <c r="MMQ1273" s="5"/>
      <c r="MMR1273" s="5"/>
      <c r="MMS1273" s="5"/>
      <c r="MMT1273" s="5"/>
      <c r="MMU1273" s="5"/>
      <c r="MMV1273" s="5"/>
      <c r="MMW1273" s="5"/>
      <c r="MMX1273" s="5"/>
      <c r="MMY1273" s="5"/>
      <c r="MMZ1273" s="5"/>
      <c r="MNA1273" s="5"/>
      <c r="MNB1273" s="5"/>
      <c r="MNC1273" s="5"/>
      <c r="MND1273" s="5"/>
      <c r="MNE1273" s="5"/>
      <c r="MNF1273" s="5"/>
      <c r="MNG1273" s="5"/>
      <c r="MNH1273" s="5"/>
      <c r="MNI1273" s="5"/>
      <c r="MNJ1273" s="5"/>
      <c r="MNK1273" s="5"/>
      <c r="MNL1273" s="5"/>
      <c r="MNM1273" s="5"/>
      <c r="MNN1273" s="5"/>
      <c r="MNO1273" s="5"/>
      <c r="MNP1273" s="5"/>
      <c r="MNQ1273" s="5"/>
      <c r="MNR1273" s="5"/>
      <c r="MNS1273" s="5"/>
      <c r="MNT1273" s="5"/>
      <c r="MNU1273" s="5"/>
      <c r="MNV1273" s="5"/>
      <c r="MNW1273" s="5"/>
      <c r="MNX1273" s="5"/>
      <c r="MNY1273" s="5"/>
      <c r="MNZ1273" s="5"/>
      <c r="MOA1273" s="5"/>
      <c r="MOB1273" s="5"/>
      <c r="MOC1273" s="5"/>
      <c r="MOD1273" s="5"/>
      <c r="MOE1273" s="5"/>
      <c r="MOF1273" s="5"/>
      <c r="MOG1273" s="5"/>
      <c r="MOH1273" s="5"/>
      <c r="MOI1273" s="5"/>
      <c r="MOJ1273" s="5"/>
      <c r="MOK1273" s="5"/>
      <c r="MOL1273" s="5"/>
      <c r="MOM1273" s="5"/>
      <c r="MON1273" s="5"/>
      <c r="MOO1273" s="5"/>
      <c r="MOP1273" s="5"/>
      <c r="MOQ1273" s="5"/>
      <c r="MOR1273" s="5"/>
      <c r="MOS1273" s="5"/>
      <c r="MOT1273" s="5"/>
      <c r="MOU1273" s="5"/>
      <c r="MOV1273" s="5"/>
      <c r="MOW1273" s="5"/>
      <c r="MOX1273" s="5"/>
      <c r="MOY1273" s="5"/>
      <c r="MOZ1273" s="5"/>
      <c r="MPA1273" s="5"/>
      <c r="MPB1273" s="5"/>
      <c r="MPC1273" s="5"/>
      <c r="MPD1273" s="5"/>
      <c r="MPE1273" s="5"/>
      <c r="MPF1273" s="5"/>
      <c r="MPG1273" s="5"/>
      <c r="MPH1273" s="5"/>
      <c r="MPI1273" s="5"/>
      <c r="MPJ1273" s="5"/>
      <c r="MPK1273" s="5"/>
      <c r="MPL1273" s="5"/>
      <c r="MPM1273" s="5"/>
      <c r="MPN1273" s="5"/>
      <c r="MPO1273" s="5"/>
      <c r="MPP1273" s="5"/>
      <c r="MPQ1273" s="5"/>
      <c r="MPR1273" s="5"/>
      <c r="MPS1273" s="5"/>
      <c r="MPT1273" s="5"/>
      <c r="MPU1273" s="5"/>
      <c r="MPV1273" s="5"/>
      <c r="MPW1273" s="5"/>
      <c r="MPX1273" s="5"/>
      <c r="MPY1273" s="5"/>
      <c r="MPZ1273" s="5"/>
      <c r="MQA1273" s="5"/>
      <c r="MQB1273" s="5"/>
      <c r="MQC1273" s="5"/>
      <c r="MQD1273" s="5"/>
      <c r="MQE1273" s="5"/>
      <c r="MQF1273" s="5"/>
      <c r="MQG1273" s="5"/>
      <c r="MQH1273" s="5"/>
      <c r="MQI1273" s="5"/>
      <c r="MQJ1273" s="5"/>
      <c r="MQK1273" s="5"/>
      <c r="MQL1273" s="5"/>
      <c r="MQM1273" s="5"/>
      <c r="MQN1273" s="5"/>
      <c r="MQO1273" s="5"/>
      <c r="MQP1273" s="5"/>
      <c r="MQQ1273" s="5"/>
      <c r="MQR1273" s="5"/>
      <c r="MQS1273" s="5"/>
      <c r="MQT1273" s="5"/>
      <c r="MQU1273" s="5"/>
      <c r="MQV1273" s="5"/>
      <c r="MQW1273" s="5"/>
      <c r="MQX1273" s="5"/>
      <c r="MQY1273" s="5"/>
      <c r="MQZ1273" s="5"/>
      <c r="MRA1273" s="5"/>
      <c r="MRB1273" s="5"/>
      <c r="MRC1273" s="5"/>
      <c r="MRD1273" s="5"/>
      <c r="MRE1273" s="5"/>
      <c r="MRF1273" s="5"/>
      <c r="MRG1273" s="5"/>
      <c r="MRH1273" s="5"/>
      <c r="MRI1273" s="5"/>
      <c r="MRJ1273" s="5"/>
      <c r="MRK1273" s="5"/>
      <c r="MRL1273" s="5"/>
      <c r="MRM1273" s="5"/>
      <c r="MRN1273" s="5"/>
      <c r="MRO1273" s="5"/>
      <c r="MRP1273" s="5"/>
      <c r="MRQ1273" s="5"/>
      <c r="MRR1273" s="5"/>
      <c r="MRS1273" s="5"/>
      <c r="MRT1273" s="5"/>
      <c r="MRU1273" s="5"/>
      <c r="MRV1273" s="5"/>
      <c r="MRW1273" s="5"/>
      <c r="MRX1273" s="5"/>
      <c r="MRY1273" s="5"/>
      <c r="MRZ1273" s="5"/>
      <c r="MSA1273" s="5"/>
      <c r="MSB1273" s="5"/>
      <c r="MSC1273" s="5"/>
      <c r="MSD1273" s="5"/>
      <c r="MSE1273" s="5"/>
      <c r="MSF1273" s="5"/>
      <c r="MSG1273" s="5"/>
      <c r="MSH1273" s="5"/>
      <c r="MSI1273" s="5"/>
      <c r="MSJ1273" s="5"/>
      <c r="MSK1273" s="5"/>
      <c r="MSL1273" s="5"/>
      <c r="MSM1273" s="5"/>
      <c r="MSN1273" s="5"/>
      <c r="MSO1273" s="5"/>
      <c r="MSP1273" s="5"/>
      <c r="MSQ1273" s="5"/>
      <c r="MSR1273" s="5"/>
      <c r="MSS1273" s="5"/>
      <c r="MST1273" s="5"/>
      <c r="MSU1273" s="5"/>
      <c r="MSV1273" s="5"/>
      <c r="MSW1273" s="5"/>
      <c r="MSX1273" s="5"/>
      <c r="MSY1273" s="5"/>
      <c r="MSZ1273" s="5"/>
      <c r="MTA1273" s="5"/>
      <c r="MTB1273" s="5"/>
      <c r="MTC1273" s="5"/>
      <c r="MTD1273" s="5"/>
      <c r="MTE1273" s="5"/>
      <c r="MTF1273" s="5"/>
      <c r="MTG1273" s="5"/>
      <c r="MTH1273" s="5"/>
      <c r="MTI1273" s="5"/>
      <c r="MTJ1273" s="5"/>
      <c r="MTK1273" s="5"/>
      <c r="MTL1273" s="5"/>
      <c r="MTM1273" s="5"/>
      <c r="MTN1273" s="5"/>
      <c r="MTO1273" s="5"/>
      <c r="MTP1273" s="5"/>
      <c r="MTQ1273" s="5"/>
      <c r="MTR1273" s="5"/>
      <c r="MTS1273" s="5"/>
      <c r="MTT1273" s="5"/>
      <c r="MTU1273" s="5"/>
      <c r="MTV1273" s="5"/>
      <c r="MTW1273" s="5"/>
      <c r="MTX1273" s="5"/>
      <c r="MTY1273" s="5"/>
      <c r="MTZ1273" s="5"/>
      <c r="MUA1273" s="5"/>
      <c r="MUB1273" s="5"/>
      <c r="MUC1273" s="5"/>
      <c r="MUD1273" s="5"/>
      <c r="MUE1273" s="5"/>
      <c r="MUF1273" s="5"/>
      <c r="MUG1273" s="5"/>
      <c r="MUH1273" s="5"/>
      <c r="MUI1273" s="5"/>
      <c r="MUJ1273" s="5"/>
      <c r="MUK1273" s="5"/>
      <c r="MUL1273" s="5"/>
      <c r="MUM1273" s="5"/>
      <c r="MUN1273" s="5"/>
      <c r="MUO1273" s="5"/>
      <c r="MUP1273" s="5"/>
      <c r="MUQ1273" s="5"/>
      <c r="MUR1273" s="5"/>
      <c r="MUS1273" s="5"/>
      <c r="MUT1273" s="5"/>
      <c r="MUU1273" s="5"/>
      <c r="MUV1273" s="5"/>
      <c r="MUW1273" s="5"/>
      <c r="MUX1273" s="5"/>
      <c r="MUY1273" s="5"/>
      <c r="MUZ1273" s="5"/>
      <c r="MVA1273" s="5"/>
      <c r="MVB1273" s="5"/>
      <c r="MVC1273" s="5"/>
      <c r="MVD1273" s="5"/>
      <c r="MVE1273" s="5"/>
      <c r="MVF1273" s="5"/>
      <c r="MVG1273" s="5"/>
      <c r="MVH1273" s="5"/>
      <c r="MVI1273" s="5"/>
      <c r="MVJ1273" s="5"/>
      <c r="MVK1273" s="5"/>
      <c r="MVL1273" s="5"/>
      <c r="MVM1273" s="5"/>
      <c r="MVN1273" s="5"/>
      <c r="MVO1273" s="5"/>
      <c r="MVP1273" s="5"/>
      <c r="MVQ1273" s="5"/>
      <c r="MVR1273" s="5"/>
      <c r="MVS1273" s="5"/>
      <c r="MVT1273" s="5"/>
      <c r="MVU1273" s="5"/>
      <c r="MVV1273" s="5"/>
      <c r="MVW1273" s="5"/>
      <c r="MVX1273" s="5"/>
      <c r="MVY1273" s="5"/>
      <c r="MVZ1273" s="5"/>
      <c r="MWA1273" s="5"/>
      <c r="MWB1273" s="5"/>
      <c r="MWC1273" s="5"/>
      <c r="MWD1273" s="5"/>
      <c r="MWE1273" s="5"/>
      <c r="MWF1273" s="5"/>
      <c r="MWG1273" s="5"/>
      <c r="MWH1273" s="5"/>
      <c r="MWI1273" s="5"/>
      <c r="MWJ1273" s="5"/>
      <c r="MWK1273" s="5"/>
      <c r="MWL1273" s="5"/>
      <c r="MWM1273" s="5"/>
      <c r="MWN1273" s="5"/>
      <c r="MWO1273" s="5"/>
      <c r="MWP1273" s="5"/>
      <c r="MWQ1273" s="5"/>
      <c r="MWR1273" s="5"/>
      <c r="MWS1273" s="5"/>
      <c r="MWT1273" s="5"/>
      <c r="MWU1273" s="5"/>
      <c r="MWV1273" s="5"/>
      <c r="MWW1273" s="5"/>
      <c r="MWX1273" s="5"/>
      <c r="MWY1273" s="5"/>
      <c r="MWZ1273" s="5"/>
      <c r="MXA1273" s="5"/>
      <c r="MXB1273" s="5"/>
      <c r="MXC1273" s="5"/>
      <c r="MXD1273" s="5"/>
      <c r="MXE1273" s="5"/>
      <c r="MXF1273" s="5"/>
      <c r="MXG1273" s="5"/>
      <c r="MXH1273" s="5"/>
      <c r="MXI1273" s="5"/>
      <c r="MXJ1273" s="5"/>
      <c r="MXK1273" s="5"/>
      <c r="MXL1273" s="5"/>
      <c r="MXM1273" s="5"/>
      <c r="MXN1273" s="5"/>
      <c r="MXO1273" s="5"/>
      <c r="MXP1273" s="5"/>
      <c r="MXQ1273" s="5"/>
      <c r="MXR1273" s="5"/>
      <c r="MXS1273" s="5"/>
      <c r="MXT1273" s="5"/>
      <c r="MXU1273" s="5"/>
      <c r="MXV1273" s="5"/>
      <c r="MXW1273" s="5"/>
      <c r="MXX1273" s="5"/>
      <c r="MXY1273" s="5"/>
      <c r="MXZ1273" s="5"/>
      <c r="MYA1273" s="5"/>
      <c r="MYB1273" s="5"/>
      <c r="MYC1273" s="5"/>
      <c r="MYD1273" s="5"/>
      <c r="MYE1273" s="5"/>
      <c r="MYF1273" s="5"/>
      <c r="MYG1273" s="5"/>
      <c r="MYH1273" s="5"/>
      <c r="MYI1273" s="5"/>
      <c r="MYJ1273" s="5"/>
      <c r="MYK1273" s="5"/>
      <c r="MYL1273" s="5"/>
      <c r="MYM1273" s="5"/>
      <c r="MYN1273" s="5"/>
      <c r="MYO1273" s="5"/>
      <c r="MYP1273" s="5"/>
      <c r="MYQ1273" s="5"/>
      <c r="MYR1273" s="5"/>
      <c r="MYS1273" s="5"/>
      <c r="MYT1273" s="5"/>
      <c r="MYU1273" s="5"/>
      <c r="MYV1273" s="5"/>
      <c r="MYW1273" s="5"/>
      <c r="MYX1273" s="5"/>
      <c r="MYY1273" s="5"/>
      <c r="MYZ1273" s="5"/>
      <c r="MZA1273" s="5"/>
      <c r="MZB1273" s="5"/>
      <c r="MZC1273" s="5"/>
      <c r="MZD1273" s="5"/>
      <c r="MZE1273" s="5"/>
      <c r="MZF1273" s="5"/>
      <c r="MZG1273" s="5"/>
      <c r="MZH1273" s="5"/>
      <c r="MZI1273" s="5"/>
      <c r="MZJ1273" s="5"/>
      <c r="MZK1273" s="5"/>
      <c r="MZL1273" s="5"/>
      <c r="MZM1273" s="5"/>
      <c r="MZN1273" s="5"/>
      <c r="MZO1273" s="5"/>
      <c r="MZP1273" s="5"/>
      <c r="MZQ1273" s="5"/>
      <c r="MZR1273" s="5"/>
      <c r="MZS1273" s="5"/>
      <c r="MZT1273" s="5"/>
      <c r="MZU1273" s="5"/>
      <c r="MZV1273" s="5"/>
      <c r="MZW1273" s="5"/>
      <c r="MZX1273" s="5"/>
      <c r="MZY1273" s="5"/>
      <c r="MZZ1273" s="5"/>
      <c r="NAA1273" s="5"/>
      <c r="NAB1273" s="5"/>
      <c r="NAC1273" s="5"/>
      <c r="NAD1273" s="5"/>
      <c r="NAE1273" s="5"/>
      <c r="NAF1273" s="5"/>
      <c r="NAG1273" s="5"/>
      <c r="NAH1273" s="5"/>
      <c r="NAI1273" s="5"/>
      <c r="NAJ1273" s="5"/>
      <c r="NAK1273" s="5"/>
      <c r="NAL1273" s="5"/>
      <c r="NAM1273" s="5"/>
      <c r="NAN1273" s="5"/>
      <c r="NAO1273" s="5"/>
      <c r="NAP1273" s="5"/>
      <c r="NAQ1273" s="5"/>
      <c r="NAR1273" s="5"/>
      <c r="NAS1273" s="5"/>
      <c r="NAT1273" s="5"/>
      <c r="NAU1273" s="5"/>
      <c r="NAV1273" s="5"/>
      <c r="NAW1273" s="5"/>
      <c r="NAX1273" s="5"/>
      <c r="NAY1273" s="5"/>
      <c r="NAZ1273" s="5"/>
      <c r="NBA1273" s="5"/>
      <c r="NBB1273" s="5"/>
      <c r="NBC1273" s="5"/>
      <c r="NBD1273" s="5"/>
      <c r="NBE1273" s="5"/>
      <c r="NBF1273" s="5"/>
      <c r="NBG1273" s="5"/>
      <c r="NBH1273" s="5"/>
      <c r="NBI1273" s="5"/>
      <c r="NBJ1273" s="5"/>
      <c r="NBK1273" s="5"/>
      <c r="NBL1273" s="5"/>
      <c r="NBM1273" s="5"/>
      <c r="NBN1273" s="5"/>
      <c r="NBO1273" s="5"/>
      <c r="NBP1273" s="5"/>
      <c r="NBQ1273" s="5"/>
      <c r="NBR1273" s="5"/>
      <c r="NBS1273" s="5"/>
      <c r="NBT1273" s="5"/>
      <c r="NBU1273" s="5"/>
      <c r="NBV1273" s="5"/>
      <c r="NBW1273" s="5"/>
      <c r="NBX1273" s="5"/>
      <c r="NBY1273" s="5"/>
      <c r="NBZ1273" s="5"/>
      <c r="NCA1273" s="5"/>
      <c r="NCB1273" s="5"/>
      <c r="NCC1273" s="5"/>
      <c r="NCD1273" s="5"/>
      <c r="NCE1273" s="5"/>
      <c r="NCF1273" s="5"/>
      <c r="NCG1273" s="5"/>
      <c r="NCH1273" s="5"/>
      <c r="NCI1273" s="5"/>
      <c r="NCJ1273" s="5"/>
      <c r="NCK1273" s="5"/>
      <c r="NCL1273" s="5"/>
      <c r="NCM1273" s="5"/>
      <c r="NCN1273" s="5"/>
      <c r="NCO1273" s="5"/>
      <c r="NCP1273" s="5"/>
      <c r="NCQ1273" s="5"/>
      <c r="NCR1273" s="5"/>
      <c r="NCS1273" s="5"/>
      <c r="NCT1273" s="5"/>
      <c r="NCU1273" s="5"/>
      <c r="NCV1273" s="5"/>
      <c r="NCW1273" s="5"/>
      <c r="NCX1273" s="5"/>
      <c r="NCY1273" s="5"/>
      <c r="NCZ1273" s="5"/>
      <c r="NDA1273" s="5"/>
      <c r="NDB1273" s="5"/>
      <c r="NDC1273" s="5"/>
      <c r="NDD1273" s="5"/>
      <c r="NDE1273" s="5"/>
      <c r="NDF1273" s="5"/>
      <c r="NDG1273" s="5"/>
      <c r="NDH1273" s="5"/>
      <c r="NDI1273" s="5"/>
      <c r="NDJ1273" s="5"/>
      <c r="NDK1273" s="5"/>
      <c r="NDL1273" s="5"/>
      <c r="NDM1273" s="5"/>
      <c r="NDN1273" s="5"/>
      <c r="NDO1273" s="5"/>
      <c r="NDP1273" s="5"/>
      <c r="NDQ1273" s="5"/>
      <c r="NDR1273" s="5"/>
      <c r="NDS1273" s="5"/>
      <c r="NDT1273" s="5"/>
      <c r="NDU1273" s="5"/>
      <c r="NDV1273" s="5"/>
      <c r="NDW1273" s="5"/>
      <c r="NDX1273" s="5"/>
      <c r="NDY1273" s="5"/>
      <c r="NDZ1273" s="5"/>
      <c r="NEA1273" s="5"/>
      <c r="NEB1273" s="5"/>
      <c r="NEC1273" s="5"/>
      <c r="NED1273" s="5"/>
      <c r="NEE1273" s="5"/>
      <c r="NEF1273" s="5"/>
      <c r="NEG1273" s="5"/>
      <c r="NEH1273" s="5"/>
      <c r="NEI1273" s="5"/>
      <c r="NEJ1273" s="5"/>
      <c r="NEK1273" s="5"/>
      <c r="NEL1273" s="5"/>
      <c r="NEM1273" s="5"/>
      <c r="NEN1273" s="5"/>
      <c r="NEO1273" s="5"/>
      <c r="NEP1273" s="5"/>
      <c r="NEQ1273" s="5"/>
      <c r="NER1273" s="5"/>
      <c r="NES1273" s="5"/>
      <c r="NET1273" s="5"/>
      <c r="NEU1273" s="5"/>
      <c r="NEV1273" s="5"/>
      <c r="NEW1273" s="5"/>
      <c r="NEX1273" s="5"/>
      <c r="NEY1273" s="5"/>
      <c r="NEZ1273" s="5"/>
      <c r="NFA1273" s="5"/>
      <c r="NFB1273" s="5"/>
      <c r="NFC1273" s="5"/>
      <c r="NFD1273" s="5"/>
      <c r="NFE1273" s="5"/>
      <c r="NFF1273" s="5"/>
      <c r="NFG1273" s="5"/>
      <c r="NFH1273" s="5"/>
      <c r="NFI1273" s="5"/>
      <c r="NFJ1273" s="5"/>
      <c r="NFK1273" s="5"/>
      <c r="NFL1273" s="5"/>
      <c r="NFM1273" s="5"/>
      <c r="NFN1273" s="5"/>
      <c r="NFO1273" s="5"/>
      <c r="NFP1273" s="5"/>
      <c r="NFQ1273" s="5"/>
      <c r="NFR1273" s="5"/>
      <c r="NFS1273" s="5"/>
      <c r="NFT1273" s="5"/>
      <c r="NFU1273" s="5"/>
      <c r="NFV1273" s="5"/>
      <c r="NFW1273" s="5"/>
      <c r="NFX1273" s="5"/>
      <c r="NFY1273" s="5"/>
      <c r="NFZ1273" s="5"/>
      <c r="NGA1273" s="5"/>
      <c r="NGB1273" s="5"/>
      <c r="NGC1273" s="5"/>
      <c r="NGD1273" s="5"/>
      <c r="NGE1273" s="5"/>
      <c r="NGF1273" s="5"/>
      <c r="NGG1273" s="5"/>
      <c r="NGH1273" s="5"/>
      <c r="NGI1273" s="5"/>
      <c r="NGJ1273" s="5"/>
      <c r="NGK1273" s="5"/>
      <c r="NGL1273" s="5"/>
      <c r="NGM1273" s="5"/>
      <c r="NGN1273" s="5"/>
      <c r="NGO1273" s="5"/>
      <c r="NGP1273" s="5"/>
      <c r="NGQ1273" s="5"/>
      <c r="NGR1273" s="5"/>
      <c r="NGS1273" s="5"/>
      <c r="NGT1273" s="5"/>
      <c r="NGU1273" s="5"/>
      <c r="NGV1273" s="5"/>
      <c r="NGW1273" s="5"/>
      <c r="NGX1273" s="5"/>
      <c r="NGY1273" s="5"/>
      <c r="NGZ1273" s="5"/>
      <c r="NHA1273" s="5"/>
      <c r="NHB1273" s="5"/>
      <c r="NHC1273" s="5"/>
      <c r="NHD1273" s="5"/>
      <c r="NHE1273" s="5"/>
      <c r="NHF1273" s="5"/>
      <c r="NHG1273" s="5"/>
      <c r="NHH1273" s="5"/>
      <c r="NHI1273" s="5"/>
      <c r="NHJ1273" s="5"/>
      <c r="NHK1273" s="5"/>
      <c r="NHL1273" s="5"/>
      <c r="NHM1273" s="5"/>
      <c r="NHN1273" s="5"/>
      <c r="NHO1273" s="5"/>
      <c r="NHP1273" s="5"/>
      <c r="NHQ1273" s="5"/>
      <c r="NHR1273" s="5"/>
      <c r="NHS1273" s="5"/>
      <c r="NHT1273" s="5"/>
      <c r="NHU1273" s="5"/>
      <c r="NHV1273" s="5"/>
      <c r="NHW1273" s="5"/>
      <c r="NHX1273" s="5"/>
      <c r="NHY1273" s="5"/>
      <c r="NHZ1273" s="5"/>
      <c r="NIA1273" s="5"/>
      <c r="NIB1273" s="5"/>
      <c r="NIC1273" s="5"/>
      <c r="NID1273" s="5"/>
      <c r="NIE1273" s="5"/>
      <c r="NIF1273" s="5"/>
      <c r="NIG1273" s="5"/>
      <c r="NIH1273" s="5"/>
      <c r="NII1273" s="5"/>
      <c r="NIJ1273" s="5"/>
      <c r="NIK1273" s="5"/>
      <c r="NIL1273" s="5"/>
      <c r="NIM1273" s="5"/>
      <c r="NIN1273" s="5"/>
      <c r="NIO1273" s="5"/>
      <c r="NIP1273" s="5"/>
      <c r="NIQ1273" s="5"/>
      <c r="NIR1273" s="5"/>
      <c r="NIS1273" s="5"/>
      <c r="NIT1273" s="5"/>
      <c r="NIU1273" s="5"/>
      <c r="NIV1273" s="5"/>
      <c r="NIW1273" s="5"/>
      <c r="NIX1273" s="5"/>
      <c r="NIY1273" s="5"/>
      <c r="NIZ1273" s="5"/>
      <c r="NJA1273" s="5"/>
      <c r="NJB1273" s="5"/>
      <c r="NJC1273" s="5"/>
      <c r="NJD1273" s="5"/>
      <c r="NJE1273" s="5"/>
      <c r="NJF1273" s="5"/>
      <c r="NJG1273" s="5"/>
      <c r="NJH1273" s="5"/>
      <c r="NJI1273" s="5"/>
      <c r="NJJ1273" s="5"/>
      <c r="NJK1273" s="5"/>
      <c r="NJL1273" s="5"/>
      <c r="NJM1273" s="5"/>
      <c r="NJN1273" s="5"/>
      <c r="NJO1273" s="5"/>
      <c r="NJP1273" s="5"/>
      <c r="NJQ1273" s="5"/>
      <c r="NJR1273" s="5"/>
      <c r="NJS1273" s="5"/>
      <c r="NJT1273" s="5"/>
      <c r="NJU1273" s="5"/>
      <c r="NJV1273" s="5"/>
      <c r="NJW1273" s="5"/>
      <c r="NJX1273" s="5"/>
      <c r="NJY1273" s="5"/>
      <c r="NJZ1273" s="5"/>
      <c r="NKA1273" s="5"/>
      <c r="NKB1273" s="5"/>
      <c r="NKC1273" s="5"/>
      <c r="NKD1273" s="5"/>
      <c r="NKE1273" s="5"/>
      <c r="NKF1273" s="5"/>
      <c r="NKG1273" s="5"/>
      <c r="NKH1273" s="5"/>
      <c r="NKI1273" s="5"/>
      <c r="NKJ1273" s="5"/>
      <c r="NKK1273" s="5"/>
      <c r="NKL1273" s="5"/>
      <c r="NKM1273" s="5"/>
      <c r="NKN1273" s="5"/>
      <c r="NKO1273" s="5"/>
      <c r="NKP1273" s="5"/>
      <c r="NKQ1273" s="5"/>
      <c r="NKR1273" s="5"/>
      <c r="NKS1273" s="5"/>
      <c r="NKT1273" s="5"/>
      <c r="NKU1273" s="5"/>
      <c r="NKV1273" s="5"/>
      <c r="NKW1273" s="5"/>
      <c r="NKX1273" s="5"/>
      <c r="NKY1273" s="5"/>
      <c r="NKZ1273" s="5"/>
      <c r="NLA1273" s="5"/>
      <c r="NLB1273" s="5"/>
      <c r="NLC1273" s="5"/>
      <c r="NLD1273" s="5"/>
      <c r="NLE1273" s="5"/>
      <c r="NLF1273" s="5"/>
      <c r="NLG1273" s="5"/>
      <c r="NLH1273" s="5"/>
      <c r="NLI1273" s="5"/>
      <c r="NLJ1273" s="5"/>
      <c r="NLK1273" s="5"/>
      <c r="NLL1273" s="5"/>
      <c r="NLM1273" s="5"/>
      <c r="NLN1273" s="5"/>
      <c r="NLO1273" s="5"/>
      <c r="NLP1273" s="5"/>
      <c r="NLQ1273" s="5"/>
      <c r="NLR1273" s="5"/>
      <c r="NLS1273" s="5"/>
      <c r="NLT1273" s="5"/>
      <c r="NLU1273" s="5"/>
      <c r="NLV1273" s="5"/>
      <c r="NLW1273" s="5"/>
      <c r="NLX1273" s="5"/>
      <c r="NLY1273" s="5"/>
      <c r="NLZ1273" s="5"/>
      <c r="NMA1273" s="5"/>
      <c r="NMB1273" s="5"/>
      <c r="NMC1273" s="5"/>
      <c r="NMD1273" s="5"/>
      <c r="NME1273" s="5"/>
      <c r="NMF1273" s="5"/>
      <c r="NMG1273" s="5"/>
      <c r="NMH1273" s="5"/>
      <c r="NMI1273" s="5"/>
      <c r="NMJ1273" s="5"/>
      <c r="NMK1273" s="5"/>
      <c r="NML1273" s="5"/>
      <c r="NMM1273" s="5"/>
      <c r="NMN1273" s="5"/>
      <c r="NMO1273" s="5"/>
      <c r="NMP1273" s="5"/>
      <c r="NMQ1273" s="5"/>
      <c r="NMR1273" s="5"/>
      <c r="NMS1273" s="5"/>
      <c r="NMT1273" s="5"/>
      <c r="NMU1273" s="5"/>
      <c r="NMV1273" s="5"/>
      <c r="NMW1273" s="5"/>
      <c r="NMX1273" s="5"/>
      <c r="NMY1273" s="5"/>
      <c r="NMZ1273" s="5"/>
      <c r="NNA1273" s="5"/>
      <c r="NNB1273" s="5"/>
      <c r="NNC1273" s="5"/>
      <c r="NND1273" s="5"/>
      <c r="NNE1273" s="5"/>
      <c r="NNF1273" s="5"/>
      <c r="NNG1273" s="5"/>
      <c r="NNH1273" s="5"/>
      <c r="NNI1273" s="5"/>
      <c r="NNJ1273" s="5"/>
      <c r="NNK1273" s="5"/>
      <c r="NNL1273" s="5"/>
      <c r="NNM1273" s="5"/>
      <c r="NNN1273" s="5"/>
      <c r="NNO1273" s="5"/>
      <c r="NNP1273" s="5"/>
      <c r="NNQ1273" s="5"/>
      <c r="NNR1273" s="5"/>
      <c r="NNS1273" s="5"/>
      <c r="NNT1273" s="5"/>
      <c r="NNU1273" s="5"/>
      <c r="NNV1273" s="5"/>
      <c r="NNW1273" s="5"/>
      <c r="NNX1273" s="5"/>
      <c r="NNY1273" s="5"/>
      <c r="NNZ1273" s="5"/>
      <c r="NOA1273" s="5"/>
      <c r="NOB1273" s="5"/>
      <c r="NOC1273" s="5"/>
      <c r="NOD1273" s="5"/>
      <c r="NOE1273" s="5"/>
      <c r="NOF1273" s="5"/>
      <c r="NOG1273" s="5"/>
      <c r="NOH1273" s="5"/>
      <c r="NOI1273" s="5"/>
      <c r="NOJ1273" s="5"/>
      <c r="NOK1273" s="5"/>
      <c r="NOL1273" s="5"/>
      <c r="NOM1273" s="5"/>
      <c r="NON1273" s="5"/>
      <c r="NOO1273" s="5"/>
      <c r="NOP1273" s="5"/>
      <c r="NOQ1273" s="5"/>
      <c r="NOR1273" s="5"/>
      <c r="NOS1273" s="5"/>
      <c r="NOT1273" s="5"/>
      <c r="NOU1273" s="5"/>
      <c r="NOV1273" s="5"/>
      <c r="NOW1273" s="5"/>
      <c r="NOX1273" s="5"/>
      <c r="NOY1273" s="5"/>
      <c r="NOZ1273" s="5"/>
      <c r="NPA1273" s="5"/>
      <c r="NPB1273" s="5"/>
      <c r="NPC1273" s="5"/>
      <c r="NPD1273" s="5"/>
      <c r="NPE1273" s="5"/>
      <c r="NPF1273" s="5"/>
      <c r="NPG1273" s="5"/>
      <c r="NPH1273" s="5"/>
      <c r="NPI1273" s="5"/>
      <c r="NPJ1273" s="5"/>
      <c r="NPK1273" s="5"/>
      <c r="NPL1273" s="5"/>
      <c r="NPM1273" s="5"/>
      <c r="NPN1273" s="5"/>
      <c r="NPO1273" s="5"/>
      <c r="NPP1273" s="5"/>
      <c r="NPQ1273" s="5"/>
      <c r="NPR1273" s="5"/>
      <c r="NPS1273" s="5"/>
      <c r="NPT1273" s="5"/>
      <c r="NPU1273" s="5"/>
      <c r="NPV1273" s="5"/>
      <c r="NPW1273" s="5"/>
      <c r="NPX1273" s="5"/>
      <c r="NPY1273" s="5"/>
      <c r="NPZ1273" s="5"/>
      <c r="NQA1273" s="5"/>
      <c r="NQB1273" s="5"/>
      <c r="NQC1273" s="5"/>
      <c r="NQD1273" s="5"/>
      <c r="NQE1273" s="5"/>
      <c r="NQF1273" s="5"/>
      <c r="NQG1273" s="5"/>
      <c r="NQH1273" s="5"/>
      <c r="NQI1273" s="5"/>
      <c r="NQJ1273" s="5"/>
      <c r="NQK1273" s="5"/>
      <c r="NQL1273" s="5"/>
      <c r="NQM1273" s="5"/>
      <c r="NQN1273" s="5"/>
      <c r="NQO1273" s="5"/>
      <c r="NQP1273" s="5"/>
      <c r="NQQ1273" s="5"/>
      <c r="NQR1273" s="5"/>
      <c r="NQS1273" s="5"/>
      <c r="NQT1273" s="5"/>
      <c r="NQU1273" s="5"/>
      <c r="NQV1273" s="5"/>
      <c r="NQW1273" s="5"/>
      <c r="NQX1273" s="5"/>
      <c r="NQY1273" s="5"/>
      <c r="NQZ1273" s="5"/>
      <c r="NRA1273" s="5"/>
      <c r="NRB1273" s="5"/>
      <c r="NRC1273" s="5"/>
      <c r="NRD1273" s="5"/>
      <c r="NRE1273" s="5"/>
      <c r="NRF1273" s="5"/>
      <c r="NRG1273" s="5"/>
      <c r="NRH1273" s="5"/>
      <c r="NRI1273" s="5"/>
      <c r="NRJ1273" s="5"/>
      <c r="NRK1273" s="5"/>
      <c r="NRL1273" s="5"/>
      <c r="NRM1273" s="5"/>
      <c r="NRN1273" s="5"/>
      <c r="NRO1273" s="5"/>
      <c r="NRP1273" s="5"/>
      <c r="NRQ1273" s="5"/>
      <c r="NRR1273" s="5"/>
      <c r="NRS1273" s="5"/>
      <c r="NRT1273" s="5"/>
      <c r="NRU1273" s="5"/>
      <c r="NRV1273" s="5"/>
      <c r="NRW1273" s="5"/>
      <c r="NRX1273" s="5"/>
      <c r="NRY1273" s="5"/>
      <c r="NRZ1273" s="5"/>
      <c r="NSA1273" s="5"/>
      <c r="NSB1273" s="5"/>
      <c r="NSC1273" s="5"/>
      <c r="NSD1273" s="5"/>
      <c r="NSE1273" s="5"/>
      <c r="NSF1273" s="5"/>
      <c r="NSG1273" s="5"/>
      <c r="NSH1273" s="5"/>
      <c r="NSI1273" s="5"/>
      <c r="NSJ1273" s="5"/>
      <c r="NSK1273" s="5"/>
      <c r="NSL1273" s="5"/>
      <c r="NSM1273" s="5"/>
      <c r="NSN1273" s="5"/>
      <c r="NSO1273" s="5"/>
      <c r="NSP1273" s="5"/>
      <c r="NSQ1273" s="5"/>
      <c r="NSR1273" s="5"/>
      <c r="NSS1273" s="5"/>
      <c r="NST1273" s="5"/>
      <c r="NSU1273" s="5"/>
      <c r="NSV1273" s="5"/>
      <c r="NSW1273" s="5"/>
      <c r="NSX1273" s="5"/>
      <c r="NSY1273" s="5"/>
      <c r="NSZ1273" s="5"/>
      <c r="NTA1273" s="5"/>
      <c r="NTB1273" s="5"/>
      <c r="NTC1273" s="5"/>
      <c r="NTD1273" s="5"/>
      <c r="NTE1273" s="5"/>
      <c r="NTF1273" s="5"/>
      <c r="NTG1273" s="5"/>
      <c r="NTH1273" s="5"/>
      <c r="NTI1273" s="5"/>
      <c r="NTJ1273" s="5"/>
      <c r="NTK1273" s="5"/>
      <c r="NTL1273" s="5"/>
      <c r="NTM1273" s="5"/>
      <c r="NTN1273" s="5"/>
      <c r="NTO1273" s="5"/>
      <c r="NTP1273" s="5"/>
      <c r="NTQ1273" s="5"/>
      <c r="NTR1273" s="5"/>
      <c r="NTS1273" s="5"/>
      <c r="NTT1273" s="5"/>
      <c r="NTU1273" s="5"/>
      <c r="NTV1273" s="5"/>
      <c r="NTW1273" s="5"/>
      <c r="NTX1273" s="5"/>
      <c r="NTY1273" s="5"/>
      <c r="NTZ1273" s="5"/>
      <c r="NUA1273" s="5"/>
      <c r="NUB1273" s="5"/>
      <c r="NUC1273" s="5"/>
      <c r="NUD1273" s="5"/>
      <c r="NUE1273" s="5"/>
      <c r="NUF1273" s="5"/>
      <c r="NUG1273" s="5"/>
      <c r="NUH1273" s="5"/>
      <c r="NUI1273" s="5"/>
      <c r="NUJ1273" s="5"/>
      <c r="NUK1273" s="5"/>
      <c r="NUL1273" s="5"/>
      <c r="NUM1273" s="5"/>
      <c r="NUN1273" s="5"/>
      <c r="NUO1273" s="5"/>
      <c r="NUP1273" s="5"/>
      <c r="NUQ1273" s="5"/>
      <c r="NUR1273" s="5"/>
      <c r="NUS1273" s="5"/>
      <c r="NUT1273" s="5"/>
      <c r="NUU1273" s="5"/>
      <c r="NUV1273" s="5"/>
      <c r="NUW1273" s="5"/>
      <c r="NUX1273" s="5"/>
      <c r="NUY1273" s="5"/>
      <c r="NUZ1273" s="5"/>
      <c r="NVA1273" s="5"/>
      <c r="NVB1273" s="5"/>
      <c r="NVC1273" s="5"/>
      <c r="NVD1273" s="5"/>
      <c r="NVE1273" s="5"/>
      <c r="NVF1273" s="5"/>
      <c r="NVG1273" s="5"/>
      <c r="NVH1273" s="5"/>
      <c r="NVI1273" s="5"/>
      <c r="NVJ1273" s="5"/>
      <c r="NVK1273" s="5"/>
      <c r="NVL1273" s="5"/>
      <c r="NVM1273" s="5"/>
      <c r="NVN1273" s="5"/>
      <c r="NVO1273" s="5"/>
      <c r="NVP1273" s="5"/>
      <c r="NVQ1273" s="5"/>
      <c r="NVR1273" s="5"/>
      <c r="NVS1273" s="5"/>
      <c r="NVT1273" s="5"/>
      <c r="NVU1273" s="5"/>
      <c r="NVV1273" s="5"/>
      <c r="NVW1273" s="5"/>
      <c r="NVX1273" s="5"/>
      <c r="NVY1273" s="5"/>
      <c r="NVZ1273" s="5"/>
      <c r="NWA1273" s="5"/>
      <c r="NWB1273" s="5"/>
      <c r="NWC1273" s="5"/>
      <c r="NWD1273" s="5"/>
      <c r="NWE1273" s="5"/>
      <c r="NWF1273" s="5"/>
      <c r="NWG1273" s="5"/>
      <c r="NWH1273" s="5"/>
      <c r="NWI1273" s="5"/>
      <c r="NWJ1273" s="5"/>
      <c r="NWK1273" s="5"/>
      <c r="NWL1273" s="5"/>
      <c r="NWM1273" s="5"/>
      <c r="NWN1273" s="5"/>
      <c r="NWO1273" s="5"/>
      <c r="NWP1273" s="5"/>
      <c r="NWQ1273" s="5"/>
      <c r="NWR1273" s="5"/>
      <c r="NWS1273" s="5"/>
      <c r="NWT1273" s="5"/>
      <c r="NWU1273" s="5"/>
      <c r="NWV1273" s="5"/>
      <c r="NWW1273" s="5"/>
      <c r="NWX1273" s="5"/>
      <c r="NWY1273" s="5"/>
      <c r="NWZ1273" s="5"/>
      <c r="NXA1273" s="5"/>
      <c r="NXB1273" s="5"/>
      <c r="NXC1273" s="5"/>
      <c r="NXD1273" s="5"/>
      <c r="NXE1273" s="5"/>
      <c r="NXF1273" s="5"/>
      <c r="NXG1273" s="5"/>
      <c r="NXH1273" s="5"/>
      <c r="NXI1273" s="5"/>
      <c r="NXJ1273" s="5"/>
      <c r="NXK1273" s="5"/>
      <c r="NXL1273" s="5"/>
      <c r="NXM1273" s="5"/>
      <c r="NXN1273" s="5"/>
      <c r="NXO1273" s="5"/>
      <c r="NXP1273" s="5"/>
      <c r="NXQ1273" s="5"/>
      <c r="NXR1273" s="5"/>
      <c r="NXS1273" s="5"/>
      <c r="NXT1273" s="5"/>
      <c r="NXU1273" s="5"/>
      <c r="NXV1273" s="5"/>
      <c r="NXW1273" s="5"/>
      <c r="NXX1273" s="5"/>
      <c r="NXY1273" s="5"/>
      <c r="NXZ1273" s="5"/>
      <c r="NYA1273" s="5"/>
      <c r="NYB1273" s="5"/>
      <c r="NYC1273" s="5"/>
      <c r="NYD1273" s="5"/>
      <c r="NYE1273" s="5"/>
      <c r="NYF1273" s="5"/>
      <c r="NYG1273" s="5"/>
      <c r="NYH1273" s="5"/>
      <c r="NYI1273" s="5"/>
      <c r="NYJ1273" s="5"/>
      <c r="NYK1273" s="5"/>
      <c r="NYL1273" s="5"/>
      <c r="NYM1273" s="5"/>
      <c r="NYN1273" s="5"/>
      <c r="NYO1273" s="5"/>
      <c r="NYP1273" s="5"/>
      <c r="NYQ1273" s="5"/>
      <c r="NYR1273" s="5"/>
      <c r="NYS1273" s="5"/>
      <c r="NYT1273" s="5"/>
      <c r="NYU1273" s="5"/>
      <c r="NYV1273" s="5"/>
      <c r="NYW1273" s="5"/>
      <c r="NYX1273" s="5"/>
      <c r="NYY1273" s="5"/>
      <c r="NYZ1273" s="5"/>
      <c r="NZA1273" s="5"/>
      <c r="NZB1273" s="5"/>
      <c r="NZC1273" s="5"/>
      <c r="NZD1273" s="5"/>
      <c r="NZE1273" s="5"/>
      <c r="NZF1273" s="5"/>
      <c r="NZG1273" s="5"/>
      <c r="NZH1273" s="5"/>
      <c r="NZI1273" s="5"/>
      <c r="NZJ1273" s="5"/>
      <c r="NZK1273" s="5"/>
      <c r="NZL1273" s="5"/>
      <c r="NZM1273" s="5"/>
      <c r="NZN1273" s="5"/>
      <c r="NZO1273" s="5"/>
      <c r="NZP1273" s="5"/>
      <c r="NZQ1273" s="5"/>
      <c r="NZR1273" s="5"/>
      <c r="NZS1273" s="5"/>
      <c r="NZT1273" s="5"/>
      <c r="NZU1273" s="5"/>
      <c r="NZV1273" s="5"/>
      <c r="NZW1273" s="5"/>
      <c r="NZX1273" s="5"/>
      <c r="NZY1273" s="5"/>
      <c r="NZZ1273" s="5"/>
      <c r="OAA1273" s="5"/>
      <c r="OAB1273" s="5"/>
      <c r="OAC1273" s="5"/>
      <c r="OAD1273" s="5"/>
      <c r="OAE1273" s="5"/>
      <c r="OAF1273" s="5"/>
      <c r="OAG1273" s="5"/>
      <c r="OAH1273" s="5"/>
      <c r="OAI1273" s="5"/>
      <c r="OAJ1273" s="5"/>
      <c r="OAK1273" s="5"/>
      <c r="OAL1273" s="5"/>
      <c r="OAM1273" s="5"/>
      <c r="OAN1273" s="5"/>
      <c r="OAO1273" s="5"/>
      <c r="OAP1273" s="5"/>
      <c r="OAQ1273" s="5"/>
      <c r="OAR1273" s="5"/>
      <c r="OAS1273" s="5"/>
      <c r="OAT1273" s="5"/>
      <c r="OAU1273" s="5"/>
      <c r="OAV1273" s="5"/>
      <c r="OAW1273" s="5"/>
      <c r="OAX1273" s="5"/>
      <c r="OAY1273" s="5"/>
      <c r="OAZ1273" s="5"/>
      <c r="OBA1273" s="5"/>
      <c r="OBB1273" s="5"/>
      <c r="OBC1273" s="5"/>
      <c r="OBD1273" s="5"/>
      <c r="OBE1273" s="5"/>
      <c r="OBF1273" s="5"/>
      <c r="OBG1273" s="5"/>
      <c r="OBH1273" s="5"/>
      <c r="OBI1273" s="5"/>
      <c r="OBJ1273" s="5"/>
      <c r="OBK1273" s="5"/>
      <c r="OBL1273" s="5"/>
      <c r="OBM1273" s="5"/>
      <c r="OBN1273" s="5"/>
      <c r="OBO1273" s="5"/>
      <c r="OBP1273" s="5"/>
      <c r="OBQ1273" s="5"/>
      <c r="OBR1273" s="5"/>
      <c r="OBS1273" s="5"/>
      <c r="OBT1273" s="5"/>
      <c r="OBU1273" s="5"/>
      <c r="OBV1273" s="5"/>
      <c r="OBW1273" s="5"/>
      <c r="OBX1273" s="5"/>
      <c r="OBY1273" s="5"/>
      <c r="OBZ1273" s="5"/>
      <c r="OCA1273" s="5"/>
      <c r="OCB1273" s="5"/>
      <c r="OCC1273" s="5"/>
      <c r="OCD1273" s="5"/>
      <c r="OCE1273" s="5"/>
      <c r="OCF1273" s="5"/>
      <c r="OCG1273" s="5"/>
      <c r="OCH1273" s="5"/>
      <c r="OCI1273" s="5"/>
      <c r="OCJ1273" s="5"/>
      <c r="OCK1273" s="5"/>
      <c r="OCL1273" s="5"/>
      <c r="OCM1273" s="5"/>
      <c r="OCN1273" s="5"/>
      <c r="OCO1273" s="5"/>
      <c r="OCP1273" s="5"/>
      <c r="OCQ1273" s="5"/>
      <c r="OCR1273" s="5"/>
      <c r="OCS1273" s="5"/>
      <c r="OCT1273" s="5"/>
      <c r="OCU1273" s="5"/>
      <c r="OCV1273" s="5"/>
      <c r="OCW1273" s="5"/>
      <c r="OCX1273" s="5"/>
      <c r="OCY1273" s="5"/>
      <c r="OCZ1273" s="5"/>
      <c r="ODA1273" s="5"/>
      <c r="ODB1273" s="5"/>
      <c r="ODC1273" s="5"/>
      <c r="ODD1273" s="5"/>
      <c r="ODE1273" s="5"/>
      <c r="ODF1273" s="5"/>
      <c r="ODG1273" s="5"/>
      <c r="ODH1273" s="5"/>
      <c r="ODI1273" s="5"/>
      <c r="ODJ1273" s="5"/>
      <c r="ODK1273" s="5"/>
      <c r="ODL1273" s="5"/>
      <c r="ODM1273" s="5"/>
      <c r="ODN1273" s="5"/>
      <c r="ODO1273" s="5"/>
      <c r="ODP1273" s="5"/>
      <c r="ODQ1273" s="5"/>
      <c r="ODR1273" s="5"/>
      <c r="ODS1273" s="5"/>
      <c r="ODT1273" s="5"/>
      <c r="ODU1273" s="5"/>
      <c r="ODV1273" s="5"/>
      <c r="ODW1273" s="5"/>
      <c r="ODX1273" s="5"/>
      <c r="ODY1273" s="5"/>
      <c r="ODZ1273" s="5"/>
      <c r="OEA1273" s="5"/>
      <c r="OEB1273" s="5"/>
      <c r="OEC1273" s="5"/>
      <c r="OED1273" s="5"/>
      <c r="OEE1273" s="5"/>
      <c r="OEF1273" s="5"/>
      <c r="OEG1273" s="5"/>
      <c r="OEH1273" s="5"/>
      <c r="OEI1273" s="5"/>
      <c r="OEJ1273" s="5"/>
      <c r="OEK1273" s="5"/>
      <c r="OEL1273" s="5"/>
      <c r="OEM1273" s="5"/>
      <c r="OEN1273" s="5"/>
      <c r="OEO1273" s="5"/>
      <c r="OEP1273" s="5"/>
      <c r="OEQ1273" s="5"/>
      <c r="OER1273" s="5"/>
      <c r="OES1273" s="5"/>
      <c r="OET1273" s="5"/>
      <c r="OEU1273" s="5"/>
      <c r="OEV1273" s="5"/>
      <c r="OEW1273" s="5"/>
      <c r="OEX1273" s="5"/>
      <c r="OEY1273" s="5"/>
      <c r="OEZ1273" s="5"/>
      <c r="OFA1273" s="5"/>
      <c r="OFB1273" s="5"/>
      <c r="OFC1273" s="5"/>
      <c r="OFD1273" s="5"/>
      <c r="OFE1273" s="5"/>
      <c r="OFF1273" s="5"/>
      <c r="OFG1273" s="5"/>
      <c r="OFH1273" s="5"/>
      <c r="OFI1273" s="5"/>
      <c r="OFJ1273" s="5"/>
      <c r="OFK1273" s="5"/>
      <c r="OFL1273" s="5"/>
      <c r="OFM1273" s="5"/>
      <c r="OFN1273" s="5"/>
      <c r="OFO1273" s="5"/>
      <c r="OFP1273" s="5"/>
      <c r="OFQ1273" s="5"/>
      <c r="OFR1273" s="5"/>
      <c r="OFS1273" s="5"/>
      <c r="OFT1273" s="5"/>
      <c r="OFU1273" s="5"/>
      <c r="OFV1273" s="5"/>
      <c r="OFW1273" s="5"/>
      <c r="OFX1273" s="5"/>
      <c r="OFY1273" s="5"/>
      <c r="OFZ1273" s="5"/>
      <c r="OGA1273" s="5"/>
      <c r="OGB1273" s="5"/>
      <c r="OGC1273" s="5"/>
      <c r="OGD1273" s="5"/>
      <c r="OGE1273" s="5"/>
      <c r="OGF1273" s="5"/>
      <c r="OGG1273" s="5"/>
      <c r="OGH1273" s="5"/>
      <c r="OGI1273" s="5"/>
      <c r="OGJ1273" s="5"/>
      <c r="OGK1273" s="5"/>
      <c r="OGL1273" s="5"/>
      <c r="OGM1273" s="5"/>
      <c r="OGN1273" s="5"/>
      <c r="OGO1273" s="5"/>
      <c r="OGP1273" s="5"/>
      <c r="OGQ1273" s="5"/>
      <c r="OGR1273" s="5"/>
      <c r="OGS1273" s="5"/>
      <c r="OGT1273" s="5"/>
      <c r="OGU1273" s="5"/>
      <c r="OGV1273" s="5"/>
      <c r="OGW1273" s="5"/>
      <c r="OGX1273" s="5"/>
      <c r="OGY1273" s="5"/>
      <c r="OGZ1273" s="5"/>
      <c r="OHA1273" s="5"/>
      <c r="OHB1273" s="5"/>
      <c r="OHC1273" s="5"/>
      <c r="OHD1273" s="5"/>
      <c r="OHE1273" s="5"/>
      <c r="OHF1273" s="5"/>
      <c r="OHG1273" s="5"/>
      <c r="OHH1273" s="5"/>
      <c r="OHI1273" s="5"/>
      <c r="OHJ1273" s="5"/>
      <c r="OHK1273" s="5"/>
      <c r="OHL1273" s="5"/>
      <c r="OHM1273" s="5"/>
      <c r="OHN1273" s="5"/>
      <c r="OHO1273" s="5"/>
      <c r="OHP1273" s="5"/>
      <c r="OHQ1273" s="5"/>
      <c r="OHR1273" s="5"/>
      <c r="OHS1273" s="5"/>
      <c r="OHT1273" s="5"/>
      <c r="OHU1273" s="5"/>
      <c r="OHV1273" s="5"/>
      <c r="OHW1273" s="5"/>
      <c r="OHX1273" s="5"/>
      <c r="OHY1273" s="5"/>
      <c r="OHZ1273" s="5"/>
      <c r="OIA1273" s="5"/>
      <c r="OIB1273" s="5"/>
      <c r="OIC1273" s="5"/>
      <c r="OID1273" s="5"/>
      <c r="OIE1273" s="5"/>
      <c r="OIF1273" s="5"/>
      <c r="OIG1273" s="5"/>
      <c r="OIH1273" s="5"/>
      <c r="OII1273" s="5"/>
      <c r="OIJ1273" s="5"/>
      <c r="OIK1273" s="5"/>
      <c r="OIL1273" s="5"/>
      <c r="OIM1273" s="5"/>
      <c r="OIN1273" s="5"/>
      <c r="OIO1273" s="5"/>
      <c r="OIP1273" s="5"/>
      <c r="OIQ1273" s="5"/>
      <c r="OIR1273" s="5"/>
      <c r="OIS1273" s="5"/>
      <c r="OIT1273" s="5"/>
      <c r="OIU1273" s="5"/>
      <c r="OIV1273" s="5"/>
      <c r="OIW1273" s="5"/>
      <c r="OIX1273" s="5"/>
      <c r="OIY1273" s="5"/>
      <c r="OIZ1273" s="5"/>
      <c r="OJA1273" s="5"/>
      <c r="OJB1273" s="5"/>
      <c r="OJC1273" s="5"/>
      <c r="OJD1273" s="5"/>
      <c r="OJE1273" s="5"/>
      <c r="OJF1273" s="5"/>
      <c r="OJG1273" s="5"/>
      <c r="OJH1273" s="5"/>
      <c r="OJI1273" s="5"/>
      <c r="OJJ1273" s="5"/>
      <c r="OJK1273" s="5"/>
      <c r="OJL1273" s="5"/>
      <c r="OJM1273" s="5"/>
      <c r="OJN1273" s="5"/>
      <c r="OJO1273" s="5"/>
      <c r="OJP1273" s="5"/>
      <c r="OJQ1273" s="5"/>
      <c r="OJR1273" s="5"/>
      <c r="OJS1273" s="5"/>
      <c r="OJT1273" s="5"/>
      <c r="OJU1273" s="5"/>
      <c r="OJV1273" s="5"/>
      <c r="OJW1273" s="5"/>
      <c r="OJX1273" s="5"/>
      <c r="OJY1273" s="5"/>
      <c r="OJZ1273" s="5"/>
      <c r="OKA1273" s="5"/>
      <c r="OKB1273" s="5"/>
      <c r="OKC1273" s="5"/>
      <c r="OKD1273" s="5"/>
      <c r="OKE1273" s="5"/>
      <c r="OKF1273" s="5"/>
      <c r="OKG1273" s="5"/>
      <c r="OKH1273" s="5"/>
      <c r="OKI1273" s="5"/>
      <c r="OKJ1273" s="5"/>
      <c r="OKK1273" s="5"/>
      <c r="OKL1273" s="5"/>
      <c r="OKM1273" s="5"/>
      <c r="OKN1273" s="5"/>
      <c r="OKO1273" s="5"/>
      <c r="OKP1273" s="5"/>
      <c r="OKQ1273" s="5"/>
      <c r="OKR1273" s="5"/>
      <c r="OKS1273" s="5"/>
      <c r="OKT1273" s="5"/>
      <c r="OKU1273" s="5"/>
      <c r="OKV1273" s="5"/>
      <c r="OKW1273" s="5"/>
      <c r="OKX1273" s="5"/>
      <c r="OKY1273" s="5"/>
      <c r="OKZ1273" s="5"/>
      <c r="OLA1273" s="5"/>
      <c r="OLB1273" s="5"/>
      <c r="OLC1273" s="5"/>
      <c r="OLD1273" s="5"/>
      <c r="OLE1273" s="5"/>
      <c r="OLF1273" s="5"/>
      <c r="OLG1273" s="5"/>
      <c r="OLH1273" s="5"/>
      <c r="OLI1273" s="5"/>
      <c r="OLJ1273" s="5"/>
      <c r="OLK1273" s="5"/>
      <c r="OLL1273" s="5"/>
      <c r="OLM1273" s="5"/>
      <c r="OLN1273" s="5"/>
      <c r="OLO1273" s="5"/>
      <c r="OLP1273" s="5"/>
      <c r="OLQ1273" s="5"/>
      <c r="OLR1273" s="5"/>
      <c r="OLS1273" s="5"/>
      <c r="OLT1273" s="5"/>
      <c r="OLU1273" s="5"/>
      <c r="OLV1273" s="5"/>
      <c r="OLW1273" s="5"/>
      <c r="OLX1273" s="5"/>
      <c r="OLY1273" s="5"/>
      <c r="OLZ1273" s="5"/>
      <c r="OMA1273" s="5"/>
      <c r="OMB1273" s="5"/>
      <c r="OMC1273" s="5"/>
      <c r="OMD1273" s="5"/>
      <c r="OME1273" s="5"/>
      <c r="OMF1273" s="5"/>
      <c r="OMG1273" s="5"/>
      <c r="OMH1273" s="5"/>
      <c r="OMI1273" s="5"/>
      <c r="OMJ1273" s="5"/>
      <c r="OMK1273" s="5"/>
      <c r="OML1273" s="5"/>
      <c r="OMM1273" s="5"/>
      <c r="OMN1273" s="5"/>
      <c r="OMO1273" s="5"/>
      <c r="OMP1273" s="5"/>
      <c r="OMQ1273" s="5"/>
      <c r="OMR1273" s="5"/>
      <c r="OMS1273" s="5"/>
      <c r="OMT1273" s="5"/>
      <c r="OMU1273" s="5"/>
      <c r="OMV1273" s="5"/>
      <c r="OMW1273" s="5"/>
      <c r="OMX1273" s="5"/>
      <c r="OMY1273" s="5"/>
      <c r="OMZ1273" s="5"/>
      <c r="ONA1273" s="5"/>
      <c r="ONB1273" s="5"/>
      <c r="ONC1273" s="5"/>
      <c r="OND1273" s="5"/>
      <c r="ONE1273" s="5"/>
      <c r="ONF1273" s="5"/>
      <c r="ONG1273" s="5"/>
      <c r="ONH1273" s="5"/>
      <c r="ONI1273" s="5"/>
      <c r="ONJ1273" s="5"/>
      <c r="ONK1273" s="5"/>
      <c r="ONL1273" s="5"/>
      <c r="ONM1273" s="5"/>
      <c r="ONN1273" s="5"/>
      <c r="ONO1273" s="5"/>
      <c r="ONP1273" s="5"/>
      <c r="ONQ1273" s="5"/>
      <c r="ONR1273" s="5"/>
      <c r="ONS1273" s="5"/>
      <c r="ONT1273" s="5"/>
      <c r="ONU1273" s="5"/>
      <c r="ONV1273" s="5"/>
      <c r="ONW1273" s="5"/>
      <c r="ONX1273" s="5"/>
      <c r="ONY1273" s="5"/>
      <c r="ONZ1273" s="5"/>
      <c r="OOA1273" s="5"/>
      <c r="OOB1273" s="5"/>
      <c r="OOC1273" s="5"/>
      <c r="OOD1273" s="5"/>
      <c r="OOE1273" s="5"/>
      <c r="OOF1273" s="5"/>
      <c r="OOG1273" s="5"/>
      <c r="OOH1273" s="5"/>
      <c r="OOI1273" s="5"/>
      <c r="OOJ1273" s="5"/>
      <c r="OOK1273" s="5"/>
      <c r="OOL1273" s="5"/>
      <c r="OOM1273" s="5"/>
      <c r="OON1273" s="5"/>
      <c r="OOO1273" s="5"/>
      <c r="OOP1273" s="5"/>
      <c r="OOQ1273" s="5"/>
      <c r="OOR1273" s="5"/>
      <c r="OOS1273" s="5"/>
      <c r="OOT1273" s="5"/>
      <c r="OOU1273" s="5"/>
      <c r="OOV1273" s="5"/>
      <c r="OOW1273" s="5"/>
      <c r="OOX1273" s="5"/>
      <c r="OOY1273" s="5"/>
      <c r="OOZ1273" s="5"/>
      <c r="OPA1273" s="5"/>
      <c r="OPB1273" s="5"/>
      <c r="OPC1273" s="5"/>
      <c r="OPD1273" s="5"/>
      <c r="OPE1273" s="5"/>
      <c r="OPF1273" s="5"/>
      <c r="OPG1273" s="5"/>
      <c r="OPH1273" s="5"/>
      <c r="OPI1273" s="5"/>
      <c r="OPJ1273" s="5"/>
      <c r="OPK1273" s="5"/>
      <c r="OPL1273" s="5"/>
      <c r="OPM1273" s="5"/>
      <c r="OPN1273" s="5"/>
      <c r="OPO1273" s="5"/>
      <c r="OPP1273" s="5"/>
      <c r="OPQ1273" s="5"/>
      <c r="OPR1273" s="5"/>
      <c r="OPS1273" s="5"/>
      <c r="OPT1273" s="5"/>
      <c r="OPU1273" s="5"/>
      <c r="OPV1273" s="5"/>
      <c r="OPW1273" s="5"/>
      <c r="OPX1273" s="5"/>
      <c r="OPY1273" s="5"/>
      <c r="OPZ1273" s="5"/>
      <c r="OQA1273" s="5"/>
      <c r="OQB1273" s="5"/>
      <c r="OQC1273" s="5"/>
      <c r="OQD1273" s="5"/>
      <c r="OQE1273" s="5"/>
      <c r="OQF1273" s="5"/>
      <c r="OQG1273" s="5"/>
      <c r="OQH1273" s="5"/>
      <c r="OQI1273" s="5"/>
      <c r="OQJ1273" s="5"/>
      <c r="OQK1273" s="5"/>
      <c r="OQL1273" s="5"/>
      <c r="OQM1273" s="5"/>
      <c r="OQN1273" s="5"/>
      <c r="OQO1273" s="5"/>
      <c r="OQP1273" s="5"/>
      <c r="OQQ1273" s="5"/>
      <c r="OQR1273" s="5"/>
      <c r="OQS1273" s="5"/>
      <c r="OQT1273" s="5"/>
      <c r="OQU1273" s="5"/>
      <c r="OQV1273" s="5"/>
      <c r="OQW1273" s="5"/>
      <c r="OQX1273" s="5"/>
      <c r="OQY1273" s="5"/>
      <c r="OQZ1273" s="5"/>
      <c r="ORA1273" s="5"/>
      <c r="ORB1273" s="5"/>
      <c r="ORC1273" s="5"/>
      <c r="ORD1273" s="5"/>
      <c r="ORE1273" s="5"/>
      <c r="ORF1273" s="5"/>
      <c r="ORG1273" s="5"/>
      <c r="ORH1273" s="5"/>
      <c r="ORI1273" s="5"/>
      <c r="ORJ1273" s="5"/>
      <c r="ORK1273" s="5"/>
      <c r="ORL1273" s="5"/>
      <c r="ORM1273" s="5"/>
      <c r="ORN1273" s="5"/>
      <c r="ORO1273" s="5"/>
      <c r="ORP1273" s="5"/>
      <c r="ORQ1273" s="5"/>
      <c r="ORR1273" s="5"/>
      <c r="ORS1273" s="5"/>
      <c r="ORT1273" s="5"/>
      <c r="ORU1273" s="5"/>
      <c r="ORV1273" s="5"/>
      <c r="ORW1273" s="5"/>
      <c r="ORX1273" s="5"/>
      <c r="ORY1273" s="5"/>
      <c r="ORZ1273" s="5"/>
      <c r="OSA1273" s="5"/>
      <c r="OSB1273" s="5"/>
      <c r="OSC1273" s="5"/>
      <c r="OSD1273" s="5"/>
      <c r="OSE1273" s="5"/>
      <c r="OSF1273" s="5"/>
      <c r="OSG1273" s="5"/>
      <c r="OSH1273" s="5"/>
      <c r="OSI1273" s="5"/>
      <c r="OSJ1273" s="5"/>
      <c r="OSK1273" s="5"/>
      <c r="OSL1273" s="5"/>
      <c r="OSM1273" s="5"/>
      <c r="OSN1273" s="5"/>
      <c r="OSO1273" s="5"/>
      <c r="OSP1273" s="5"/>
      <c r="OSQ1273" s="5"/>
      <c r="OSR1273" s="5"/>
      <c r="OSS1273" s="5"/>
      <c r="OST1273" s="5"/>
      <c r="OSU1273" s="5"/>
      <c r="OSV1273" s="5"/>
      <c r="OSW1273" s="5"/>
      <c r="OSX1273" s="5"/>
      <c r="OSY1273" s="5"/>
      <c r="OSZ1273" s="5"/>
      <c r="OTA1273" s="5"/>
      <c r="OTB1273" s="5"/>
      <c r="OTC1273" s="5"/>
      <c r="OTD1273" s="5"/>
      <c r="OTE1273" s="5"/>
      <c r="OTF1273" s="5"/>
      <c r="OTG1273" s="5"/>
      <c r="OTH1273" s="5"/>
      <c r="OTI1273" s="5"/>
      <c r="OTJ1273" s="5"/>
      <c r="OTK1273" s="5"/>
      <c r="OTL1273" s="5"/>
      <c r="OTM1273" s="5"/>
      <c r="OTN1273" s="5"/>
      <c r="OTO1273" s="5"/>
      <c r="OTP1273" s="5"/>
      <c r="OTQ1273" s="5"/>
      <c r="OTR1273" s="5"/>
      <c r="OTS1273" s="5"/>
      <c r="OTT1273" s="5"/>
      <c r="OTU1273" s="5"/>
      <c r="OTV1273" s="5"/>
      <c r="OTW1273" s="5"/>
      <c r="OTX1273" s="5"/>
      <c r="OTY1273" s="5"/>
      <c r="OTZ1273" s="5"/>
      <c r="OUA1273" s="5"/>
      <c r="OUB1273" s="5"/>
      <c r="OUC1273" s="5"/>
      <c r="OUD1273" s="5"/>
      <c r="OUE1273" s="5"/>
      <c r="OUF1273" s="5"/>
      <c r="OUG1273" s="5"/>
      <c r="OUH1273" s="5"/>
      <c r="OUI1273" s="5"/>
      <c r="OUJ1273" s="5"/>
      <c r="OUK1273" s="5"/>
      <c r="OUL1273" s="5"/>
      <c r="OUM1273" s="5"/>
      <c r="OUN1273" s="5"/>
      <c r="OUO1273" s="5"/>
      <c r="OUP1273" s="5"/>
      <c r="OUQ1273" s="5"/>
      <c r="OUR1273" s="5"/>
      <c r="OUS1273" s="5"/>
      <c r="OUT1273" s="5"/>
      <c r="OUU1273" s="5"/>
      <c r="OUV1273" s="5"/>
      <c r="OUW1273" s="5"/>
      <c r="OUX1273" s="5"/>
      <c r="OUY1273" s="5"/>
      <c r="OUZ1273" s="5"/>
      <c r="OVA1273" s="5"/>
      <c r="OVB1273" s="5"/>
      <c r="OVC1273" s="5"/>
      <c r="OVD1273" s="5"/>
      <c r="OVE1273" s="5"/>
      <c r="OVF1273" s="5"/>
      <c r="OVG1273" s="5"/>
      <c r="OVH1273" s="5"/>
      <c r="OVI1273" s="5"/>
      <c r="OVJ1273" s="5"/>
      <c r="OVK1273" s="5"/>
      <c r="OVL1273" s="5"/>
      <c r="OVM1273" s="5"/>
      <c r="OVN1273" s="5"/>
      <c r="OVO1273" s="5"/>
      <c r="OVP1273" s="5"/>
      <c r="OVQ1273" s="5"/>
      <c r="OVR1273" s="5"/>
      <c r="OVS1273" s="5"/>
      <c r="OVT1273" s="5"/>
      <c r="OVU1273" s="5"/>
      <c r="OVV1273" s="5"/>
      <c r="OVW1273" s="5"/>
      <c r="OVX1273" s="5"/>
      <c r="OVY1273" s="5"/>
      <c r="OVZ1273" s="5"/>
      <c r="OWA1273" s="5"/>
      <c r="OWB1273" s="5"/>
      <c r="OWC1273" s="5"/>
      <c r="OWD1273" s="5"/>
      <c r="OWE1273" s="5"/>
      <c r="OWF1273" s="5"/>
      <c r="OWG1273" s="5"/>
      <c r="OWH1273" s="5"/>
      <c r="OWI1273" s="5"/>
      <c r="OWJ1273" s="5"/>
      <c r="OWK1273" s="5"/>
      <c r="OWL1273" s="5"/>
      <c r="OWM1273" s="5"/>
      <c r="OWN1273" s="5"/>
      <c r="OWO1273" s="5"/>
      <c r="OWP1273" s="5"/>
      <c r="OWQ1273" s="5"/>
      <c r="OWR1273" s="5"/>
      <c r="OWS1273" s="5"/>
      <c r="OWT1273" s="5"/>
      <c r="OWU1273" s="5"/>
      <c r="OWV1273" s="5"/>
      <c r="OWW1273" s="5"/>
      <c r="OWX1273" s="5"/>
      <c r="OWY1273" s="5"/>
      <c r="OWZ1273" s="5"/>
      <c r="OXA1273" s="5"/>
      <c r="OXB1273" s="5"/>
      <c r="OXC1273" s="5"/>
      <c r="OXD1273" s="5"/>
      <c r="OXE1273" s="5"/>
      <c r="OXF1273" s="5"/>
      <c r="OXG1273" s="5"/>
      <c r="OXH1273" s="5"/>
      <c r="OXI1273" s="5"/>
      <c r="OXJ1273" s="5"/>
      <c r="OXK1273" s="5"/>
      <c r="OXL1273" s="5"/>
      <c r="OXM1273" s="5"/>
      <c r="OXN1273" s="5"/>
      <c r="OXO1273" s="5"/>
      <c r="OXP1273" s="5"/>
      <c r="OXQ1273" s="5"/>
      <c r="OXR1273" s="5"/>
      <c r="OXS1273" s="5"/>
      <c r="OXT1273" s="5"/>
      <c r="OXU1273" s="5"/>
      <c r="OXV1273" s="5"/>
      <c r="OXW1273" s="5"/>
      <c r="OXX1273" s="5"/>
      <c r="OXY1273" s="5"/>
      <c r="OXZ1273" s="5"/>
      <c r="OYA1273" s="5"/>
      <c r="OYB1273" s="5"/>
      <c r="OYC1273" s="5"/>
      <c r="OYD1273" s="5"/>
      <c r="OYE1273" s="5"/>
      <c r="OYF1273" s="5"/>
      <c r="OYG1273" s="5"/>
      <c r="OYH1273" s="5"/>
      <c r="OYI1273" s="5"/>
      <c r="OYJ1273" s="5"/>
      <c r="OYK1273" s="5"/>
      <c r="OYL1273" s="5"/>
      <c r="OYM1273" s="5"/>
      <c r="OYN1273" s="5"/>
      <c r="OYO1273" s="5"/>
      <c r="OYP1273" s="5"/>
      <c r="OYQ1273" s="5"/>
      <c r="OYR1273" s="5"/>
      <c r="OYS1273" s="5"/>
      <c r="OYT1273" s="5"/>
      <c r="OYU1273" s="5"/>
      <c r="OYV1273" s="5"/>
      <c r="OYW1273" s="5"/>
      <c r="OYX1273" s="5"/>
      <c r="OYY1273" s="5"/>
      <c r="OYZ1273" s="5"/>
      <c r="OZA1273" s="5"/>
      <c r="OZB1273" s="5"/>
      <c r="OZC1273" s="5"/>
      <c r="OZD1273" s="5"/>
      <c r="OZE1273" s="5"/>
      <c r="OZF1273" s="5"/>
      <c r="OZG1273" s="5"/>
      <c r="OZH1273" s="5"/>
      <c r="OZI1273" s="5"/>
      <c r="OZJ1273" s="5"/>
      <c r="OZK1273" s="5"/>
      <c r="OZL1273" s="5"/>
      <c r="OZM1273" s="5"/>
      <c r="OZN1273" s="5"/>
      <c r="OZO1273" s="5"/>
      <c r="OZP1273" s="5"/>
      <c r="OZQ1273" s="5"/>
      <c r="OZR1273" s="5"/>
      <c r="OZS1273" s="5"/>
      <c r="OZT1273" s="5"/>
      <c r="OZU1273" s="5"/>
      <c r="OZV1273" s="5"/>
      <c r="OZW1273" s="5"/>
      <c r="OZX1273" s="5"/>
      <c r="OZY1273" s="5"/>
      <c r="OZZ1273" s="5"/>
      <c r="PAA1273" s="5"/>
      <c r="PAB1273" s="5"/>
      <c r="PAC1273" s="5"/>
      <c r="PAD1273" s="5"/>
      <c r="PAE1273" s="5"/>
      <c r="PAF1273" s="5"/>
      <c r="PAG1273" s="5"/>
      <c r="PAH1273" s="5"/>
      <c r="PAI1273" s="5"/>
      <c r="PAJ1273" s="5"/>
      <c r="PAK1273" s="5"/>
      <c r="PAL1273" s="5"/>
      <c r="PAM1273" s="5"/>
      <c r="PAN1273" s="5"/>
      <c r="PAO1273" s="5"/>
      <c r="PAP1273" s="5"/>
      <c r="PAQ1273" s="5"/>
      <c r="PAR1273" s="5"/>
      <c r="PAS1273" s="5"/>
      <c r="PAT1273" s="5"/>
      <c r="PAU1273" s="5"/>
      <c r="PAV1273" s="5"/>
      <c r="PAW1273" s="5"/>
      <c r="PAX1273" s="5"/>
      <c r="PAY1273" s="5"/>
      <c r="PAZ1273" s="5"/>
      <c r="PBA1273" s="5"/>
      <c r="PBB1273" s="5"/>
      <c r="PBC1273" s="5"/>
      <c r="PBD1273" s="5"/>
      <c r="PBE1273" s="5"/>
      <c r="PBF1273" s="5"/>
      <c r="PBG1273" s="5"/>
      <c r="PBH1273" s="5"/>
      <c r="PBI1273" s="5"/>
      <c r="PBJ1273" s="5"/>
      <c r="PBK1273" s="5"/>
      <c r="PBL1273" s="5"/>
      <c r="PBM1273" s="5"/>
      <c r="PBN1273" s="5"/>
      <c r="PBO1273" s="5"/>
      <c r="PBP1273" s="5"/>
      <c r="PBQ1273" s="5"/>
      <c r="PBR1273" s="5"/>
      <c r="PBS1273" s="5"/>
      <c r="PBT1273" s="5"/>
      <c r="PBU1273" s="5"/>
      <c r="PBV1273" s="5"/>
      <c r="PBW1273" s="5"/>
      <c r="PBX1273" s="5"/>
      <c r="PBY1273" s="5"/>
      <c r="PBZ1273" s="5"/>
      <c r="PCA1273" s="5"/>
      <c r="PCB1273" s="5"/>
      <c r="PCC1273" s="5"/>
      <c r="PCD1273" s="5"/>
      <c r="PCE1273" s="5"/>
      <c r="PCF1273" s="5"/>
      <c r="PCG1273" s="5"/>
      <c r="PCH1273" s="5"/>
      <c r="PCI1273" s="5"/>
      <c r="PCJ1273" s="5"/>
      <c r="PCK1273" s="5"/>
      <c r="PCL1273" s="5"/>
      <c r="PCM1273" s="5"/>
      <c r="PCN1273" s="5"/>
      <c r="PCO1273" s="5"/>
      <c r="PCP1273" s="5"/>
      <c r="PCQ1273" s="5"/>
      <c r="PCR1273" s="5"/>
      <c r="PCS1273" s="5"/>
      <c r="PCT1273" s="5"/>
      <c r="PCU1273" s="5"/>
      <c r="PCV1273" s="5"/>
      <c r="PCW1273" s="5"/>
      <c r="PCX1273" s="5"/>
      <c r="PCY1273" s="5"/>
      <c r="PCZ1273" s="5"/>
      <c r="PDA1273" s="5"/>
      <c r="PDB1273" s="5"/>
      <c r="PDC1273" s="5"/>
      <c r="PDD1273" s="5"/>
      <c r="PDE1273" s="5"/>
      <c r="PDF1273" s="5"/>
      <c r="PDG1273" s="5"/>
      <c r="PDH1273" s="5"/>
      <c r="PDI1273" s="5"/>
      <c r="PDJ1273" s="5"/>
      <c r="PDK1273" s="5"/>
      <c r="PDL1273" s="5"/>
      <c r="PDM1273" s="5"/>
      <c r="PDN1273" s="5"/>
      <c r="PDO1273" s="5"/>
      <c r="PDP1273" s="5"/>
      <c r="PDQ1273" s="5"/>
      <c r="PDR1273" s="5"/>
      <c r="PDS1273" s="5"/>
      <c r="PDT1273" s="5"/>
      <c r="PDU1273" s="5"/>
      <c r="PDV1273" s="5"/>
      <c r="PDW1273" s="5"/>
      <c r="PDX1273" s="5"/>
      <c r="PDY1273" s="5"/>
      <c r="PDZ1273" s="5"/>
      <c r="PEA1273" s="5"/>
      <c r="PEB1273" s="5"/>
      <c r="PEC1273" s="5"/>
      <c r="PED1273" s="5"/>
      <c r="PEE1273" s="5"/>
      <c r="PEF1273" s="5"/>
      <c r="PEG1273" s="5"/>
      <c r="PEH1273" s="5"/>
      <c r="PEI1273" s="5"/>
      <c r="PEJ1273" s="5"/>
      <c r="PEK1273" s="5"/>
      <c r="PEL1273" s="5"/>
      <c r="PEM1273" s="5"/>
      <c r="PEN1273" s="5"/>
      <c r="PEO1273" s="5"/>
      <c r="PEP1273" s="5"/>
      <c r="PEQ1273" s="5"/>
      <c r="PER1273" s="5"/>
      <c r="PES1273" s="5"/>
      <c r="PET1273" s="5"/>
      <c r="PEU1273" s="5"/>
      <c r="PEV1273" s="5"/>
      <c r="PEW1273" s="5"/>
      <c r="PEX1273" s="5"/>
      <c r="PEY1273" s="5"/>
      <c r="PEZ1273" s="5"/>
      <c r="PFA1273" s="5"/>
      <c r="PFB1273" s="5"/>
      <c r="PFC1273" s="5"/>
      <c r="PFD1273" s="5"/>
      <c r="PFE1273" s="5"/>
      <c r="PFF1273" s="5"/>
      <c r="PFG1273" s="5"/>
      <c r="PFH1273" s="5"/>
      <c r="PFI1273" s="5"/>
      <c r="PFJ1273" s="5"/>
      <c r="PFK1273" s="5"/>
      <c r="PFL1273" s="5"/>
      <c r="PFM1273" s="5"/>
      <c r="PFN1273" s="5"/>
      <c r="PFO1273" s="5"/>
      <c r="PFP1273" s="5"/>
      <c r="PFQ1273" s="5"/>
      <c r="PFR1273" s="5"/>
      <c r="PFS1273" s="5"/>
      <c r="PFT1273" s="5"/>
      <c r="PFU1273" s="5"/>
      <c r="PFV1273" s="5"/>
      <c r="PFW1273" s="5"/>
      <c r="PFX1273" s="5"/>
      <c r="PFY1273" s="5"/>
      <c r="PFZ1273" s="5"/>
      <c r="PGA1273" s="5"/>
      <c r="PGB1273" s="5"/>
      <c r="PGC1273" s="5"/>
      <c r="PGD1273" s="5"/>
      <c r="PGE1273" s="5"/>
      <c r="PGF1273" s="5"/>
      <c r="PGG1273" s="5"/>
      <c r="PGH1273" s="5"/>
      <c r="PGI1273" s="5"/>
      <c r="PGJ1273" s="5"/>
      <c r="PGK1273" s="5"/>
      <c r="PGL1273" s="5"/>
      <c r="PGM1273" s="5"/>
      <c r="PGN1273" s="5"/>
      <c r="PGO1273" s="5"/>
      <c r="PGP1273" s="5"/>
      <c r="PGQ1273" s="5"/>
      <c r="PGR1273" s="5"/>
      <c r="PGS1273" s="5"/>
      <c r="PGT1273" s="5"/>
      <c r="PGU1273" s="5"/>
      <c r="PGV1273" s="5"/>
      <c r="PGW1273" s="5"/>
      <c r="PGX1273" s="5"/>
      <c r="PGY1273" s="5"/>
      <c r="PGZ1273" s="5"/>
      <c r="PHA1273" s="5"/>
      <c r="PHB1273" s="5"/>
      <c r="PHC1273" s="5"/>
      <c r="PHD1273" s="5"/>
      <c r="PHE1273" s="5"/>
      <c r="PHF1273" s="5"/>
      <c r="PHG1273" s="5"/>
      <c r="PHH1273" s="5"/>
      <c r="PHI1273" s="5"/>
      <c r="PHJ1273" s="5"/>
      <c r="PHK1273" s="5"/>
      <c r="PHL1273" s="5"/>
      <c r="PHM1273" s="5"/>
      <c r="PHN1273" s="5"/>
      <c r="PHO1273" s="5"/>
      <c r="PHP1273" s="5"/>
      <c r="PHQ1273" s="5"/>
      <c r="PHR1273" s="5"/>
      <c r="PHS1273" s="5"/>
      <c r="PHT1273" s="5"/>
      <c r="PHU1273" s="5"/>
      <c r="PHV1273" s="5"/>
      <c r="PHW1273" s="5"/>
      <c r="PHX1273" s="5"/>
      <c r="PHY1273" s="5"/>
      <c r="PHZ1273" s="5"/>
      <c r="PIA1273" s="5"/>
      <c r="PIB1273" s="5"/>
      <c r="PIC1273" s="5"/>
      <c r="PID1273" s="5"/>
      <c r="PIE1273" s="5"/>
      <c r="PIF1273" s="5"/>
      <c r="PIG1273" s="5"/>
      <c r="PIH1273" s="5"/>
      <c r="PII1273" s="5"/>
      <c r="PIJ1273" s="5"/>
      <c r="PIK1273" s="5"/>
      <c r="PIL1273" s="5"/>
      <c r="PIM1273" s="5"/>
      <c r="PIN1273" s="5"/>
      <c r="PIO1273" s="5"/>
      <c r="PIP1273" s="5"/>
      <c r="PIQ1273" s="5"/>
      <c r="PIR1273" s="5"/>
      <c r="PIS1273" s="5"/>
      <c r="PIT1273" s="5"/>
      <c r="PIU1273" s="5"/>
      <c r="PIV1273" s="5"/>
      <c r="PIW1273" s="5"/>
      <c r="PIX1273" s="5"/>
      <c r="PIY1273" s="5"/>
      <c r="PIZ1273" s="5"/>
      <c r="PJA1273" s="5"/>
      <c r="PJB1273" s="5"/>
      <c r="PJC1273" s="5"/>
      <c r="PJD1273" s="5"/>
      <c r="PJE1273" s="5"/>
      <c r="PJF1273" s="5"/>
      <c r="PJG1273" s="5"/>
      <c r="PJH1273" s="5"/>
      <c r="PJI1273" s="5"/>
      <c r="PJJ1273" s="5"/>
      <c r="PJK1273" s="5"/>
      <c r="PJL1273" s="5"/>
      <c r="PJM1273" s="5"/>
      <c r="PJN1273" s="5"/>
      <c r="PJO1273" s="5"/>
      <c r="PJP1273" s="5"/>
      <c r="PJQ1273" s="5"/>
      <c r="PJR1273" s="5"/>
      <c r="PJS1273" s="5"/>
      <c r="PJT1273" s="5"/>
      <c r="PJU1273" s="5"/>
      <c r="PJV1273" s="5"/>
      <c r="PJW1273" s="5"/>
      <c r="PJX1273" s="5"/>
      <c r="PJY1273" s="5"/>
      <c r="PJZ1273" s="5"/>
      <c r="PKA1273" s="5"/>
      <c r="PKB1273" s="5"/>
      <c r="PKC1273" s="5"/>
      <c r="PKD1273" s="5"/>
      <c r="PKE1273" s="5"/>
      <c r="PKF1273" s="5"/>
      <c r="PKG1273" s="5"/>
      <c r="PKH1273" s="5"/>
      <c r="PKI1273" s="5"/>
      <c r="PKJ1273" s="5"/>
      <c r="PKK1273" s="5"/>
      <c r="PKL1273" s="5"/>
      <c r="PKM1273" s="5"/>
      <c r="PKN1273" s="5"/>
      <c r="PKO1273" s="5"/>
      <c r="PKP1273" s="5"/>
      <c r="PKQ1273" s="5"/>
      <c r="PKR1273" s="5"/>
      <c r="PKS1273" s="5"/>
      <c r="PKT1273" s="5"/>
      <c r="PKU1273" s="5"/>
      <c r="PKV1273" s="5"/>
      <c r="PKW1273" s="5"/>
      <c r="PKX1273" s="5"/>
      <c r="PKY1273" s="5"/>
      <c r="PKZ1273" s="5"/>
      <c r="PLA1273" s="5"/>
      <c r="PLB1273" s="5"/>
      <c r="PLC1273" s="5"/>
      <c r="PLD1273" s="5"/>
      <c r="PLE1273" s="5"/>
      <c r="PLF1273" s="5"/>
      <c r="PLG1273" s="5"/>
      <c r="PLH1273" s="5"/>
      <c r="PLI1273" s="5"/>
      <c r="PLJ1273" s="5"/>
      <c r="PLK1273" s="5"/>
      <c r="PLL1273" s="5"/>
      <c r="PLM1273" s="5"/>
      <c r="PLN1273" s="5"/>
      <c r="PLO1273" s="5"/>
      <c r="PLP1273" s="5"/>
      <c r="PLQ1273" s="5"/>
      <c r="PLR1273" s="5"/>
      <c r="PLS1273" s="5"/>
      <c r="PLT1273" s="5"/>
      <c r="PLU1273" s="5"/>
      <c r="PLV1273" s="5"/>
      <c r="PLW1273" s="5"/>
      <c r="PLX1273" s="5"/>
      <c r="PLY1273" s="5"/>
      <c r="PLZ1273" s="5"/>
      <c r="PMA1273" s="5"/>
      <c r="PMB1273" s="5"/>
      <c r="PMC1273" s="5"/>
      <c r="PMD1273" s="5"/>
      <c r="PME1273" s="5"/>
      <c r="PMF1273" s="5"/>
      <c r="PMG1273" s="5"/>
      <c r="PMH1273" s="5"/>
      <c r="PMI1273" s="5"/>
      <c r="PMJ1273" s="5"/>
      <c r="PMK1273" s="5"/>
      <c r="PML1273" s="5"/>
      <c r="PMM1273" s="5"/>
      <c r="PMN1273" s="5"/>
      <c r="PMO1273" s="5"/>
      <c r="PMP1273" s="5"/>
      <c r="PMQ1273" s="5"/>
      <c r="PMR1273" s="5"/>
      <c r="PMS1273" s="5"/>
      <c r="PMT1273" s="5"/>
      <c r="PMU1273" s="5"/>
      <c r="PMV1273" s="5"/>
      <c r="PMW1273" s="5"/>
      <c r="PMX1273" s="5"/>
      <c r="PMY1273" s="5"/>
      <c r="PMZ1273" s="5"/>
      <c r="PNA1273" s="5"/>
      <c r="PNB1273" s="5"/>
      <c r="PNC1273" s="5"/>
      <c r="PND1273" s="5"/>
      <c r="PNE1273" s="5"/>
      <c r="PNF1273" s="5"/>
      <c r="PNG1273" s="5"/>
      <c r="PNH1273" s="5"/>
      <c r="PNI1273" s="5"/>
      <c r="PNJ1273" s="5"/>
      <c r="PNK1273" s="5"/>
      <c r="PNL1273" s="5"/>
      <c r="PNM1273" s="5"/>
      <c r="PNN1273" s="5"/>
      <c r="PNO1273" s="5"/>
      <c r="PNP1273" s="5"/>
      <c r="PNQ1273" s="5"/>
      <c r="PNR1273" s="5"/>
      <c r="PNS1273" s="5"/>
      <c r="PNT1273" s="5"/>
      <c r="PNU1273" s="5"/>
      <c r="PNV1273" s="5"/>
      <c r="PNW1273" s="5"/>
      <c r="PNX1273" s="5"/>
      <c r="PNY1273" s="5"/>
      <c r="PNZ1273" s="5"/>
      <c r="POA1273" s="5"/>
      <c r="POB1273" s="5"/>
      <c r="POC1273" s="5"/>
      <c r="POD1273" s="5"/>
      <c r="POE1273" s="5"/>
      <c r="POF1273" s="5"/>
      <c r="POG1273" s="5"/>
      <c r="POH1273" s="5"/>
      <c r="POI1273" s="5"/>
      <c r="POJ1273" s="5"/>
      <c r="POK1273" s="5"/>
      <c r="POL1273" s="5"/>
      <c r="POM1273" s="5"/>
      <c r="PON1273" s="5"/>
      <c r="POO1273" s="5"/>
      <c r="POP1273" s="5"/>
      <c r="POQ1273" s="5"/>
      <c r="POR1273" s="5"/>
      <c r="POS1273" s="5"/>
      <c r="POT1273" s="5"/>
      <c r="POU1273" s="5"/>
      <c r="POV1273" s="5"/>
      <c r="POW1273" s="5"/>
      <c r="POX1273" s="5"/>
      <c r="POY1273" s="5"/>
      <c r="POZ1273" s="5"/>
      <c r="PPA1273" s="5"/>
      <c r="PPB1273" s="5"/>
      <c r="PPC1273" s="5"/>
      <c r="PPD1273" s="5"/>
      <c r="PPE1273" s="5"/>
      <c r="PPF1273" s="5"/>
      <c r="PPG1273" s="5"/>
      <c r="PPH1273" s="5"/>
      <c r="PPI1273" s="5"/>
      <c r="PPJ1273" s="5"/>
      <c r="PPK1273" s="5"/>
      <c r="PPL1273" s="5"/>
      <c r="PPM1273" s="5"/>
      <c r="PPN1273" s="5"/>
      <c r="PPO1273" s="5"/>
      <c r="PPP1273" s="5"/>
      <c r="PPQ1273" s="5"/>
      <c r="PPR1273" s="5"/>
      <c r="PPS1273" s="5"/>
      <c r="PPT1273" s="5"/>
      <c r="PPU1273" s="5"/>
      <c r="PPV1273" s="5"/>
      <c r="PPW1273" s="5"/>
      <c r="PPX1273" s="5"/>
      <c r="PPY1273" s="5"/>
      <c r="PPZ1273" s="5"/>
      <c r="PQA1273" s="5"/>
      <c r="PQB1273" s="5"/>
      <c r="PQC1273" s="5"/>
      <c r="PQD1273" s="5"/>
      <c r="PQE1273" s="5"/>
      <c r="PQF1273" s="5"/>
      <c r="PQG1273" s="5"/>
      <c r="PQH1273" s="5"/>
      <c r="PQI1273" s="5"/>
      <c r="PQJ1273" s="5"/>
      <c r="PQK1273" s="5"/>
      <c r="PQL1273" s="5"/>
      <c r="PQM1273" s="5"/>
      <c r="PQN1273" s="5"/>
      <c r="PQO1273" s="5"/>
      <c r="PQP1273" s="5"/>
      <c r="PQQ1273" s="5"/>
      <c r="PQR1273" s="5"/>
      <c r="PQS1273" s="5"/>
      <c r="PQT1273" s="5"/>
      <c r="PQU1273" s="5"/>
      <c r="PQV1273" s="5"/>
      <c r="PQW1273" s="5"/>
      <c r="PQX1273" s="5"/>
      <c r="PQY1273" s="5"/>
      <c r="PQZ1273" s="5"/>
      <c r="PRA1273" s="5"/>
      <c r="PRB1273" s="5"/>
      <c r="PRC1273" s="5"/>
      <c r="PRD1273" s="5"/>
      <c r="PRE1273" s="5"/>
      <c r="PRF1273" s="5"/>
      <c r="PRG1273" s="5"/>
      <c r="PRH1273" s="5"/>
      <c r="PRI1273" s="5"/>
      <c r="PRJ1273" s="5"/>
      <c r="PRK1273" s="5"/>
      <c r="PRL1273" s="5"/>
      <c r="PRM1273" s="5"/>
      <c r="PRN1273" s="5"/>
      <c r="PRO1273" s="5"/>
      <c r="PRP1273" s="5"/>
      <c r="PRQ1273" s="5"/>
      <c r="PRR1273" s="5"/>
      <c r="PRS1273" s="5"/>
      <c r="PRT1273" s="5"/>
      <c r="PRU1273" s="5"/>
      <c r="PRV1273" s="5"/>
      <c r="PRW1273" s="5"/>
      <c r="PRX1273" s="5"/>
      <c r="PRY1273" s="5"/>
      <c r="PRZ1273" s="5"/>
      <c r="PSA1273" s="5"/>
      <c r="PSB1273" s="5"/>
      <c r="PSC1273" s="5"/>
      <c r="PSD1273" s="5"/>
      <c r="PSE1273" s="5"/>
      <c r="PSF1273" s="5"/>
      <c r="PSG1273" s="5"/>
      <c r="PSH1273" s="5"/>
      <c r="PSI1273" s="5"/>
      <c r="PSJ1273" s="5"/>
      <c r="PSK1273" s="5"/>
      <c r="PSL1273" s="5"/>
      <c r="PSM1273" s="5"/>
      <c r="PSN1273" s="5"/>
      <c r="PSO1273" s="5"/>
      <c r="PSP1273" s="5"/>
      <c r="PSQ1273" s="5"/>
      <c r="PSR1273" s="5"/>
      <c r="PSS1273" s="5"/>
      <c r="PST1273" s="5"/>
      <c r="PSU1273" s="5"/>
      <c r="PSV1273" s="5"/>
      <c r="PSW1273" s="5"/>
      <c r="PSX1273" s="5"/>
      <c r="PSY1273" s="5"/>
      <c r="PSZ1273" s="5"/>
      <c r="PTA1273" s="5"/>
      <c r="PTB1273" s="5"/>
      <c r="PTC1273" s="5"/>
      <c r="PTD1273" s="5"/>
      <c r="PTE1273" s="5"/>
      <c r="PTF1273" s="5"/>
      <c r="PTG1273" s="5"/>
      <c r="PTH1273" s="5"/>
      <c r="PTI1273" s="5"/>
      <c r="PTJ1273" s="5"/>
      <c r="PTK1273" s="5"/>
      <c r="PTL1273" s="5"/>
      <c r="PTM1273" s="5"/>
      <c r="PTN1273" s="5"/>
      <c r="PTO1273" s="5"/>
      <c r="PTP1273" s="5"/>
      <c r="PTQ1273" s="5"/>
      <c r="PTR1273" s="5"/>
      <c r="PTS1273" s="5"/>
      <c r="PTT1273" s="5"/>
      <c r="PTU1273" s="5"/>
      <c r="PTV1273" s="5"/>
      <c r="PTW1273" s="5"/>
      <c r="PTX1273" s="5"/>
      <c r="PTY1273" s="5"/>
      <c r="PTZ1273" s="5"/>
      <c r="PUA1273" s="5"/>
      <c r="PUB1273" s="5"/>
      <c r="PUC1273" s="5"/>
      <c r="PUD1273" s="5"/>
      <c r="PUE1273" s="5"/>
      <c r="PUF1273" s="5"/>
      <c r="PUG1273" s="5"/>
      <c r="PUH1273" s="5"/>
      <c r="PUI1273" s="5"/>
      <c r="PUJ1273" s="5"/>
      <c r="PUK1273" s="5"/>
      <c r="PUL1273" s="5"/>
      <c r="PUM1273" s="5"/>
      <c r="PUN1273" s="5"/>
      <c r="PUO1273" s="5"/>
      <c r="PUP1273" s="5"/>
      <c r="PUQ1273" s="5"/>
      <c r="PUR1273" s="5"/>
      <c r="PUS1273" s="5"/>
      <c r="PUT1273" s="5"/>
      <c r="PUU1273" s="5"/>
      <c r="PUV1273" s="5"/>
      <c r="PUW1273" s="5"/>
      <c r="PUX1273" s="5"/>
      <c r="PUY1273" s="5"/>
      <c r="PUZ1273" s="5"/>
      <c r="PVA1273" s="5"/>
      <c r="PVB1273" s="5"/>
      <c r="PVC1273" s="5"/>
      <c r="PVD1273" s="5"/>
      <c r="PVE1273" s="5"/>
      <c r="PVF1273" s="5"/>
      <c r="PVG1273" s="5"/>
      <c r="PVH1273" s="5"/>
      <c r="PVI1273" s="5"/>
      <c r="PVJ1273" s="5"/>
      <c r="PVK1273" s="5"/>
      <c r="PVL1273" s="5"/>
      <c r="PVM1273" s="5"/>
      <c r="PVN1273" s="5"/>
      <c r="PVO1273" s="5"/>
      <c r="PVP1273" s="5"/>
      <c r="PVQ1273" s="5"/>
      <c r="PVR1273" s="5"/>
      <c r="PVS1273" s="5"/>
      <c r="PVT1273" s="5"/>
      <c r="PVU1273" s="5"/>
      <c r="PVV1273" s="5"/>
      <c r="PVW1273" s="5"/>
      <c r="PVX1273" s="5"/>
      <c r="PVY1273" s="5"/>
      <c r="PVZ1273" s="5"/>
      <c r="PWA1273" s="5"/>
      <c r="PWB1273" s="5"/>
      <c r="PWC1273" s="5"/>
      <c r="PWD1273" s="5"/>
      <c r="PWE1273" s="5"/>
      <c r="PWF1273" s="5"/>
      <c r="PWG1273" s="5"/>
      <c r="PWH1273" s="5"/>
      <c r="PWI1273" s="5"/>
      <c r="PWJ1273" s="5"/>
      <c r="PWK1273" s="5"/>
      <c r="PWL1273" s="5"/>
      <c r="PWM1273" s="5"/>
      <c r="PWN1273" s="5"/>
      <c r="PWO1273" s="5"/>
      <c r="PWP1273" s="5"/>
      <c r="PWQ1273" s="5"/>
      <c r="PWR1273" s="5"/>
      <c r="PWS1273" s="5"/>
      <c r="PWT1273" s="5"/>
      <c r="PWU1273" s="5"/>
      <c r="PWV1273" s="5"/>
      <c r="PWW1273" s="5"/>
      <c r="PWX1273" s="5"/>
      <c r="PWY1273" s="5"/>
      <c r="PWZ1273" s="5"/>
      <c r="PXA1273" s="5"/>
      <c r="PXB1273" s="5"/>
      <c r="PXC1273" s="5"/>
      <c r="PXD1273" s="5"/>
      <c r="PXE1273" s="5"/>
      <c r="PXF1273" s="5"/>
      <c r="PXG1273" s="5"/>
      <c r="PXH1273" s="5"/>
      <c r="PXI1273" s="5"/>
      <c r="PXJ1273" s="5"/>
      <c r="PXK1273" s="5"/>
      <c r="PXL1273" s="5"/>
      <c r="PXM1273" s="5"/>
      <c r="PXN1273" s="5"/>
      <c r="PXO1273" s="5"/>
      <c r="PXP1273" s="5"/>
      <c r="PXQ1273" s="5"/>
      <c r="PXR1273" s="5"/>
      <c r="PXS1273" s="5"/>
      <c r="PXT1273" s="5"/>
      <c r="PXU1273" s="5"/>
      <c r="PXV1273" s="5"/>
      <c r="PXW1273" s="5"/>
      <c r="PXX1273" s="5"/>
      <c r="PXY1273" s="5"/>
      <c r="PXZ1273" s="5"/>
      <c r="PYA1273" s="5"/>
      <c r="PYB1273" s="5"/>
      <c r="PYC1273" s="5"/>
      <c r="PYD1273" s="5"/>
      <c r="PYE1273" s="5"/>
      <c r="PYF1273" s="5"/>
      <c r="PYG1273" s="5"/>
      <c r="PYH1273" s="5"/>
      <c r="PYI1273" s="5"/>
      <c r="PYJ1273" s="5"/>
      <c r="PYK1273" s="5"/>
      <c r="PYL1273" s="5"/>
      <c r="PYM1273" s="5"/>
      <c r="PYN1273" s="5"/>
      <c r="PYO1273" s="5"/>
      <c r="PYP1273" s="5"/>
      <c r="PYQ1273" s="5"/>
      <c r="PYR1273" s="5"/>
      <c r="PYS1273" s="5"/>
      <c r="PYT1273" s="5"/>
      <c r="PYU1273" s="5"/>
      <c r="PYV1273" s="5"/>
      <c r="PYW1273" s="5"/>
      <c r="PYX1273" s="5"/>
      <c r="PYY1273" s="5"/>
      <c r="PYZ1273" s="5"/>
      <c r="PZA1273" s="5"/>
      <c r="PZB1273" s="5"/>
      <c r="PZC1273" s="5"/>
      <c r="PZD1273" s="5"/>
      <c r="PZE1273" s="5"/>
      <c r="PZF1273" s="5"/>
      <c r="PZG1273" s="5"/>
      <c r="PZH1273" s="5"/>
      <c r="PZI1273" s="5"/>
      <c r="PZJ1273" s="5"/>
      <c r="PZK1273" s="5"/>
      <c r="PZL1273" s="5"/>
      <c r="PZM1273" s="5"/>
      <c r="PZN1273" s="5"/>
      <c r="PZO1273" s="5"/>
      <c r="PZP1273" s="5"/>
      <c r="PZQ1273" s="5"/>
      <c r="PZR1273" s="5"/>
      <c r="PZS1273" s="5"/>
      <c r="PZT1273" s="5"/>
      <c r="PZU1273" s="5"/>
      <c r="PZV1273" s="5"/>
      <c r="PZW1273" s="5"/>
      <c r="PZX1273" s="5"/>
      <c r="PZY1273" s="5"/>
      <c r="PZZ1273" s="5"/>
      <c r="QAA1273" s="5"/>
      <c r="QAB1273" s="5"/>
      <c r="QAC1273" s="5"/>
      <c r="QAD1273" s="5"/>
      <c r="QAE1273" s="5"/>
      <c r="QAF1273" s="5"/>
      <c r="QAG1273" s="5"/>
      <c r="QAH1273" s="5"/>
      <c r="QAI1273" s="5"/>
      <c r="QAJ1273" s="5"/>
      <c r="QAK1273" s="5"/>
      <c r="QAL1273" s="5"/>
      <c r="QAM1273" s="5"/>
      <c r="QAN1273" s="5"/>
      <c r="QAO1273" s="5"/>
      <c r="QAP1273" s="5"/>
      <c r="QAQ1273" s="5"/>
      <c r="QAR1273" s="5"/>
      <c r="QAS1273" s="5"/>
      <c r="QAT1273" s="5"/>
      <c r="QAU1273" s="5"/>
      <c r="QAV1273" s="5"/>
      <c r="QAW1273" s="5"/>
      <c r="QAX1273" s="5"/>
      <c r="QAY1273" s="5"/>
      <c r="QAZ1273" s="5"/>
      <c r="QBA1273" s="5"/>
      <c r="QBB1273" s="5"/>
      <c r="QBC1273" s="5"/>
      <c r="QBD1273" s="5"/>
      <c r="QBE1273" s="5"/>
      <c r="QBF1273" s="5"/>
      <c r="QBG1273" s="5"/>
      <c r="QBH1273" s="5"/>
      <c r="QBI1273" s="5"/>
      <c r="QBJ1273" s="5"/>
      <c r="QBK1273" s="5"/>
      <c r="QBL1273" s="5"/>
      <c r="QBM1273" s="5"/>
      <c r="QBN1273" s="5"/>
      <c r="QBO1273" s="5"/>
      <c r="QBP1273" s="5"/>
      <c r="QBQ1273" s="5"/>
      <c r="QBR1273" s="5"/>
      <c r="QBS1273" s="5"/>
      <c r="QBT1273" s="5"/>
      <c r="QBU1273" s="5"/>
      <c r="QBV1273" s="5"/>
      <c r="QBW1273" s="5"/>
      <c r="QBX1273" s="5"/>
      <c r="QBY1273" s="5"/>
      <c r="QBZ1273" s="5"/>
      <c r="QCA1273" s="5"/>
      <c r="QCB1273" s="5"/>
      <c r="QCC1273" s="5"/>
      <c r="QCD1273" s="5"/>
      <c r="QCE1273" s="5"/>
      <c r="QCF1273" s="5"/>
      <c r="QCG1273" s="5"/>
      <c r="QCH1273" s="5"/>
      <c r="QCI1273" s="5"/>
      <c r="QCJ1273" s="5"/>
      <c r="QCK1273" s="5"/>
      <c r="QCL1273" s="5"/>
      <c r="QCM1273" s="5"/>
      <c r="QCN1273" s="5"/>
      <c r="QCO1273" s="5"/>
      <c r="QCP1273" s="5"/>
      <c r="QCQ1273" s="5"/>
      <c r="QCR1273" s="5"/>
      <c r="QCS1273" s="5"/>
      <c r="QCT1273" s="5"/>
      <c r="QCU1273" s="5"/>
      <c r="QCV1273" s="5"/>
      <c r="QCW1273" s="5"/>
      <c r="QCX1273" s="5"/>
      <c r="QCY1273" s="5"/>
      <c r="QCZ1273" s="5"/>
      <c r="QDA1273" s="5"/>
      <c r="QDB1273" s="5"/>
      <c r="QDC1273" s="5"/>
      <c r="QDD1273" s="5"/>
      <c r="QDE1273" s="5"/>
      <c r="QDF1273" s="5"/>
      <c r="QDG1273" s="5"/>
      <c r="QDH1273" s="5"/>
      <c r="QDI1273" s="5"/>
      <c r="QDJ1273" s="5"/>
      <c r="QDK1273" s="5"/>
      <c r="QDL1273" s="5"/>
      <c r="QDM1273" s="5"/>
      <c r="QDN1273" s="5"/>
      <c r="QDO1273" s="5"/>
      <c r="QDP1273" s="5"/>
      <c r="QDQ1273" s="5"/>
      <c r="QDR1273" s="5"/>
      <c r="QDS1273" s="5"/>
      <c r="QDT1273" s="5"/>
      <c r="QDU1273" s="5"/>
      <c r="QDV1273" s="5"/>
      <c r="QDW1273" s="5"/>
      <c r="QDX1273" s="5"/>
      <c r="QDY1273" s="5"/>
      <c r="QDZ1273" s="5"/>
      <c r="QEA1273" s="5"/>
      <c r="QEB1273" s="5"/>
      <c r="QEC1273" s="5"/>
      <c r="QED1273" s="5"/>
      <c r="QEE1273" s="5"/>
      <c r="QEF1273" s="5"/>
      <c r="QEG1273" s="5"/>
      <c r="QEH1273" s="5"/>
      <c r="QEI1273" s="5"/>
      <c r="QEJ1273" s="5"/>
      <c r="QEK1273" s="5"/>
      <c r="QEL1273" s="5"/>
      <c r="QEM1273" s="5"/>
      <c r="QEN1273" s="5"/>
      <c r="QEO1273" s="5"/>
      <c r="QEP1273" s="5"/>
      <c r="QEQ1273" s="5"/>
      <c r="QER1273" s="5"/>
      <c r="QES1273" s="5"/>
      <c r="QET1273" s="5"/>
      <c r="QEU1273" s="5"/>
      <c r="QEV1273" s="5"/>
      <c r="QEW1273" s="5"/>
      <c r="QEX1273" s="5"/>
      <c r="QEY1273" s="5"/>
      <c r="QEZ1273" s="5"/>
      <c r="QFA1273" s="5"/>
      <c r="QFB1273" s="5"/>
      <c r="QFC1273" s="5"/>
      <c r="QFD1273" s="5"/>
      <c r="QFE1273" s="5"/>
      <c r="QFF1273" s="5"/>
      <c r="QFG1273" s="5"/>
      <c r="QFH1273" s="5"/>
      <c r="QFI1273" s="5"/>
      <c r="QFJ1273" s="5"/>
      <c r="QFK1273" s="5"/>
      <c r="QFL1273" s="5"/>
      <c r="QFM1273" s="5"/>
      <c r="QFN1273" s="5"/>
      <c r="QFO1273" s="5"/>
      <c r="QFP1273" s="5"/>
      <c r="QFQ1273" s="5"/>
      <c r="QFR1273" s="5"/>
      <c r="QFS1273" s="5"/>
      <c r="QFT1273" s="5"/>
      <c r="QFU1273" s="5"/>
      <c r="QFV1273" s="5"/>
      <c r="QFW1273" s="5"/>
      <c r="QFX1273" s="5"/>
      <c r="QFY1273" s="5"/>
      <c r="QFZ1273" s="5"/>
      <c r="QGA1273" s="5"/>
      <c r="QGB1273" s="5"/>
      <c r="QGC1273" s="5"/>
      <c r="QGD1273" s="5"/>
      <c r="QGE1273" s="5"/>
      <c r="QGF1273" s="5"/>
      <c r="QGG1273" s="5"/>
      <c r="QGH1273" s="5"/>
      <c r="QGI1273" s="5"/>
      <c r="QGJ1273" s="5"/>
      <c r="QGK1273" s="5"/>
      <c r="QGL1273" s="5"/>
      <c r="QGM1273" s="5"/>
      <c r="QGN1273" s="5"/>
      <c r="QGO1273" s="5"/>
      <c r="QGP1273" s="5"/>
      <c r="QGQ1273" s="5"/>
      <c r="QGR1273" s="5"/>
      <c r="QGS1273" s="5"/>
      <c r="QGT1273" s="5"/>
      <c r="QGU1273" s="5"/>
      <c r="QGV1273" s="5"/>
      <c r="QGW1273" s="5"/>
      <c r="QGX1273" s="5"/>
      <c r="QGY1273" s="5"/>
      <c r="QGZ1273" s="5"/>
      <c r="QHA1273" s="5"/>
      <c r="QHB1273" s="5"/>
      <c r="QHC1273" s="5"/>
      <c r="QHD1273" s="5"/>
      <c r="QHE1273" s="5"/>
      <c r="QHF1273" s="5"/>
      <c r="QHG1273" s="5"/>
      <c r="QHH1273" s="5"/>
      <c r="QHI1273" s="5"/>
      <c r="QHJ1273" s="5"/>
      <c r="QHK1273" s="5"/>
      <c r="QHL1273" s="5"/>
      <c r="QHM1273" s="5"/>
      <c r="QHN1273" s="5"/>
      <c r="QHO1273" s="5"/>
      <c r="QHP1273" s="5"/>
      <c r="QHQ1273" s="5"/>
      <c r="QHR1273" s="5"/>
      <c r="QHS1273" s="5"/>
      <c r="QHT1273" s="5"/>
      <c r="QHU1273" s="5"/>
      <c r="QHV1273" s="5"/>
      <c r="QHW1273" s="5"/>
      <c r="QHX1273" s="5"/>
      <c r="QHY1273" s="5"/>
      <c r="QHZ1273" s="5"/>
      <c r="QIA1273" s="5"/>
      <c r="QIB1273" s="5"/>
      <c r="QIC1273" s="5"/>
      <c r="QID1273" s="5"/>
      <c r="QIE1273" s="5"/>
      <c r="QIF1273" s="5"/>
      <c r="QIG1273" s="5"/>
      <c r="QIH1273" s="5"/>
      <c r="QII1273" s="5"/>
      <c r="QIJ1273" s="5"/>
      <c r="QIK1273" s="5"/>
      <c r="QIL1273" s="5"/>
      <c r="QIM1273" s="5"/>
      <c r="QIN1273" s="5"/>
      <c r="QIO1273" s="5"/>
      <c r="QIP1273" s="5"/>
      <c r="QIQ1273" s="5"/>
      <c r="QIR1273" s="5"/>
      <c r="QIS1273" s="5"/>
      <c r="QIT1273" s="5"/>
      <c r="QIU1273" s="5"/>
      <c r="QIV1273" s="5"/>
      <c r="QIW1273" s="5"/>
      <c r="QIX1273" s="5"/>
      <c r="QIY1273" s="5"/>
      <c r="QIZ1273" s="5"/>
      <c r="QJA1273" s="5"/>
      <c r="QJB1273" s="5"/>
      <c r="QJC1273" s="5"/>
      <c r="QJD1273" s="5"/>
      <c r="QJE1273" s="5"/>
      <c r="QJF1273" s="5"/>
      <c r="QJG1273" s="5"/>
      <c r="QJH1273" s="5"/>
      <c r="QJI1273" s="5"/>
      <c r="QJJ1273" s="5"/>
      <c r="QJK1273" s="5"/>
      <c r="QJL1273" s="5"/>
      <c r="QJM1273" s="5"/>
      <c r="QJN1273" s="5"/>
      <c r="QJO1273" s="5"/>
      <c r="QJP1273" s="5"/>
      <c r="QJQ1273" s="5"/>
      <c r="QJR1273" s="5"/>
      <c r="QJS1273" s="5"/>
      <c r="QJT1273" s="5"/>
      <c r="QJU1273" s="5"/>
      <c r="QJV1273" s="5"/>
      <c r="QJW1273" s="5"/>
      <c r="QJX1273" s="5"/>
      <c r="QJY1273" s="5"/>
      <c r="QJZ1273" s="5"/>
      <c r="QKA1273" s="5"/>
      <c r="QKB1273" s="5"/>
      <c r="QKC1273" s="5"/>
      <c r="QKD1273" s="5"/>
      <c r="QKE1273" s="5"/>
      <c r="QKF1273" s="5"/>
      <c r="QKG1273" s="5"/>
      <c r="QKH1273" s="5"/>
      <c r="QKI1273" s="5"/>
      <c r="QKJ1273" s="5"/>
      <c r="QKK1273" s="5"/>
      <c r="QKL1273" s="5"/>
      <c r="QKM1273" s="5"/>
      <c r="QKN1273" s="5"/>
      <c r="QKO1273" s="5"/>
      <c r="QKP1273" s="5"/>
      <c r="QKQ1273" s="5"/>
      <c r="QKR1273" s="5"/>
      <c r="QKS1273" s="5"/>
      <c r="QKT1273" s="5"/>
      <c r="QKU1273" s="5"/>
      <c r="QKV1273" s="5"/>
      <c r="QKW1273" s="5"/>
      <c r="QKX1273" s="5"/>
      <c r="QKY1273" s="5"/>
      <c r="QKZ1273" s="5"/>
      <c r="QLA1273" s="5"/>
      <c r="QLB1273" s="5"/>
      <c r="QLC1273" s="5"/>
      <c r="QLD1273" s="5"/>
      <c r="QLE1273" s="5"/>
      <c r="QLF1273" s="5"/>
      <c r="QLG1273" s="5"/>
      <c r="QLH1273" s="5"/>
      <c r="QLI1273" s="5"/>
      <c r="QLJ1273" s="5"/>
      <c r="QLK1273" s="5"/>
      <c r="QLL1273" s="5"/>
      <c r="QLM1273" s="5"/>
      <c r="QLN1273" s="5"/>
      <c r="QLO1273" s="5"/>
      <c r="QLP1273" s="5"/>
      <c r="QLQ1273" s="5"/>
      <c r="QLR1273" s="5"/>
      <c r="QLS1273" s="5"/>
      <c r="QLT1273" s="5"/>
      <c r="QLU1273" s="5"/>
      <c r="QLV1273" s="5"/>
      <c r="QLW1273" s="5"/>
      <c r="QLX1273" s="5"/>
      <c r="QLY1273" s="5"/>
      <c r="QLZ1273" s="5"/>
      <c r="QMA1273" s="5"/>
      <c r="QMB1273" s="5"/>
      <c r="QMC1273" s="5"/>
      <c r="QMD1273" s="5"/>
      <c r="QME1273" s="5"/>
      <c r="QMF1273" s="5"/>
      <c r="QMG1273" s="5"/>
      <c r="QMH1273" s="5"/>
      <c r="QMI1273" s="5"/>
      <c r="QMJ1273" s="5"/>
      <c r="QMK1273" s="5"/>
      <c r="QML1273" s="5"/>
      <c r="QMM1273" s="5"/>
      <c r="QMN1273" s="5"/>
      <c r="QMO1273" s="5"/>
      <c r="QMP1273" s="5"/>
      <c r="QMQ1273" s="5"/>
      <c r="QMR1273" s="5"/>
      <c r="QMS1273" s="5"/>
      <c r="QMT1273" s="5"/>
      <c r="QMU1273" s="5"/>
      <c r="QMV1273" s="5"/>
      <c r="QMW1273" s="5"/>
      <c r="QMX1273" s="5"/>
      <c r="QMY1273" s="5"/>
      <c r="QMZ1273" s="5"/>
      <c r="QNA1273" s="5"/>
      <c r="QNB1273" s="5"/>
      <c r="QNC1273" s="5"/>
      <c r="QND1273" s="5"/>
      <c r="QNE1273" s="5"/>
      <c r="QNF1273" s="5"/>
      <c r="QNG1273" s="5"/>
      <c r="QNH1273" s="5"/>
      <c r="QNI1273" s="5"/>
      <c r="QNJ1273" s="5"/>
      <c r="QNK1273" s="5"/>
      <c r="QNL1273" s="5"/>
      <c r="QNM1273" s="5"/>
      <c r="QNN1273" s="5"/>
      <c r="QNO1273" s="5"/>
      <c r="QNP1273" s="5"/>
      <c r="QNQ1273" s="5"/>
      <c r="QNR1273" s="5"/>
      <c r="QNS1273" s="5"/>
      <c r="QNT1273" s="5"/>
      <c r="QNU1273" s="5"/>
      <c r="QNV1273" s="5"/>
      <c r="QNW1273" s="5"/>
      <c r="QNX1273" s="5"/>
      <c r="QNY1273" s="5"/>
      <c r="QNZ1273" s="5"/>
      <c r="QOA1273" s="5"/>
      <c r="QOB1273" s="5"/>
      <c r="QOC1273" s="5"/>
      <c r="QOD1273" s="5"/>
      <c r="QOE1273" s="5"/>
      <c r="QOF1273" s="5"/>
      <c r="QOG1273" s="5"/>
      <c r="QOH1273" s="5"/>
      <c r="QOI1273" s="5"/>
      <c r="QOJ1273" s="5"/>
      <c r="QOK1273" s="5"/>
      <c r="QOL1273" s="5"/>
      <c r="QOM1273" s="5"/>
      <c r="QON1273" s="5"/>
      <c r="QOO1273" s="5"/>
      <c r="QOP1273" s="5"/>
      <c r="QOQ1273" s="5"/>
      <c r="QOR1273" s="5"/>
      <c r="QOS1273" s="5"/>
      <c r="QOT1273" s="5"/>
      <c r="QOU1273" s="5"/>
      <c r="QOV1273" s="5"/>
      <c r="QOW1273" s="5"/>
      <c r="QOX1273" s="5"/>
      <c r="QOY1273" s="5"/>
      <c r="QOZ1273" s="5"/>
      <c r="QPA1273" s="5"/>
      <c r="QPB1273" s="5"/>
      <c r="QPC1273" s="5"/>
      <c r="QPD1273" s="5"/>
      <c r="QPE1273" s="5"/>
      <c r="QPF1273" s="5"/>
      <c r="QPG1273" s="5"/>
      <c r="QPH1273" s="5"/>
      <c r="QPI1273" s="5"/>
      <c r="QPJ1273" s="5"/>
      <c r="QPK1273" s="5"/>
      <c r="QPL1273" s="5"/>
      <c r="QPM1273" s="5"/>
      <c r="QPN1273" s="5"/>
      <c r="QPO1273" s="5"/>
      <c r="QPP1273" s="5"/>
      <c r="QPQ1273" s="5"/>
      <c r="QPR1273" s="5"/>
      <c r="QPS1273" s="5"/>
      <c r="QPT1273" s="5"/>
      <c r="QPU1273" s="5"/>
      <c r="QPV1273" s="5"/>
      <c r="QPW1273" s="5"/>
      <c r="QPX1273" s="5"/>
      <c r="QPY1273" s="5"/>
      <c r="QPZ1273" s="5"/>
      <c r="QQA1273" s="5"/>
      <c r="QQB1273" s="5"/>
      <c r="QQC1273" s="5"/>
      <c r="QQD1273" s="5"/>
      <c r="QQE1273" s="5"/>
      <c r="QQF1273" s="5"/>
      <c r="QQG1273" s="5"/>
      <c r="QQH1273" s="5"/>
      <c r="QQI1273" s="5"/>
      <c r="QQJ1273" s="5"/>
      <c r="QQK1273" s="5"/>
      <c r="QQL1273" s="5"/>
      <c r="QQM1273" s="5"/>
      <c r="QQN1273" s="5"/>
      <c r="QQO1273" s="5"/>
      <c r="QQP1273" s="5"/>
      <c r="QQQ1273" s="5"/>
      <c r="QQR1273" s="5"/>
      <c r="QQS1273" s="5"/>
      <c r="QQT1273" s="5"/>
      <c r="QQU1273" s="5"/>
      <c r="QQV1273" s="5"/>
      <c r="QQW1273" s="5"/>
      <c r="QQX1273" s="5"/>
      <c r="QQY1273" s="5"/>
      <c r="QQZ1273" s="5"/>
      <c r="QRA1273" s="5"/>
      <c r="QRB1273" s="5"/>
      <c r="QRC1273" s="5"/>
      <c r="QRD1273" s="5"/>
      <c r="QRE1273" s="5"/>
      <c r="QRF1273" s="5"/>
      <c r="QRG1273" s="5"/>
      <c r="QRH1273" s="5"/>
      <c r="QRI1273" s="5"/>
      <c r="QRJ1273" s="5"/>
      <c r="QRK1273" s="5"/>
      <c r="QRL1273" s="5"/>
      <c r="QRM1273" s="5"/>
      <c r="QRN1273" s="5"/>
      <c r="QRO1273" s="5"/>
      <c r="QRP1273" s="5"/>
      <c r="QRQ1273" s="5"/>
      <c r="QRR1273" s="5"/>
      <c r="QRS1273" s="5"/>
      <c r="QRT1273" s="5"/>
      <c r="QRU1273" s="5"/>
      <c r="QRV1273" s="5"/>
      <c r="QRW1273" s="5"/>
      <c r="QRX1273" s="5"/>
      <c r="QRY1273" s="5"/>
      <c r="QRZ1273" s="5"/>
      <c r="QSA1273" s="5"/>
      <c r="QSB1273" s="5"/>
      <c r="QSC1273" s="5"/>
      <c r="QSD1273" s="5"/>
      <c r="QSE1273" s="5"/>
      <c r="QSF1273" s="5"/>
      <c r="QSG1273" s="5"/>
      <c r="QSH1273" s="5"/>
      <c r="QSI1273" s="5"/>
      <c r="QSJ1273" s="5"/>
      <c r="QSK1273" s="5"/>
      <c r="QSL1273" s="5"/>
      <c r="QSM1273" s="5"/>
      <c r="QSN1273" s="5"/>
      <c r="QSO1273" s="5"/>
      <c r="QSP1273" s="5"/>
      <c r="QSQ1273" s="5"/>
      <c r="QSR1273" s="5"/>
      <c r="QSS1273" s="5"/>
      <c r="QST1273" s="5"/>
      <c r="QSU1273" s="5"/>
      <c r="QSV1273" s="5"/>
      <c r="QSW1273" s="5"/>
      <c r="QSX1273" s="5"/>
      <c r="QSY1273" s="5"/>
      <c r="QSZ1273" s="5"/>
      <c r="QTA1273" s="5"/>
      <c r="QTB1273" s="5"/>
      <c r="QTC1273" s="5"/>
      <c r="QTD1273" s="5"/>
      <c r="QTE1273" s="5"/>
      <c r="QTF1273" s="5"/>
      <c r="QTG1273" s="5"/>
      <c r="QTH1273" s="5"/>
      <c r="QTI1273" s="5"/>
      <c r="QTJ1273" s="5"/>
      <c r="QTK1273" s="5"/>
      <c r="QTL1273" s="5"/>
      <c r="QTM1273" s="5"/>
      <c r="QTN1273" s="5"/>
      <c r="QTO1273" s="5"/>
      <c r="QTP1273" s="5"/>
      <c r="QTQ1273" s="5"/>
      <c r="QTR1273" s="5"/>
      <c r="QTS1273" s="5"/>
      <c r="QTT1273" s="5"/>
      <c r="QTU1273" s="5"/>
      <c r="QTV1273" s="5"/>
      <c r="QTW1273" s="5"/>
      <c r="QTX1273" s="5"/>
      <c r="QTY1273" s="5"/>
      <c r="QTZ1273" s="5"/>
      <c r="QUA1273" s="5"/>
      <c r="QUB1273" s="5"/>
      <c r="QUC1273" s="5"/>
      <c r="QUD1273" s="5"/>
      <c r="QUE1273" s="5"/>
      <c r="QUF1273" s="5"/>
      <c r="QUG1273" s="5"/>
      <c r="QUH1273" s="5"/>
      <c r="QUI1273" s="5"/>
      <c r="QUJ1273" s="5"/>
      <c r="QUK1273" s="5"/>
      <c r="QUL1273" s="5"/>
      <c r="QUM1273" s="5"/>
      <c r="QUN1273" s="5"/>
      <c r="QUO1273" s="5"/>
      <c r="QUP1273" s="5"/>
      <c r="QUQ1273" s="5"/>
      <c r="QUR1273" s="5"/>
      <c r="QUS1273" s="5"/>
      <c r="QUT1273" s="5"/>
      <c r="QUU1273" s="5"/>
      <c r="QUV1273" s="5"/>
      <c r="QUW1273" s="5"/>
      <c r="QUX1273" s="5"/>
      <c r="QUY1273" s="5"/>
      <c r="QUZ1273" s="5"/>
      <c r="QVA1273" s="5"/>
      <c r="QVB1273" s="5"/>
      <c r="QVC1273" s="5"/>
      <c r="QVD1273" s="5"/>
      <c r="QVE1273" s="5"/>
      <c r="QVF1273" s="5"/>
      <c r="QVG1273" s="5"/>
      <c r="QVH1273" s="5"/>
      <c r="QVI1273" s="5"/>
      <c r="QVJ1273" s="5"/>
      <c r="QVK1273" s="5"/>
      <c r="QVL1273" s="5"/>
      <c r="QVM1273" s="5"/>
      <c r="QVN1273" s="5"/>
      <c r="QVO1273" s="5"/>
      <c r="QVP1273" s="5"/>
      <c r="QVQ1273" s="5"/>
      <c r="QVR1273" s="5"/>
      <c r="QVS1273" s="5"/>
      <c r="QVT1273" s="5"/>
      <c r="QVU1273" s="5"/>
      <c r="QVV1273" s="5"/>
      <c r="QVW1273" s="5"/>
      <c r="QVX1273" s="5"/>
      <c r="QVY1273" s="5"/>
      <c r="QVZ1273" s="5"/>
      <c r="QWA1273" s="5"/>
      <c r="QWB1273" s="5"/>
      <c r="QWC1273" s="5"/>
      <c r="QWD1273" s="5"/>
      <c r="QWE1273" s="5"/>
      <c r="QWF1273" s="5"/>
      <c r="QWG1273" s="5"/>
      <c r="QWH1273" s="5"/>
      <c r="QWI1273" s="5"/>
      <c r="QWJ1273" s="5"/>
      <c r="QWK1273" s="5"/>
      <c r="QWL1273" s="5"/>
      <c r="QWM1273" s="5"/>
      <c r="QWN1273" s="5"/>
      <c r="QWO1273" s="5"/>
      <c r="QWP1273" s="5"/>
      <c r="QWQ1273" s="5"/>
      <c r="QWR1273" s="5"/>
      <c r="QWS1273" s="5"/>
      <c r="QWT1273" s="5"/>
      <c r="QWU1273" s="5"/>
      <c r="QWV1273" s="5"/>
      <c r="QWW1273" s="5"/>
      <c r="QWX1273" s="5"/>
      <c r="QWY1273" s="5"/>
      <c r="QWZ1273" s="5"/>
      <c r="QXA1273" s="5"/>
      <c r="QXB1273" s="5"/>
      <c r="QXC1273" s="5"/>
      <c r="QXD1273" s="5"/>
      <c r="QXE1273" s="5"/>
      <c r="QXF1273" s="5"/>
      <c r="QXG1273" s="5"/>
      <c r="QXH1273" s="5"/>
      <c r="QXI1273" s="5"/>
      <c r="QXJ1273" s="5"/>
      <c r="QXK1273" s="5"/>
      <c r="QXL1273" s="5"/>
      <c r="QXM1273" s="5"/>
      <c r="QXN1273" s="5"/>
      <c r="QXO1273" s="5"/>
      <c r="QXP1273" s="5"/>
      <c r="QXQ1273" s="5"/>
      <c r="QXR1273" s="5"/>
      <c r="QXS1273" s="5"/>
      <c r="QXT1273" s="5"/>
      <c r="QXU1273" s="5"/>
      <c r="QXV1273" s="5"/>
      <c r="QXW1273" s="5"/>
      <c r="QXX1273" s="5"/>
      <c r="QXY1273" s="5"/>
      <c r="QXZ1273" s="5"/>
      <c r="QYA1273" s="5"/>
      <c r="QYB1273" s="5"/>
      <c r="QYC1273" s="5"/>
      <c r="QYD1273" s="5"/>
      <c r="QYE1273" s="5"/>
      <c r="QYF1273" s="5"/>
      <c r="QYG1273" s="5"/>
      <c r="QYH1273" s="5"/>
      <c r="QYI1273" s="5"/>
      <c r="QYJ1273" s="5"/>
      <c r="QYK1273" s="5"/>
      <c r="QYL1273" s="5"/>
      <c r="QYM1273" s="5"/>
      <c r="QYN1273" s="5"/>
      <c r="QYO1273" s="5"/>
      <c r="QYP1273" s="5"/>
      <c r="QYQ1273" s="5"/>
      <c r="QYR1273" s="5"/>
      <c r="QYS1273" s="5"/>
      <c r="QYT1273" s="5"/>
      <c r="QYU1273" s="5"/>
      <c r="QYV1273" s="5"/>
      <c r="QYW1273" s="5"/>
      <c r="QYX1273" s="5"/>
      <c r="QYY1273" s="5"/>
      <c r="QYZ1273" s="5"/>
      <c r="QZA1273" s="5"/>
      <c r="QZB1273" s="5"/>
      <c r="QZC1273" s="5"/>
      <c r="QZD1273" s="5"/>
      <c r="QZE1273" s="5"/>
      <c r="QZF1273" s="5"/>
      <c r="QZG1273" s="5"/>
      <c r="QZH1273" s="5"/>
      <c r="QZI1273" s="5"/>
      <c r="QZJ1273" s="5"/>
      <c r="QZK1273" s="5"/>
      <c r="QZL1273" s="5"/>
      <c r="QZM1273" s="5"/>
      <c r="QZN1273" s="5"/>
      <c r="QZO1273" s="5"/>
      <c r="QZP1273" s="5"/>
      <c r="QZQ1273" s="5"/>
      <c r="QZR1273" s="5"/>
      <c r="QZS1273" s="5"/>
      <c r="QZT1273" s="5"/>
      <c r="QZU1273" s="5"/>
      <c r="QZV1273" s="5"/>
      <c r="QZW1273" s="5"/>
      <c r="QZX1273" s="5"/>
      <c r="QZY1273" s="5"/>
      <c r="QZZ1273" s="5"/>
      <c r="RAA1273" s="5"/>
      <c r="RAB1273" s="5"/>
      <c r="RAC1273" s="5"/>
      <c r="RAD1273" s="5"/>
      <c r="RAE1273" s="5"/>
      <c r="RAF1273" s="5"/>
      <c r="RAG1273" s="5"/>
      <c r="RAH1273" s="5"/>
      <c r="RAI1273" s="5"/>
      <c r="RAJ1273" s="5"/>
      <c r="RAK1273" s="5"/>
      <c r="RAL1273" s="5"/>
      <c r="RAM1273" s="5"/>
      <c r="RAN1273" s="5"/>
      <c r="RAO1273" s="5"/>
      <c r="RAP1273" s="5"/>
      <c r="RAQ1273" s="5"/>
      <c r="RAR1273" s="5"/>
      <c r="RAS1273" s="5"/>
      <c r="RAT1273" s="5"/>
      <c r="RAU1273" s="5"/>
      <c r="RAV1273" s="5"/>
      <c r="RAW1273" s="5"/>
      <c r="RAX1273" s="5"/>
      <c r="RAY1273" s="5"/>
      <c r="RAZ1273" s="5"/>
      <c r="RBA1273" s="5"/>
      <c r="RBB1273" s="5"/>
      <c r="RBC1273" s="5"/>
      <c r="RBD1273" s="5"/>
      <c r="RBE1273" s="5"/>
      <c r="RBF1273" s="5"/>
      <c r="RBG1273" s="5"/>
      <c r="RBH1273" s="5"/>
      <c r="RBI1273" s="5"/>
      <c r="RBJ1273" s="5"/>
      <c r="RBK1273" s="5"/>
      <c r="RBL1273" s="5"/>
      <c r="RBM1273" s="5"/>
      <c r="RBN1273" s="5"/>
      <c r="RBO1273" s="5"/>
      <c r="RBP1273" s="5"/>
      <c r="RBQ1273" s="5"/>
      <c r="RBR1273" s="5"/>
      <c r="RBS1273" s="5"/>
      <c r="RBT1273" s="5"/>
      <c r="RBU1273" s="5"/>
      <c r="RBV1273" s="5"/>
      <c r="RBW1273" s="5"/>
      <c r="RBX1273" s="5"/>
      <c r="RBY1273" s="5"/>
      <c r="RBZ1273" s="5"/>
      <c r="RCA1273" s="5"/>
      <c r="RCB1273" s="5"/>
      <c r="RCC1273" s="5"/>
      <c r="RCD1273" s="5"/>
      <c r="RCE1273" s="5"/>
      <c r="RCF1273" s="5"/>
      <c r="RCG1273" s="5"/>
      <c r="RCH1273" s="5"/>
      <c r="RCI1273" s="5"/>
      <c r="RCJ1273" s="5"/>
      <c r="RCK1273" s="5"/>
      <c r="RCL1273" s="5"/>
      <c r="RCM1273" s="5"/>
      <c r="RCN1273" s="5"/>
      <c r="RCO1273" s="5"/>
      <c r="RCP1273" s="5"/>
      <c r="RCQ1273" s="5"/>
      <c r="RCR1273" s="5"/>
      <c r="RCS1273" s="5"/>
      <c r="RCT1273" s="5"/>
      <c r="RCU1273" s="5"/>
      <c r="RCV1273" s="5"/>
      <c r="RCW1273" s="5"/>
      <c r="RCX1273" s="5"/>
      <c r="RCY1273" s="5"/>
      <c r="RCZ1273" s="5"/>
      <c r="RDA1273" s="5"/>
      <c r="RDB1273" s="5"/>
      <c r="RDC1273" s="5"/>
      <c r="RDD1273" s="5"/>
      <c r="RDE1273" s="5"/>
      <c r="RDF1273" s="5"/>
      <c r="RDG1273" s="5"/>
      <c r="RDH1273" s="5"/>
      <c r="RDI1273" s="5"/>
      <c r="RDJ1273" s="5"/>
      <c r="RDK1273" s="5"/>
      <c r="RDL1273" s="5"/>
      <c r="RDM1273" s="5"/>
      <c r="RDN1273" s="5"/>
      <c r="RDO1273" s="5"/>
      <c r="RDP1273" s="5"/>
      <c r="RDQ1273" s="5"/>
      <c r="RDR1273" s="5"/>
      <c r="RDS1273" s="5"/>
      <c r="RDT1273" s="5"/>
      <c r="RDU1273" s="5"/>
      <c r="RDV1273" s="5"/>
      <c r="RDW1273" s="5"/>
      <c r="RDX1273" s="5"/>
      <c r="RDY1273" s="5"/>
      <c r="RDZ1273" s="5"/>
      <c r="REA1273" s="5"/>
      <c r="REB1273" s="5"/>
      <c r="REC1273" s="5"/>
      <c r="RED1273" s="5"/>
      <c r="REE1273" s="5"/>
      <c r="REF1273" s="5"/>
      <c r="REG1273" s="5"/>
      <c r="REH1273" s="5"/>
      <c r="REI1273" s="5"/>
      <c r="REJ1273" s="5"/>
      <c r="REK1273" s="5"/>
      <c r="REL1273" s="5"/>
      <c r="REM1273" s="5"/>
      <c r="REN1273" s="5"/>
      <c r="REO1273" s="5"/>
      <c r="REP1273" s="5"/>
      <c r="REQ1273" s="5"/>
      <c r="RER1273" s="5"/>
      <c r="RES1273" s="5"/>
      <c r="RET1273" s="5"/>
      <c r="REU1273" s="5"/>
      <c r="REV1273" s="5"/>
      <c r="REW1273" s="5"/>
      <c r="REX1273" s="5"/>
      <c r="REY1273" s="5"/>
      <c r="REZ1273" s="5"/>
      <c r="RFA1273" s="5"/>
      <c r="RFB1273" s="5"/>
      <c r="RFC1273" s="5"/>
      <c r="RFD1273" s="5"/>
      <c r="RFE1273" s="5"/>
      <c r="RFF1273" s="5"/>
      <c r="RFG1273" s="5"/>
      <c r="RFH1273" s="5"/>
      <c r="RFI1273" s="5"/>
      <c r="RFJ1273" s="5"/>
      <c r="RFK1273" s="5"/>
      <c r="RFL1273" s="5"/>
      <c r="RFM1273" s="5"/>
      <c r="RFN1273" s="5"/>
      <c r="RFO1273" s="5"/>
      <c r="RFP1273" s="5"/>
      <c r="RFQ1273" s="5"/>
      <c r="RFR1273" s="5"/>
      <c r="RFS1273" s="5"/>
      <c r="RFT1273" s="5"/>
      <c r="RFU1273" s="5"/>
      <c r="RFV1273" s="5"/>
      <c r="RFW1273" s="5"/>
      <c r="RFX1273" s="5"/>
      <c r="RFY1273" s="5"/>
      <c r="RFZ1273" s="5"/>
      <c r="RGA1273" s="5"/>
      <c r="RGB1273" s="5"/>
      <c r="RGC1273" s="5"/>
      <c r="RGD1273" s="5"/>
      <c r="RGE1273" s="5"/>
      <c r="RGF1273" s="5"/>
      <c r="RGG1273" s="5"/>
      <c r="RGH1273" s="5"/>
      <c r="RGI1273" s="5"/>
      <c r="RGJ1273" s="5"/>
      <c r="RGK1273" s="5"/>
      <c r="RGL1273" s="5"/>
      <c r="RGM1273" s="5"/>
      <c r="RGN1273" s="5"/>
      <c r="RGO1273" s="5"/>
      <c r="RGP1273" s="5"/>
      <c r="RGQ1273" s="5"/>
      <c r="RGR1273" s="5"/>
      <c r="RGS1273" s="5"/>
      <c r="RGT1273" s="5"/>
      <c r="RGU1273" s="5"/>
      <c r="RGV1273" s="5"/>
      <c r="RGW1273" s="5"/>
      <c r="RGX1273" s="5"/>
      <c r="RGY1273" s="5"/>
      <c r="RGZ1273" s="5"/>
      <c r="RHA1273" s="5"/>
      <c r="RHB1273" s="5"/>
      <c r="RHC1273" s="5"/>
      <c r="RHD1273" s="5"/>
      <c r="RHE1273" s="5"/>
      <c r="RHF1273" s="5"/>
      <c r="RHG1273" s="5"/>
      <c r="RHH1273" s="5"/>
      <c r="RHI1273" s="5"/>
      <c r="RHJ1273" s="5"/>
      <c r="RHK1273" s="5"/>
      <c r="RHL1273" s="5"/>
      <c r="RHM1273" s="5"/>
      <c r="RHN1273" s="5"/>
      <c r="RHO1273" s="5"/>
      <c r="RHP1273" s="5"/>
      <c r="RHQ1273" s="5"/>
      <c r="RHR1273" s="5"/>
      <c r="RHS1273" s="5"/>
      <c r="RHT1273" s="5"/>
      <c r="RHU1273" s="5"/>
      <c r="RHV1273" s="5"/>
      <c r="RHW1273" s="5"/>
      <c r="RHX1273" s="5"/>
      <c r="RHY1273" s="5"/>
      <c r="RHZ1273" s="5"/>
      <c r="RIA1273" s="5"/>
      <c r="RIB1273" s="5"/>
      <c r="RIC1273" s="5"/>
      <c r="RID1273" s="5"/>
      <c r="RIE1273" s="5"/>
      <c r="RIF1273" s="5"/>
      <c r="RIG1273" s="5"/>
      <c r="RIH1273" s="5"/>
      <c r="RII1273" s="5"/>
      <c r="RIJ1273" s="5"/>
      <c r="RIK1273" s="5"/>
      <c r="RIL1273" s="5"/>
      <c r="RIM1273" s="5"/>
      <c r="RIN1273" s="5"/>
      <c r="RIO1273" s="5"/>
      <c r="RIP1273" s="5"/>
      <c r="RIQ1273" s="5"/>
      <c r="RIR1273" s="5"/>
      <c r="RIS1273" s="5"/>
      <c r="RIT1273" s="5"/>
      <c r="RIU1273" s="5"/>
      <c r="RIV1273" s="5"/>
      <c r="RIW1273" s="5"/>
      <c r="RIX1273" s="5"/>
      <c r="RIY1273" s="5"/>
      <c r="RIZ1273" s="5"/>
      <c r="RJA1273" s="5"/>
      <c r="RJB1273" s="5"/>
      <c r="RJC1273" s="5"/>
      <c r="RJD1273" s="5"/>
      <c r="RJE1273" s="5"/>
      <c r="RJF1273" s="5"/>
      <c r="RJG1273" s="5"/>
      <c r="RJH1273" s="5"/>
      <c r="RJI1273" s="5"/>
      <c r="RJJ1273" s="5"/>
      <c r="RJK1273" s="5"/>
      <c r="RJL1273" s="5"/>
      <c r="RJM1273" s="5"/>
      <c r="RJN1273" s="5"/>
      <c r="RJO1273" s="5"/>
      <c r="RJP1273" s="5"/>
      <c r="RJQ1273" s="5"/>
      <c r="RJR1273" s="5"/>
      <c r="RJS1273" s="5"/>
      <c r="RJT1273" s="5"/>
      <c r="RJU1273" s="5"/>
      <c r="RJV1273" s="5"/>
      <c r="RJW1273" s="5"/>
      <c r="RJX1273" s="5"/>
      <c r="RJY1273" s="5"/>
      <c r="RJZ1273" s="5"/>
      <c r="RKA1273" s="5"/>
      <c r="RKB1273" s="5"/>
      <c r="RKC1273" s="5"/>
      <c r="RKD1273" s="5"/>
      <c r="RKE1273" s="5"/>
      <c r="RKF1273" s="5"/>
      <c r="RKG1273" s="5"/>
      <c r="RKH1273" s="5"/>
      <c r="RKI1273" s="5"/>
      <c r="RKJ1273" s="5"/>
      <c r="RKK1273" s="5"/>
      <c r="RKL1273" s="5"/>
      <c r="RKM1273" s="5"/>
      <c r="RKN1273" s="5"/>
      <c r="RKO1273" s="5"/>
      <c r="RKP1273" s="5"/>
      <c r="RKQ1273" s="5"/>
      <c r="RKR1273" s="5"/>
      <c r="RKS1273" s="5"/>
      <c r="RKT1273" s="5"/>
      <c r="RKU1273" s="5"/>
      <c r="RKV1273" s="5"/>
      <c r="RKW1273" s="5"/>
      <c r="RKX1273" s="5"/>
      <c r="RKY1273" s="5"/>
      <c r="RKZ1273" s="5"/>
      <c r="RLA1273" s="5"/>
      <c r="RLB1273" s="5"/>
      <c r="RLC1273" s="5"/>
      <c r="RLD1273" s="5"/>
      <c r="RLE1273" s="5"/>
      <c r="RLF1273" s="5"/>
      <c r="RLG1273" s="5"/>
      <c r="RLH1273" s="5"/>
      <c r="RLI1273" s="5"/>
      <c r="RLJ1273" s="5"/>
      <c r="RLK1273" s="5"/>
      <c r="RLL1273" s="5"/>
      <c r="RLM1273" s="5"/>
      <c r="RLN1273" s="5"/>
      <c r="RLO1273" s="5"/>
      <c r="RLP1273" s="5"/>
      <c r="RLQ1273" s="5"/>
      <c r="RLR1273" s="5"/>
      <c r="RLS1273" s="5"/>
      <c r="RLT1273" s="5"/>
      <c r="RLU1273" s="5"/>
      <c r="RLV1273" s="5"/>
      <c r="RLW1273" s="5"/>
      <c r="RLX1273" s="5"/>
      <c r="RLY1273" s="5"/>
      <c r="RLZ1273" s="5"/>
      <c r="RMA1273" s="5"/>
      <c r="RMB1273" s="5"/>
      <c r="RMC1273" s="5"/>
      <c r="RMD1273" s="5"/>
      <c r="RME1273" s="5"/>
      <c r="RMF1273" s="5"/>
      <c r="RMG1273" s="5"/>
      <c r="RMH1273" s="5"/>
      <c r="RMI1273" s="5"/>
      <c r="RMJ1273" s="5"/>
      <c r="RMK1273" s="5"/>
      <c r="RML1273" s="5"/>
      <c r="RMM1273" s="5"/>
      <c r="RMN1273" s="5"/>
      <c r="RMO1273" s="5"/>
      <c r="RMP1273" s="5"/>
      <c r="RMQ1273" s="5"/>
      <c r="RMR1273" s="5"/>
      <c r="RMS1273" s="5"/>
      <c r="RMT1273" s="5"/>
      <c r="RMU1273" s="5"/>
      <c r="RMV1273" s="5"/>
      <c r="RMW1273" s="5"/>
      <c r="RMX1273" s="5"/>
      <c r="RMY1273" s="5"/>
      <c r="RMZ1273" s="5"/>
      <c r="RNA1273" s="5"/>
      <c r="RNB1273" s="5"/>
      <c r="RNC1273" s="5"/>
      <c r="RND1273" s="5"/>
      <c r="RNE1273" s="5"/>
      <c r="RNF1273" s="5"/>
      <c r="RNG1273" s="5"/>
      <c r="RNH1273" s="5"/>
      <c r="RNI1273" s="5"/>
      <c r="RNJ1273" s="5"/>
      <c r="RNK1273" s="5"/>
      <c r="RNL1273" s="5"/>
      <c r="RNM1273" s="5"/>
      <c r="RNN1273" s="5"/>
      <c r="RNO1273" s="5"/>
      <c r="RNP1273" s="5"/>
      <c r="RNQ1273" s="5"/>
      <c r="RNR1273" s="5"/>
      <c r="RNS1273" s="5"/>
      <c r="RNT1273" s="5"/>
      <c r="RNU1273" s="5"/>
      <c r="RNV1273" s="5"/>
      <c r="RNW1273" s="5"/>
      <c r="RNX1273" s="5"/>
      <c r="RNY1273" s="5"/>
      <c r="RNZ1273" s="5"/>
      <c r="ROA1273" s="5"/>
      <c r="ROB1273" s="5"/>
      <c r="ROC1273" s="5"/>
      <c r="ROD1273" s="5"/>
      <c r="ROE1273" s="5"/>
      <c r="ROF1273" s="5"/>
      <c r="ROG1273" s="5"/>
      <c r="ROH1273" s="5"/>
      <c r="ROI1273" s="5"/>
      <c r="ROJ1273" s="5"/>
      <c r="ROK1273" s="5"/>
      <c r="ROL1273" s="5"/>
      <c r="ROM1273" s="5"/>
      <c r="RON1273" s="5"/>
      <c r="ROO1273" s="5"/>
      <c r="ROP1273" s="5"/>
      <c r="ROQ1273" s="5"/>
      <c r="ROR1273" s="5"/>
      <c r="ROS1273" s="5"/>
      <c r="ROT1273" s="5"/>
      <c r="ROU1273" s="5"/>
      <c r="ROV1273" s="5"/>
      <c r="ROW1273" s="5"/>
      <c r="ROX1273" s="5"/>
      <c r="ROY1273" s="5"/>
      <c r="ROZ1273" s="5"/>
      <c r="RPA1273" s="5"/>
      <c r="RPB1273" s="5"/>
      <c r="RPC1273" s="5"/>
      <c r="RPD1273" s="5"/>
      <c r="RPE1273" s="5"/>
      <c r="RPF1273" s="5"/>
      <c r="RPG1273" s="5"/>
      <c r="RPH1273" s="5"/>
      <c r="RPI1273" s="5"/>
      <c r="RPJ1273" s="5"/>
      <c r="RPK1273" s="5"/>
      <c r="RPL1273" s="5"/>
      <c r="RPM1273" s="5"/>
      <c r="RPN1273" s="5"/>
      <c r="RPO1273" s="5"/>
      <c r="RPP1273" s="5"/>
      <c r="RPQ1273" s="5"/>
      <c r="RPR1273" s="5"/>
      <c r="RPS1273" s="5"/>
      <c r="RPT1273" s="5"/>
      <c r="RPU1273" s="5"/>
      <c r="RPV1273" s="5"/>
      <c r="RPW1273" s="5"/>
      <c r="RPX1273" s="5"/>
      <c r="RPY1273" s="5"/>
      <c r="RPZ1273" s="5"/>
      <c r="RQA1273" s="5"/>
      <c r="RQB1273" s="5"/>
      <c r="RQC1273" s="5"/>
      <c r="RQD1273" s="5"/>
      <c r="RQE1273" s="5"/>
      <c r="RQF1273" s="5"/>
      <c r="RQG1273" s="5"/>
      <c r="RQH1273" s="5"/>
      <c r="RQI1273" s="5"/>
      <c r="RQJ1273" s="5"/>
      <c r="RQK1273" s="5"/>
      <c r="RQL1273" s="5"/>
      <c r="RQM1273" s="5"/>
      <c r="RQN1273" s="5"/>
      <c r="RQO1273" s="5"/>
      <c r="RQP1273" s="5"/>
      <c r="RQQ1273" s="5"/>
      <c r="RQR1273" s="5"/>
      <c r="RQS1273" s="5"/>
      <c r="RQT1273" s="5"/>
      <c r="RQU1273" s="5"/>
      <c r="RQV1273" s="5"/>
      <c r="RQW1273" s="5"/>
      <c r="RQX1273" s="5"/>
      <c r="RQY1273" s="5"/>
      <c r="RQZ1273" s="5"/>
      <c r="RRA1273" s="5"/>
      <c r="RRB1273" s="5"/>
      <c r="RRC1273" s="5"/>
      <c r="RRD1273" s="5"/>
      <c r="RRE1273" s="5"/>
      <c r="RRF1273" s="5"/>
      <c r="RRG1273" s="5"/>
      <c r="RRH1273" s="5"/>
      <c r="RRI1273" s="5"/>
      <c r="RRJ1273" s="5"/>
      <c r="RRK1273" s="5"/>
      <c r="RRL1273" s="5"/>
      <c r="RRM1273" s="5"/>
      <c r="RRN1273" s="5"/>
      <c r="RRO1273" s="5"/>
      <c r="RRP1273" s="5"/>
      <c r="RRQ1273" s="5"/>
      <c r="RRR1273" s="5"/>
      <c r="RRS1273" s="5"/>
      <c r="RRT1273" s="5"/>
      <c r="RRU1273" s="5"/>
      <c r="RRV1273" s="5"/>
      <c r="RRW1273" s="5"/>
      <c r="RRX1273" s="5"/>
      <c r="RRY1273" s="5"/>
      <c r="RRZ1273" s="5"/>
      <c r="RSA1273" s="5"/>
      <c r="RSB1273" s="5"/>
      <c r="RSC1273" s="5"/>
      <c r="RSD1273" s="5"/>
      <c r="RSE1273" s="5"/>
      <c r="RSF1273" s="5"/>
      <c r="RSG1273" s="5"/>
      <c r="RSH1273" s="5"/>
      <c r="RSI1273" s="5"/>
      <c r="RSJ1273" s="5"/>
      <c r="RSK1273" s="5"/>
      <c r="RSL1273" s="5"/>
      <c r="RSM1273" s="5"/>
      <c r="RSN1273" s="5"/>
      <c r="RSO1273" s="5"/>
      <c r="RSP1273" s="5"/>
      <c r="RSQ1273" s="5"/>
      <c r="RSR1273" s="5"/>
      <c r="RSS1273" s="5"/>
      <c r="RST1273" s="5"/>
      <c r="RSU1273" s="5"/>
      <c r="RSV1273" s="5"/>
      <c r="RSW1273" s="5"/>
      <c r="RSX1273" s="5"/>
      <c r="RSY1273" s="5"/>
      <c r="RSZ1273" s="5"/>
      <c r="RTA1273" s="5"/>
      <c r="RTB1273" s="5"/>
      <c r="RTC1273" s="5"/>
      <c r="RTD1273" s="5"/>
      <c r="RTE1273" s="5"/>
      <c r="RTF1273" s="5"/>
      <c r="RTG1273" s="5"/>
      <c r="RTH1273" s="5"/>
      <c r="RTI1273" s="5"/>
      <c r="RTJ1273" s="5"/>
      <c r="RTK1273" s="5"/>
      <c r="RTL1273" s="5"/>
      <c r="RTM1273" s="5"/>
      <c r="RTN1273" s="5"/>
      <c r="RTO1273" s="5"/>
      <c r="RTP1273" s="5"/>
      <c r="RTQ1273" s="5"/>
      <c r="RTR1273" s="5"/>
      <c r="RTS1273" s="5"/>
      <c r="RTT1273" s="5"/>
      <c r="RTU1273" s="5"/>
      <c r="RTV1273" s="5"/>
      <c r="RTW1273" s="5"/>
      <c r="RTX1273" s="5"/>
      <c r="RTY1273" s="5"/>
      <c r="RTZ1273" s="5"/>
      <c r="RUA1273" s="5"/>
      <c r="RUB1273" s="5"/>
      <c r="RUC1273" s="5"/>
      <c r="RUD1273" s="5"/>
      <c r="RUE1273" s="5"/>
      <c r="RUF1273" s="5"/>
      <c r="RUG1273" s="5"/>
      <c r="RUH1273" s="5"/>
      <c r="RUI1273" s="5"/>
      <c r="RUJ1273" s="5"/>
      <c r="RUK1273" s="5"/>
      <c r="RUL1273" s="5"/>
      <c r="RUM1273" s="5"/>
      <c r="RUN1273" s="5"/>
      <c r="RUO1273" s="5"/>
      <c r="RUP1273" s="5"/>
      <c r="RUQ1273" s="5"/>
      <c r="RUR1273" s="5"/>
      <c r="RUS1273" s="5"/>
      <c r="RUT1273" s="5"/>
      <c r="RUU1273" s="5"/>
      <c r="RUV1273" s="5"/>
      <c r="RUW1273" s="5"/>
      <c r="RUX1273" s="5"/>
      <c r="RUY1273" s="5"/>
      <c r="RUZ1273" s="5"/>
      <c r="RVA1273" s="5"/>
      <c r="RVB1273" s="5"/>
      <c r="RVC1273" s="5"/>
      <c r="RVD1273" s="5"/>
      <c r="RVE1273" s="5"/>
      <c r="RVF1273" s="5"/>
      <c r="RVG1273" s="5"/>
      <c r="RVH1273" s="5"/>
      <c r="RVI1273" s="5"/>
      <c r="RVJ1273" s="5"/>
      <c r="RVK1273" s="5"/>
      <c r="RVL1273" s="5"/>
      <c r="RVM1273" s="5"/>
      <c r="RVN1273" s="5"/>
      <c r="RVO1273" s="5"/>
      <c r="RVP1273" s="5"/>
      <c r="RVQ1273" s="5"/>
      <c r="RVR1273" s="5"/>
      <c r="RVS1273" s="5"/>
      <c r="RVT1273" s="5"/>
      <c r="RVU1273" s="5"/>
      <c r="RVV1273" s="5"/>
      <c r="RVW1273" s="5"/>
      <c r="RVX1273" s="5"/>
      <c r="RVY1273" s="5"/>
      <c r="RVZ1273" s="5"/>
      <c r="RWA1273" s="5"/>
      <c r="RWB1273" s="5"/>
      <c r="RWC1273" s="5"/>
      <c r="RWD1273" s="5"/>
      <c r="RWE1273" s="5"/>
      <c r="RWF1273" s="5"/>
      <c r="RWG1273" s="5"/>
      <c r="RWH1273" s="5"/>
      <c r="RWI1273" s="5"/>
      <c r="RWJ1273" s="5"/>
      <c r="RWK1273" s="5"/>
      <c r="RWL1273" s="5"/>
      <c r="RWM1273" s="5"/>
      <c r="RWN1273" s="5"/>
      <c r="RWO1273" s="5"/>
      <c r="RWP1273" s="5"/>
      <c r="RWQ1273" s="5"/>
      <c r="RWR1273" s="5"/>
      <c r="RWS1273" s="5"/>
      <c r="RWT1273" s="5"/>
      <c r="RWU1273" s="5"/>
      <c r="RWV1273" s="5"/>
      <c r="RWW1273" s="5"/>
      <c r="RWX1273" s="5"/>
      <c r="RWY1273" s="5"/>
      <c r="RWZ1273" s="5"/>
      <c r="RXA1273" s="5"/>
      <c r="RXB1273" s="5"/>
      <c r="RXC1273" s="5"/>
      <c r="RXD1273" s="5"/>
      <c r="RXE1273" s="5"/>
      <c r="RXF1273" s="5"/>
      <c r="RXG1273" s="5"/>
      <c r="RXH1273" s="5"/>
      <c r="RXI1273" s="5"/>
      <c r="RXJ1273" s="5"/>
      <c r="RXK1273" s="5"/>
      <c r="RXL1273" s="5"/>
      <c r="RXM1273" s="5"/>
      <c r="RXN1273" s="5"/>
      <c r="RXO1273" s="5"/>
      <c r="RXP1273" s="5"/>
      <c r="RXQ1273" s="5"/>
      <c r="RXR1273" s="5"/>
      <c r="RXS1273" s="5"/>
      <c r="RXT1273" s="5"/>
      <c r="RXU1273" s="5"/>
      <c r="RXV1273" s="5"/>
      <c r="RXW1273" s="5"/>
      <c r="RXX1273" s="5"/>
      <c r="RXY1273" s="5"/>
      <c r="RXZ1273" s="5"/>
      <c r="RYA1273" s="5"/>
      <c r="RYB1273" s="5"/>
      <c r="RYC1273" s="5"/>
      <c r="RYD1273" s="5"/>
      <c r="RYE1273" s="5"/>
      <c r="RYF1273" s="5"/>
      <c r="RYG1273" s="5"/>
      <c r="RYH1273" s="5"/>
      <c r="RYI1273" s="5"/>
      <c r="RYJ1273" s="5"/>
      <c r="RYK1273" s="5"/>
      <c r="RYL1273" s="5"/>
      <c r="RYM1273" s="5"/>
      <c r="RYN1273" s="5"/>
      <c r="RYO1273" s="5"/>
      <c r="RYP1273" s="5"/>
      <c r="RYQ1273" s="5"/>
      <c r="RYR1273" s="5"/>
      <c r="RYS1273" s="5"/>
      <c r="RYT1273" s="5"/>
      <c r="RYU1273" s="5"/>
      <c r="RYV1273" s="5"/>
      <c r="RYW1273" s="5"/>
      <c r="RYX1273" s="5"/>
      <c r="RYY1273" s="5"/>
      <c r="RYZ1273" s="5"/>
      <c r="RZA1273" s="5"/>
      <c r="RZB1273" s="5"/>
      <c r="RZC1273" s="5"/>
      <c r="RZD1273" s="5"/>
      <c r="RZE1273" s="5"/>
      <c r="RZF1273" s="5"/>
      <c r="RZG1273" s="5"/>
      <c r="RZH1273" s="5"/>
      <c r="RZI1273" s="5"/>
      <c r="RZJ1273" s="5"/>
      <c r="RZK1273" s="5"/>
      <c r="RZL1273" s="5"/>
      <c r="RZM1273" s="5"/>
      <c r="RZN1273" s="5"/>
      <c r="RZO1273" s="5"/>
      <c r="RZP1273" s="5"/>
      <c r="RZQ1273" s="5"/>
      <c r="RZR1273" s="5"/>
      <c r="RZS1273" s="5"/>
      <c r="RZT1273" s="5"/>
      <c r="RZU1273" s="5"/>
      <c r="RZV1273" s="5"/>
      <c r="RZW1273" s="5"/>
      <c r="RZX1273" s="5"/>
      <c r="RZY1273" s="5"/>
      <c r="RZZ1273" s="5"/>
      <c r="SAA1273" s="5"/>
      <c r="SAB1273" s="5"/>
      <c r="SAC1273" s="5"/>
      <c r="SAD1273" s="5"/>
      <c r="SAE1273" s="5"/>
      <c r="SAF1273" s="5"/>
      <c r="SAG1273" s="5"/>
      <c r="SAH1273" s="5"/>
      <c r="SAI1273" s="5"/>
      <c r="SAJ1273" s="5"/>
      <c r="SAK1273" s="5"/>
      <c r="SAL1273" s="5"/>
      <c r="SAM1273" s="5"/>
      <c r="SAN1273" s="5"/>
      <c r="SAO1273" s="5"/>
      <c r="SAP1273" s="5"/>
      <c r="SAQ1273" s="5"/>
      <c r="SAR1273" s="5"/>
      <c r="SAS1273" s="5"/>
      <c r="SAT1273" s="5"/>
      <c r="SAU1273" s="5"/>
      <c r="SAV1273" s="5"/>
      <c r="SAW1273" s="5"/>
      <c r="SAX1273" s="5"/>
      <c r="SAY1273" s="5"/>
      <c r="SAZ1273" s="5"/>
      <c r="SBA1273" s="5"/>
      <c r="SBB1273" s="5"/>
      <c r="SBC1273" s="5"/>
      <c r="SBD1273" s="5"/>
      <c r="SBE1273" s="5"/>
      <c r="SBF1273" s="5"/>
      <c r="SBG1273" s="5"/>
      <c r="SBH1273" s="5"/>
      <c r="SBI1273" s="5"/>
      <c r="SBJ1273" s="5"/>
      <c r="SBK1273" s="5"/>
      <c r="SBL1273" s="5"/>
      <c r="SBM1273" s="5"/>
      <c r="SBN1273" s="5"/>
      <c r="SBO1273" s="5"/>
      <c r="SBP1273" s="5"/>
      <c r="SBQ1273" s="5"/>
      <c r="SBR1273" s="5"/>
      <c r="SBS1273" s="5"/>
      <c r="SBT1273" s="5"/>
      <c r="SBU1273" s="5"/>
      <c r="SBV1273" s="5"/>
      <c r="SBW1273" s="5"/>
      <c r="SBX1273" s="5"/>
      <c r="SBY1273" s="5"/>
      <c r="SBZ1273" s="5"/>
      <c r="SCA1273" s="5"/>
      <c r="SCB1273" s="5"/>
      <c r="SCC1273" s="5"/>
      <c r="SCD1273" s="5"/>
      <c r="SCE1273" s="5"/>
      <c r="SCF1273" s="5"/>
      <c r="SCG1273" s="5"/>
      <c r="SCH1273" s="5"/>
      <c r="SCI1273" s="5"/>
      <c r="SCJ1273" s="5"/>
      <c r="SCK1273" s="5"/>
      <c r="SCL1273" s="5"/>
      <c r="SCM1273" s="5"/>
      <c r="SCN1273" s="5"/>
      <c r="SCO1273" s="5"/>
      <c r="SCP1273" s="5"/>
      <c r="SCQ1273" s="5"/>
      <c r="SCR1273" s="5"/>
      <c r="SCS1273" s="5"/>
      <c r="SCT1273" s="5"/>
      <c r="SCU1273" s="5"/>
      <c r="SCV1273" s="5"/>
      <c r="SCW1273" s="5"/>
      <c r="SCX1273" s="5"/>
      <c r="SCY1273" s="5"/>
      <c r="SCZ1273" s="5"/>
      <c r="SDA1273" s="5"/>
      <c r="SDB1273" s="5"/>
      <c r="SDC1273" s="5"/>
      <c r="SDD1273" s="5"/>
      <c r="SDE1273" s="5"/>
      <c r="SDF1273" s="5"/>
      <c r="SDG1273" s="5"/>
      <c r="SDH1273" s="5"/>
      <c r="SDI1273" s="5"/>
      <c r="SDJ1273" s="5"/>
      <c r="SDK1273" s="5"/>
      <c r="SDL1273" s="5"/>
      <c r="SDM1273" s="5"/>
      <c r="SDN1273" s="5"/>
      <c r="SDO1273" s="5"/>
      <c r="SDP1273" s="5"/>
      <c r="SDQ1273" s="5"/>
      <c r="SDR1273" s="5"/>
      <c r="SDS1273" s="5"/>
      <c r="SDT1273" s="5"/>
      <c r="SDU1273" s="5"/>
      <c r="SDV1273" s="5"/>
      <c r="SDW1273" s="5"/>
      <c r="SDX1273" s="5"/>
      <c r="SDY1273" s="5"/>
      <c r="SDZ1273" s="5"/>
      <c r="SEA1273" s="5"/>
      <c r="SEB1273" s="5"/>
      <c r="SEC1273" s="5"/>
      <c r="SED1273" s="5"/>
      <c r="SEE1273" s="5"/>
      <c r="SEF1273" s="5"/>
      <c r="SEG1273" s="5"/>
      <c r="SEH1273" s="5"/>
      <c r="SEI1273" s="5"/>
      <c r="SEJ1273" s="5"/>
      <c r="SEK1273" s="5"/>
      <c r="SEL1273" s="5"/>
      <c r="SEM1273" s="5"/>
      <c r="SEN1273" s="5"/>
      <c r="SEO1273" s="5"/>
      <c r="SEP1273" s="5"/>
      <c r="SEQ1273" s="5"/>
      <c r="SER1273" s="5"/>
      <c r="SES1273" s="5"/>
      <c r="SET1273" s="5"/>
      <c r="SEU1273" s="5"/>
      <c r="SEV1273" s="5"/>
      <c r="SEW1273" s="5"/>
      <c r="SEX1273" s="5"/>
      <c r="SEY1273" s="5"/>
      <c r="SEZ1273" s="5"/>
      <c r="SFA1273" s="5"/>
      <c r="SFB1273" s="5"/>
      <c r="SFC1273" s="5"/>
      <c r="SFD1273" s="5"/>
      <c r="SFE1273" s="5"/>
      <c r="SFF1273" s="5"/>
      <c r="SFG1273" s="5"/>
      <c r="SFH1273" s="5"/>
      <c r="SFI1273" s="5"/>
      <c r="SFJ1273" s="5"/>
      <c r="SFK1273" s="5"/>
      <c r="SFL1273" s="5"/>
      <c r="SFM1273" s="5"/>
      <c r="SFN1273" s="5"/>
      <c r="SFO1273" s="5"/>
      <c r="SFP1273" s="5"/>
      <c r="SFQ1273" s="5"/>
      <c r="SFR1273" s="5"/>
      <c r="SFS1273" s="5"/>
      <c r="SFT1273" s="5"/>
      <c r="SFU1273" s="5"/>
      <c r="SFV1273" s="5"/>
      <c r="SFW1273" s="5"/>
      <c r="SFX1273" s="5"/>
      <c r="SFY1273" s="5"/>
      <c r="SFZ1273" s="5"/>
      <c r="SGA1273" s="5"/>
      <c r="SGB1273" s="5"/>
      <c r="SGC1273" s="5"/>
      <c r="SGD1273" s="5"/>
      <c r="SGE1273" s="5"/>
      <c r="SGF1273" s="5"/>
      <c r="SGG1273" s="5"/>
      <c r="SGH1273" s="5"/>
      <c r="SGI1273" s="5"/>
      <c r="SGJ1273" s="5"/>
      <c r="SGK1273" s="5"/>
      <c r="SGL1273" s="5"/>
      <c r="SGM1273" s="5"/>
      <c r="SGN1273" s="5"/>
      <c r="SGO1273" s="5"/>
      <c r="SGP1273" s="5"/>
      <c r="SGQ1273" s="5"/>
      <c r="SGR1273" s="5"/>
      <c r="SGS1273" s="5"/>
      <c r="SGT1273" s="5"/>
      <c r="SGU1273" s="5"/>
      <c r="SGV1273" s="5"/>
      <c r="SGW1273" s="5"/>
      <c r="SGX1273" s="5"/>
      <c r="SGY1273" s="5"/>
      <c r="SGZ1273" s="5"/>
      <c r="SHA1273" s="5"/>
      <c r="SHB1273" s="5"/>
      <c r="SHC1273" s="5"/>
      <c r="SHD1273" s="5"/>
      <c r="SHE1273" s="5"/>
      <c r="SHF1273" s="5"/>
      <c r="SHG1273" s="5"/>
      <c r="SHH1273" s="5"/>
      <c r="SHI1273" s="5"/>
      <c r="SHJ1273" s="5"/>
      <c r="SHK1273" s="5"/>
      <c r="SHL1273" s="5"/>
      <c r="SHM1273" s="5"/>
      <c r="SHN1273" s="5"/>
      <c r="SHO1273" s="5"/>
      <c r="SHP1273" s="5"/>
      <c r="SHQ1273" s="5"/>
      <c r="SHR1273" s="5"/>
      <c r="SHS1273" s="5"/>
      <c r="SHT1273" s="5"/>
      <c r="SHU1273" s="5"/>
      <c r="SHV1273" s="5"/>
      <c r="SHW1273" s="5"/>
      <c r="SHX1273" s="5"/>
      <c r="SHY1273" s="5"/>
      <c r="SHZ1273" s="5"/>
      <c r="SIA1273" s="5"/>
      <c r="SIB1273" s="5"/>
      <c r="SIC1273" s="5"/>
      <c r="SID1273" s="5"/>
      <c r="SIE1273" s="5"/>
      <c r="SIF1273" s="5"/>
      <c r="SIG1273" s="5"/>
      <c r="SIH1273" s="5"/>
      <c r="SII1273" s="5"/>
      <c r="SIJ1273" s="5"/>
      <c r="SIK1273" s="5"/>
      <c r="SIL1273" s="5"/>
      <c r="SIM1273" s="5"/>
      <c r="SIN1273" s="5"/>
      <c r="SIO1273" s="5"/>
      <c r="SIP1273" s="5"/>
      <c r="SIQ1273" s="5"/>
      <c r="SIR1273" s="5"/>
      <c r="SIS1273" s="5"/>
      <c r="SIT1273" s="5"/>
      <c r="SIU1273" s="5"/>
      <c r="SIV1273" s="5"/>
      <c r="SIW1273" s="5"/>
      <c r="SIX1273" s="5"/>
      <c r="SIY1273" s="5"/>
      <c r="SIZ1273" s="5"/>
      <c r="SJA1273" s="5"/>
      <c r="SJB1273" s="5"/>
      <c r="SJC1273" s="5"/>
      <c r="SJD1273" s="5"/>
      <c r="SJE1273" s="5"/>
      <c r="SJF1273" s="5"/>
      <c r="SJG1273" s="5"/>
      <c r="SJH1273" s="5"/>
      <c r="SJI1273" s="5"/>
      <c r="SJJ1273" s="5"/>
      <c r="SJK1273" s="5"/>
      <c r="SJL1273" s="5"/>
      <c r="SJM1273" s="5"/>
      <c r="SJN1273" s="5"/>
      <c r="SJO1273" s="5"/>
      <c r="SJP1273" s="5"/>
      <c r="SJQ1273" s="5"/>
      <c r="SJR1273" s="5"/>
      <c r="SJS1273" s="5"/>
      <c r="SJT1273" s="5"/>
      <c r="SJU1273" s="5"/>
      <c r="SJV1273" s="5"/>
      <c r="SJW1273" s="5"/>
      <c r="SJX1273" s="5"/>
      <c r="SJY1273" s="5"/>
      <c r="SJZ1273" s="5"/>
      <c r="SKA1273" s="5"/>
      <c r="SKB1273" s="5"/>
      <c r="SKC1273" s="5"/>
      <c r="SKD1273" s="5"/>
      <c r="SKE1273" s="5"/>
      <c r="SKF1273" s="5"/>
      <c r="SKG1273" s="5"/>
      <c r="SKH1273" s="5"/>
      <c r="SKI1273" s="5"/>
      <c r="SKJ1273" s="5"/>
      <c r="SKK1273" s="5"/>
      <c r="SKL1273" s="5"/>
      <c r="SKM1273" s="5"/>
      <c r="SKN1273" s="5"/>
      <c r="SKO1273" s="5"/>
      <c r="SKP1273" s="5"/>
      <c r="SKQ1273" s="5"/>
      <c r="SKR1273" s="5"/>
      <c r="SKS1273" s="5"/>
      <c r="SKT1273" s="5"/>
      <c r="SKU1273" s="5"/>
      <c r="SKV1273" s="5"/>
      <c r="SKW1273" s="5"/>
      <c r="SKX1273" s="5"/>
      <c r="SKY1273" s="5"/>
      <c r="SKZ1273" s="5"/>
      <c r="SLA1273" s="5"/>
      <c r="SLB1273" s="5"/>
      <c r="SLC1273" s="5"/>
      <c r="SLD1273" s="5"/>
      <c r="SLE1273" s="5"/>
      <c r="SLF1273" s="5"/>
      <c r="SLG1273" s="5"/>
      <c r="SLH1273" s="5"/>
      <c r="SLI1273" s="5"/>
      <c r="SLJ1273" s="5"/>
      <c r="SLK1273" s="5"/>
      <c r="SLL1273" s="5"/>
      <c r="SLM1273" s="5"/>
      <c r="SLN1273" s="5"/>
      <c r="SLO1273" s="5"/>
      <c r="SLP1273" s="5"/>
      <c r="SLQ1273" s="5"/>
      <c r="SLR1273" s="5"/>
      <c r="SLS1273" s="5"/>
      <c r="SLT1273" s="5"/>
      <c r="SLU1273" s="5"/>
      <c r="SLV1273" s="5"/>
      <c r="SLW1273" s="5"/>
      <c r="SLX1273" s="5"/>
      <c r="SLY1273" s="5"/>
      <c r="SLZ1273" s="5"/>
      <c r="SMA1273" s="5"/>
      <c r="SMB1273" s="5"/>
      <c r="SMC1273" s="5"/>
      <c r="SMD1273" s="5"/>
      <c r="SME1273" s="5"/>
      <c r="SMF1273" s="5"/>
      <c r="SMG1273" s="5"/>
      <c r="SMH1273" s="5"/>
      <c r="SMI1273" s="5"/>
      <c r="SMJ1273" s="5"/>
      <c r="SMK1273" s="5"/>
      <c r="SML1273" s="5"/>
      <c r="SMM1273" s="5"/>
      <c r="SMN1273" s="5"/>
      <c r="SMO1273" s="5"/>
      <c r="SMP1273" s="5"/>
      <c r="SMQ1273" s="5"/>
      <c r="SMR1273" s="5"/>
      <c r="SMS1273" s="5"/>
      <c r="SMT1273" s="5"/>
      <c r="SMU1273" s="5"/>
      <c r="SMV1273" s="5"/>
      <c r="SMW1273" s="5"/>
      <c r="SMX1273" s="5"/>
      <c r="SMY1273" s="5"/>
      <c r="SMZ1273" s="5"/>
      <c r="SNA1273" s="5"/>
      <c r="SNB1273" s="5"/>
      <c r="SNC1273" s="5"/>
      <c r="SND1273" s="5"/>
      <c r="SNE1273" s="5"/>
      <c r="SNF1273" s="5"/>
      <c r="SNG1273" s="5"/>
      <c r="SNH1273" s="5"/>
      <c r="SNI1273" s="5"/>
      <c r="SNJ1273" s="5"/>
      <c r="SNK1273" s="5"/>
      <c r="SNL1273" s="5"/>
      <c r="SNM1273" s="5"/>
      <c r="SNN1273" s="5"/>
      <c r="SNO1273" s="5"/>
      <c r="SNP1273" s="5"/>
      <c r="SNQ1273" s="5"/>
      <c r="SNR1273" s="5"/>
      <c r="SNS1273" s="5"/>
      <c r="SNT1273" s="5"/>
      <c r="SNU1273" s="5"/>
      <c r="SNV1273" s="5"/>
      <c r="SNW1273" s="5"/>
      <c r="SNX1273" s="5"/>
      <c r="SNY1273" s="5"/>
      <c r="SNZ1273" s="5"/>
      <c r="SOA1273" s="5"/>
      <c r="SOB1273" s="5"/>
      <c r="SOC1273" s="5"/>
      <c r="SOD1273" s="5"/>
      <c r="SOE1273" s="5"/>
      <c r="SOF1273" s="5"/>
      <c r="SOG1273" s="5"/>
      <c r="SOH1273" s="5"/>
      <c r="SOI1273" s="5"/>
      <c r="SOJ1273" s="5"/>
      <c r="SOK1273" s="5"/>
      <c r="SOL1273" s="5"/>
      <c r="SOM1273" s="5"/>
      <c r="SON1273" s="5"/>
      <c r="SOO1273" s="5"/>
      <c r="SOP1273" s="5"/>
      <c r="SOQ1273" s="5"/>
      <c r="SOR1273" s="5"/>
      <c r="SOS1273" s="5"/>
      <c r="SOT1273" s="5"/>
      <c r="SOU1273" s="5"/>
      <c r="SOV1273" s="5"/>
      <c r="SOW1273" s="5"/>
      <c r="SOX1273" s="5"/>
      <c r="SOY1273" s="5"/>
      <c r="SOZ1273" s="5"/>
      <c r="SPA1273" s="5"/>
      <c r="SPB1273" s="5"/>
      <c r="SPC1273" s="5"/>
      <c r="SPD1273" s="5"/>
      <c r="SPE1273" s="5"/>
      <c r="SPF1273" s="5"/>
      <c r="SPG1273" s="5"/>
      <c r="SPH1273" s="5"/>
      <c r="SPI1273" s="5"/>
      <c r="SPJ1273" s="5"/>
      <c r="SPK1273" s="5"/>
      <c r="SPL1273" s="5"/>
      <c r="SPM1273" s="5"/>
      <c r="SPN1273" s="5"/>
      <c r="SPO1273" s="5"/>
      <c r="SPP1273" s="5"/>
      <c r="SPQ1273" s="5"/>
      <c r="SPR1273" s="5"/>
      <c r="SPS1273" s="5"/>
      <c r="SPT1273" s="5"/>
      <c r="SPU1273" s="5"/>
      <c r="SPV1273" s="5"/>
      <c r="SPW1273" s="5"/>
      <c r="SPX1273" s="5"/>
      <c r="SPY1273" s="5"/>
      <c r="SPZ1273" s="5"/>
      <c r="SQA1273" s="5"/>
      <c r="SQB1273" s="5"/>
      <c r="SQC1273" s="5"/>
      <c r="SQD1273" s="5"/>
      <c r="SQE1273" s="5"/>
      <c r="SQF1273" s="5"/>
      <c r="SQG1273" s="5"/>
      <c r="SQH1273" s="5"/>
      <c r="SQI1273" s="5"/>
      <c r="SQJ1273" s="5"/>
      <c r="SQK1273" s="5"/>
      <c r="SQL1273" s="5"/>
      <c r="SQM1273" s="5"/>
      <c r="SQN1273" s="5"/>
      <c r="SQO1273" s="5"/>
      <c r="SQP1273" s="5"/>
      <c r="SQQ1273" s="5"/>
      <c r="SQR1273" s="5"/>
      <c r="SQS1273" s="5"/>
      <c r="SQT1273" s="5"/>
      <c r="SQU1273" s="5"/>
      <c r="SQV1273" s="5"/>
      <c r="SQW1273" s="5"/>
      <c r="SQX1273" s="5"/>
      <c r="SQY1273" s="5"/>
      <c r="SQZ1273" s="5"/>
      <c r="SRA1273" s="5"/>
      <c r="SRB1273" s="5"/>
      <c r="SRC1273" s="5"/>
      <c r="SRD1273" s="5"/>
      <c r="SRE1273" s="5"/>
      <c r="SRF1273" s="5"/>
      <c r="SRG1273" s="5"/>
      <c r="SRH1273" s="5"/>
      <c r="SRI1273" s="5"/>
      <c r="SRJ1273" s="5"/>
      <c r="SRK1273" s="5"/>
      <c r="SRL1273" s="5"/>
      <c r="SRM1273" s="5"/>
      <c r="SRN1273" s="5"/>
      <c r="SRO1273" s="5"/>
      <c r="SRP1273" s="5"/>
      <c r="SRQ1273" s="5"/>
      <c r="SRR1273" s="5"/>
      <c r="SRS1273" s="5"/>
      <c r="SRT1273" s="5"/>
      <c r="SRU1273" s="5"/>
      <c r="SRV1273" s="5"/>
      <c r="SRW1273" s="5"/>
      <c r="SRX1273" s="5"/>
      <c r="SRY1273" s="5"/>
      <c r="SRZ1273" s="5"/>
      <c r="SSA1273" s="5"/>
      <c r="SSB1273" s="5"/>
      <c r="SSC1273" s="5"/>
      <c r="SSD1273" s="5"/>
      <c r="SSE1273" s="5"/>
      <c r="SSF1273" s="5"/>
      <c r="SSG1273" s="5"/>
      <c r="SSH1273" s="5"/>
      <c r="SSI1273" s="5"/>
      <c r="SSJ1273" s="5"/>
      <c r="SSK1273" s="5"/>
      <c r="SSL1273" s="5"/>
      <c r="SSM1273" s="5"/>
      <c r="SSN1273" s="5"/>
      <c r="SSO1273" s="5"/>
      <c r="SSP1273" s="5"/>
      <c r="SSQ1273" s="5"/>
      <c r="SSR1273" s="5"/>
      <c r="SSS1273" s="5"/>
      <c r="SST1273" s="5"/>
      <c r="SSU1273" s="5"/>
      <c r="SSV1273" s="5"/>
      <c r="SSW1273" s="5"/>
      <c r="SSX1273" s="5"/>
      <c r="SSY1273" s="5"/>
      <c r="SSZ1273" s="5"/>
      <c r="STA1273" s="5"/>
      <c r="STB1273" s="5"/>
      <c r="STC1273" s="5"/>
      <c r="STD1273" s="5"/>
      <c r="STE1273" s="5"/>
      <c r="STF1273" s="5"/>
      <c r="STG1273" s="5"/>
      <c r="STH1273" s="5"/>
      <c r="STI1273" s="5"/>
      <c r="STJ1273" s="5"/>
      <c r="STK1273" s="5"/>
      <c r="STL1273" s="5"/>
      <c r="STM1273" s="5"/>
      <c r="STN1273" s="5"/>
      <c r="STO1273" s="5"/>
      <c r="STP1273" s="5"/>
      <c r="STQ1273" s="5"/>
      <c r="STR1273" s="5"/>
      <c r="STS1273" s="5"/>
      <c r="STT1273" s="5"/>
      <c r="STU1273" s="5"/>
      <c r="STV1273" s="5"/>
      <c r="STW1273" s="5"/>
      <c r="STX1273" s="5"/>
      <c r="STY1273" s="5"/>
      <c r="STZ1273" s="5"/>
      <c r="SUA1273" s="5"/>
      <c r="SUB1273" s="5"/>
      <c r="SUC1273" s="5"/>
      <c r="SUD1273" s="5"/>
      <c r="SUE1273" s="5"/>
      <c r="SUF1273" s="5"/>
      <c r="SUG1273" s="5"/>
      <c r="SUH1273" s="5"/>
      <c r="SUI1273" s="5"/>
      <c r="SUJ1273" s="5"/>
      <c r="SUK1273" s="5"/>
      <c r="SUL1273" s="5"/>
      <c r="SUM1273" s="5"/>
      <c r="SUN1273" s="5"/>
      <c r="SUO1273" s="5"/>
      <c r="SUP1273" s="5"/>
      <c r="SUQ1273" s="5"/>
      <c r="SUR1273" s="5"/>
      <c r="SUS1273" s="5"/>
      <c r="SUT1273" s="5"/>
      <c r="SUU1273" s="5"/>
      <c r="SUV1273" s="5"/>
      <c r="SUW1273" s="5"/>
      <c r="SUX1273" s="5"/>
      <c r="SUY1273" s="5"/>
      <c r="SUZ1273" s="5"/>
      <c r="SVA1273" s="5"/>
      <c r="SVB1273" s="5"/>
      <c r="SVC1273" s="5"/>
      <c r="SVD1273" s="5"/>
      <c r="SVE1273" s="5"/>
      <c r="SVF1273" s="5"/>
      <c r="SVG1273" s="5"/>
      <c r="SVH1273" s="5"/>
      <c r="SVI1273" s="5"/>
      <c r="SVJ1273" s="5"/>
      <c r="SVK1273" s="5"/>
      <c r="SVL1273" s="5"/>
      <c r="SVM1273" s="5"/>
      <c r="SVN1273" s="5"/>
      <c r="SVO1273" s="5"/>
      <c r="SVP1273" s="5"/>
      <c r="SVQ1273" s="5"/>
      <c r="SVR1273" s="5"/>
      <c r="SVS1273" s="5"/>
      <c r="SVT1273" s="5"/>
      <c r="SVU1273" s="5"/>
      <c r="SVV1273" s="5"/>
      <c r="SVW1273" s="5"/>
      <c r="SVX1273" s="5"/>
      <c r="SVY1273" s="5"/>
      <c r="SVZ1273" s="5"/>
      <c r="SWA1273" s="5"/>
      <c r="SWB1273" s="5"/>
      <c r="SWC1273" s="5"/>
      <c r="SWD1273" s="5"/>
      <c r="SWE1273" s="5"/>
      <c r="SWF1273" s="5"/>
      <c r="SWG1273" s="5"/>
      <c r="SWH1273" s="5"/>
      <c r="SWI1273" s="5"/>
      <c r="SWJ1273" s="5"/>
      <c r="SWK1273" s="5"/>
      <c r="SWL1273" s="5"/>
      <c r="SWM1273" s="5"/>
      <c r="SWN1273" s="5"/>
      <c r="SWO1273" s="5"/>
      <c r="SWP1273" s="5"/>
      <c r="SWQ1273" s="5"/>
      <c r="SWR1273" s="5"/>
      <c r="SWS1273" s="5"/>
      <c r="SWT1273" s="5"/>
      <c r="SWU1273" s="5"/>
      <c r="SWV1273" s="5"/>
      <c r="SWW1273" s="5"/>
      <c r="SWX1273" s="5"/>
      <c r="SWY1273" s="5"/>
      <c r="SWZ1273" s="5"/>
      <c r="SXA1273" s="5"/>
      <c r="SXB1273" s="5"/>
      <c r="SXC1273" s="5"/>
      <c r="SXD1273" s="5"/>
      <c r="SXE1273" s="5"/>
      <c r="SXF1273" s="5"/>
      <c r="SXG1273" s="5"/>
      <c r="SXH1273" s="5"/>
      <c r="SXI1273" s="5"/>
      <c r="SXJ1273" s="5"/>
      <c r="SXK1273" s="5"/>
      <c r="SXL1273" s="5"/>
      <c r="SXM1273" s="5"/>
      <c r="SXN1273" s="5"/>
      <c r="SXO1273" s="5"/>
      <c r="SXP1273" s="5"/>
      <c r="SXQ1273" s="5"/>
      <c r="SXR1273" s="5"/>
      <c r="SXS1273" s="5"/>
      <c r="SXT1273" s="5"/>
      <c r="SXU1273" s="5"/>
      <c r="SXV1273" s="5"/>
      <c r="SXW1273" s="5"/>
      <c r="SXX1273" s="5"/>
      <c r="SXY1273" s="5"/>
      <c r="SXZ1273" s="5"/>
      <c r="SYA1273" s="5"/>
      <c r="SYB1273" s="5"/>
      <c r="SYC1273" s="5"/>
      <c r="SYD1273" s="5"/>
      <c r="SYE1273" s="5"/>
      <c r="SYF1273" s="5"/>
      <c r="SYG1273" s="5"/>
      <c r="SYH1273" s="5"/>
      <c r="SYI1273" s="5"/>
      <c r="SYJ1273" s="5"/>
      <c r="SYK1273" s="5"/>
      <c r="SYL1273" s="5"/>
      <c r="SYM1273" s="5"/>
      <c r="SYN1273" s="5"/>
      <c r="SYO1273" s="5"/>
      <c r="SYP1273" s="5"/>
      <c r="SYQ1273" s="5"/>
      <c r="SYR1273" s="5"/>
      <c r="SYS1273" s="5"/>
      <c r="SYT1273" s="5"/>
      <c r="SYU1273" s="5"/>
      <c r="SYV1273" s="5"/>
      <c r="SYW1273" s="5"/>
      <c r="SYX1273" s="5"/>
      <c r="SYY1273" s="5"/>
      <c r="SYZ1273" s="5"/>
      <c r="SZA1273" s="5"/>
      <c r="SZB1273" s="5"/>
      <c r="SZC1273" s="5"/>
      <c r="SZD1273" s="5"/>
      <c r="SZE1273" s="5"/>
      <c r="SZF1273" s="5"/>
      <c r="SZG1273" s="5"/>
      <c r="SZH1273" s="5"/>
      <c r="SZI1273" s="5"/>
      <c r="SZJ1273" s="5"/>
      <c r="SZK1273" s="5"/>
      <c r="SZL1273" s="5"/>
      <c r="SZM1273" s="5"/>
      <c r="SZN1273" s="5"/>
      <c r="SZO1273" s="5"/>
      <c r="SZP1273" s="5"/>
      <c r="SZQ1273" s="5"/>
      <c r="SZR1273" s="5"/>
      <c r="SZS1273" s="5"/>
      <c r="SZT1273" s="5"/>
      <c r="SZU1273" s="5"/>
      <c r="SZV1273" s="5"/>
      <c r="SZW1273" s="5"/>
      <c r="SZX1273" s="5"/>
      <c r="SZY1273" s="5"/>
      <c r="SZZ1273" s="5"/>
      <c r="TAA1273" s="5"/>
      <c r="TAB1273" s="5"/>
      <c r="TAC1273" s="5"/>
      <c r="TAD1273" s="5"/>
      <c r="TAE1273" s="5"/>
      <c r="TAF1273" s="5"/>
      <c r="TAG1273" s="5"/>
      <c r="TAH1273" s="5"/>
      <c r="TAI1273" s="5"/>
      <c r="TAJ1273" s="5"/>
      <c r="TAK1273" s="5"/>
      <c r="TAL1273" s="5"/>
      <c r="TAM1273" s="5"/>
      <c r="TAN1273" s="5"/>
      <c r="TAO1273" s="5"/>
      <c r="TAP1273" s="5"/>
      <c r="TAQ1273" s="5"/>
      <c r="TAR1273" s="5"/>
      <c r="TAS1273" s="5"/>
      <c r="TAT1273" s="5"/>
      <c r="TAU1273" s="5"/>
      <c r="TAV1273" s="5"/>
      <c r="TAW1273" s="5"/>
      <c r="TAX1273" s="5"/>
      <c r="TAY1273" s="5"/>
      <c r="TAZ1273" s="5"/>
      <c r="TBA1273" s="5"/>
      <c r="TBB1273" s="5"/>
      <c r="TBC1273" s="5"/>
      <c r="TBD1273" s="5"/>
      <c r="TBE1273" s="5"/>
      <c r="TBF1273" s="5"/>
      <c r="TBG1273" s="5"/>
      <c r="TBH1273" s="5"/>
      <c r="TBI1273" s="5"/>
      <c r="TBJ1273" s="5"/>
      <c r="TBK1273" s="5"/>
      <c r="TBL1273" s="5"/>
      <c r="TBM1273" s="5"/>
      <c r="TBN1273" s="5"/>
      <c r="TBO1273" s="5"/>
      <c r="TBP1273" s="5"/>
      <c r="TBQ1273" s="5"/>
      <c r="TBR1273" s="5"/>
      <c r="TBS1273" s="5"/>
      <c r="TBT1273" s="5"/>
      <c r="TBU1273" s="5"/>
      <c r="TBV1273" s="5"/>
      <c r="TBW1273" s="5"/>
      <c r="TBX1273" s="5"/>
      <c r="TBY1273" s="5"/>
      <c r="TBZ1273" s="5"/>
      <c r="TCA1273" s="5"/>
      <c r="TCB1273" s="5"/>
      <c r="TCC1273" s="5"/>
      <c r="TCD1273" s="5"/>
      <c r="TCE1273" s="5"/>
      <c r="TCF1273" s="5"/>
      <c r="TCG1273" s="5"/>
      <c r="TCH1273" s="5"/>
      <c r="TCI1273" s="5"/>
      <c r="TCJ1273" s="5"/>
      <c r="TCK1273" s="5"/>
      <c r="TCL1273" s="5"/>
      <c r="TCM1273" s="5"/>
      <c r="TCN1273" s="5"/>
      <c r="TCO1273" s="5"/>
      <c r="TCP1273" s="5"/>
      <c r="TCQ1273" s="5"/>
      <c r="TCR1273" s="5"/>
      <c r="TCS1273" s="5"/>
      <c r="TCT1273" s="5"/>
      <c r="TCU1273" s="5"/>
      <c r="TCV1273" s="5"/>
      <c r="TCW1273" s="5"/>
      <c r="TCX1273" s="5"/>
      <c r="TCY1273" s="5"/>
      <c r="TCZ1273" s="5"/>
      <c r="TDA1273" s="5"/>
      <c r="TDB1273" s="5"/>
      <c r="TDC1273" s="5"/>
      <c r="TDD1273" s="5"/>
      <c r="TDE1273" s="5"/>
      <c r="TDF1273" s="5"/>
      <c r="TDG1273" s="5"/>
      <c r="TDH1273" s="5"/>
      <c r="TDI1273" s="5"/>
      <c r="TDJ1273" s="5"/>
      <c r="TDK1273" s="5"/>
      <c r="TDL1273" s="5"/>
      <c r="TDM1273" s="5"/>
      <c r="TDN1273" s="5"/>
      <c r="TDO1273" s="5"/>
      <c r="TDP1273" s="5"/>
      <c r="TDQ1273" s="5"/>
      <c r="TDR1273" s="5"/>
      <c r="TDS1273" s="5"/>
      <c r="TDT1273" s="5"/>
      <c r="TDU1273" s="5"/>
      <c r="TDV1273" s="5"/>
      <c r="TDW1273" s="5"/>
      <c r="TDX1273" s="5"/>
      <c r="TDY1273" s="5"/>
      <c r="TDZ1273" s="5"/>
      <c r="TEA1273" s="5"/>
      <c r="TEB1273" s="5"/>
      <c r="TEC1273" s="5"/>
      <c r="TED1273" s="5"/>
      <c r="TEE1273" s="5"/>
      <c r="TEF1273" s="5"/>
      <c r="TEG1273" s="5"/>
      <c r="TEH1273" s="5"/>
      <c r="TEI1273" s="5"/>
      <c r="TEJ1273" s="5"/>
      <c r="TEK1273" s="5"/>
      <c r="TEL1273" s="5"/>
      <c r="TEM1273" s="5"/>
      <c r="TEN1273" s="5"/>
      <c r="TEO1273" s="5"/>
      <c r="TEP1273" s="5"/>
      <c r="TEQ1273" s="5"/>
      <c r="TER1273" s="5"/>
      <c r="TES1273" s="5"/>
      <c r="TET1273" s="5"/>
      <c r="TEU1273" s="5"/>
      <c r="TEV1273" s="5"/>
      <c r="TEW1273" s="5"/>
      <c r="TEX1273" s="5"/>
      <c r="TEY1273" s="5"/>
      <c r="TEZ1273" s="5"/>
      <c r="TFA1273" s="5"/>
      <c r="TFB1273" s="5"/>
      <c r="TFC1273" s="5"/>
      <c r="TFD1273" s="5"/>
      <c r="TFE1273" s="5"/>
      <c r="TFF1273" s="5"/>
      <c r="TFG1273" s="5"/>
      <c r="TFH1273" s="5"/>
      <c r="TFI1273" s="5"/>
      <c r="TFJ1273" s="5"/>
      <c r="TFK1273" s="5"/>
      <c r="TFL1273" s="5"/>
      <c r="TFM1273" s="5"/>
      <c r="TFN1273" s="5"/>
      <c r="TFO1273" s="5"/>
      <c r="TFP1273" s="5"/>
      <c r="TFQ1273" s="5"/>
      <c r="TFR1273" s="5"/>
      <c r="TFS1273" s="5"/>
      <c r="TFT1273" s="5"/>
      <c r="TFU1273" s="5"/>
      <c r="TFV1273" s="5"/>
      <c r="TFW1273" s="5"/>
      <c r="TFX1273" s="5"/>
      <c r="TFY1273" s="5"/>
      <c r="TFZ1273" s="5"/>
      <c r="TGA1273" s="5"/>
      <c r="TGB1273" s="5"/>
      <c r="TGC1273" s="5"/>
      <c r="TGD1273" s="5"/>
      <c r="TGE1273" s="5"/>
      <c r="TGF1273" s="5"/>
      <c r="TGG1273" s="5"/>
      <c r="TGH1273" s="5"/>
      <c r="TGI1273" s="5"/>
      <c r="TGJ1273" s="5"/>
      <c r="TGK1273" s="5"/>
      <c r="TGL1273" s="5"/>
      <c r="TGM1273" s="5"/>
      <c r="TGN1273" s="5"/>
      <c r="TGO1273" s="5"/>
      <c r="TGP1273" s="5"/>
      <c r="TGQ1273" s="5"/>
      <c r="TGR1273" s="5"/>
      <c r="TGS1273" s="5"/>
      <c r="TGT1273" s="5"/>
      <c r="TGU1273" s="5"/>
      <c r="TGV1273" s="5"/>
      <c r="TGW1273" s="5"/>
      <c r="TGX1273" s="5"/>
      <c r="TGY1273" s="5"/>
      <c r="TGZ1273" s="5"/>
      <c r="THA1273" s="5"/>
      <c r="THB1273" s="5"/>
      <c r="THC1273" s="5"/>
      <c r="THD1273" s="5"/>
      <c r="THE1273" s="5"/>
      <c r="THF1273" s="5"/>
      <c r="THG1273" s="5"/>
      <c r="THH1273" s="5"/>
      <c r="THI1273" s="5"/>
      <c r="THJ1273" s="5"/>
      <c r="THK1273" s="5"/>
      <c r="THL1273" s="5"/>
      <c r="THM1273" s="5"/>
      <c r="THN1273" s="5"/>
      <c r="THO1273" s="5"/>
      <c r="THP1273" s="5"/>
      <c r="THQ1273" s="5"/>
      <c r="THR1273" s="5"/>
      <c r="THS1273" s="5"/>
      <c r="THT1273" s="5"/>
      <c r="THU1273" s="5"/>
      <c r="THV1273" s="5"/>
      <c r="THW1273" s="5"/>
      <c r="THX1273" s="5"/>
      <c r="THY1273" s="5"/>
      <c r="THZ1273" s="5"/>
      <c r="TIA1273" s="5"/>
      <c r="TIB1273" s="5"/>
      <c r="TIC1273" s="5"/>
      <c r="TID1273" s="5"/>
      <c r="TIE1273" s="5"/>
      <c r="TIF1273" s="5"/>
      <c r="TIG1273" s="5"/>
      <c r="TIH1273" s="5"/>
      <c r="TII1273" s="5"/>
      <c r="TIJ1273" s="5"/>
      <c r="TIK1273" s="5"/>
      <c r="TIL1273" s="5"/>
      <c r="TIM1273" s="5"/>
      <c r="TIN1273" s="5"/>
      <c r="TIO1273" s="5"/>
      <c r="TIP1273" s="5"/>
      <c r="TIQ1273" s="5"/>
      <c r="TIR1273" s="5"/>
      <c r="TIS1273" s="5"/>
      <c r="TIT1273" s="5"/>
      <c r="TIU1273" s="5"/>
      <c r="TIV1273" s="5"/>
      <c r="TIW1273" s="5"/>
      <c r="TIX1273" s="5"/>
      <c r="TIY1273" s="5"/>
      <c r="TIZ1273" s="5"/>
      <c r="TJA1273" s="5"/>
      <c r="TJB1273" s="5"/>
      <c r="TJC1273" s="5"/>
      <c r="TJD1273" s="5"/>
      <c r="TJE1273" s="5"/>
      <c r="TJF1273" s="5"/>
      <c r="TJG1273" s="5"/>
      <c r="TJH1273" s="5"/>
      <c r="TJI1273" s="5"/>
      <c r="TJJ1273" s="5"/>
      <c r="TJK1273" s="5"/>
      <c r="TJL1273" s="5"/>
      <c r="TJM1273" s="5"/>
      <c r="TJN1273" s="5"/>
      <c r="TJO1273" s="5"/>
      <c r="TJP1273" s="5"/>
      <c r="TJQ1273" s="5"/>
      <c r="TJR1273" s="5"/>
      <c r="TJS1273" s="5"/>
      <c r="TJT1273" s="5"/>
      <c r="TJU1273" s="5"/>
      <c r="TJV1273" s="5"/>
      <c r="TJW1273" s="5"/>
      <c r="TJX1273" s="5"/>
      <c r="TJY1273" s="5"/>
      <c r="TJZ1273" s="5"/>
      <c r="TKA1273" s="5"/>
      <c r="TKB1273" s="5"/>
      <c r="TKC1273" s="5"/>
      <c r="TKD1273" s="5"/>
      <c r="TKE1273" s="5"/>
      <c r="TKF1273" s="5"/>
      <c r="TKG1273" s="5"/>
      <c r="TKH1273" s="5"/>
      <c r="TKI1273" s="5"/>
      <c r="TKJ1273" s="5"/>
      <c r="TKK1273" s="5"/>
      <c r="TKL1273" s="5"/>
      <c r="TKM1273" s="5"/>
      <c r="TKN1273" s="5"/>
      <c r="TKO1273" s="5"/>
      <c r="TKP1273" s="5"/>
      <c r="TKQ1273" s="5"/>
      <c r="TKR1273" s="5"/>
      <c r="TKS1273" s="5"/>
      <c r="TKT1273" s="5"/>
      <c r="TKU1273" s="5"/>
      <c r="TKV1273" s="5"/>
      <c r="TKW1273" s="5"/>
      <c r="TKX1273" s="5"/>
      <c r="TKY1273" s="5"/>
      <c r="TKZ1273" s="5"/>
      <c r="TLA1273" s="5"/>
      <c r="TLB1273" s="5"/>
      <c r="TLC1273" s="5"/>
      <c r="TLD1273" s="5"/>
      <c r="TLE1273" s="5"/>
      <c r="TLF1273" s="5"/>
      <c r="TLG1273" s="5"/>
      <c r="TLH1273" s="5"/>
      <c r="TLI1273" s="5"/>
      <c r="TLJ1273" s="5"/>
      <c r="TLK1273" s="5"/>
      <c r="TLL1273" s="5"/>
      <c r="TLM1273" s="5"/>
      <c r="TLN1273" s="5"/>
      <c r="TLO1273" s="5"/>
      <c r="TLP1273" s="5"/>
      <c r="TLQ1273" s="5"/>
      <c r="TLR1273" s="5"/>
      <c r="TLS1273" s="5"/>
      <c r="TLT1273" s="5"/>
      <c r="TLU1273" s="5"/>
      <c r="TLV1273" s="5"/>
      <c r="TLW1273" s="5"/>
      <c r="TLX1273" s="5"/>
      <c r="TLY1273" s="5"/>
      <c r="TLZ1273" s="5"/>
      <c r="TMA1273" s="5"/>
      <c r="TMB1273" s="5"/>
      <c r="TMC1273" s="5"/>
      <c r="TMD1273" s="5"/>
      <c r="TME1273" s="5"/>
      <c r="TMF1273" s="5"/>
      <c r="TMG1273" s="5"/>
      <c r="TMH1273" s="5"/>
      <c r="TMI1273" s="5"/>
      <c r="TMJ1273" s="5"/>
      <c r="TMK1273" s="5"/>
      <c r="TML1273" s="5"/>
      <c r="TMM1273" s="5"/>
      <c r="TMN1273" s="5"/>
      <c r="TMO1273" s="5"/>
      <c r="TMP1273" s="5"/>
      <c r="TMQ1273" s="5"/>
      <c r="TMR1273" s="5"/>
      <c r="TMS1273" s="5"/>
      <c r="TMT1273" s="5"/>
      <c r="TMU1273" s="5"/>
      <c r="TMV1273" s="5"/>
      <c r="TMW1273" s="5"/>
      <c r="TMX1273" s="5"/>
      <c r="TMY1273" s="5"/>
      <c r="TMZ1273" s="5"/>
      <c r="TNA1273" s="5"/>
      <c r="TNB1273" s="5"/>
      <c r="TNC1273" s="5"/>
      <c r="TND1273" s="5"/>
      <c r="TNE1273" s="5"/>
      <c r="TNF1273" s="5"/>
      <c r="TNG1273" s="5"/>
      <c r="TNH1273" s="5"/>
      <c r="TNI1273" s="5"/>
      <c r="TNJ1273" s="5"/>
      <c r="TNK1273" s="5"/>
      <c r="TNL1273" s="5"/>
      <c r="TNM1273" s="5"/>
      <c r="TNN1273" s="5"/>
      <c r="TNO1273" s="5"/>
      <c r="TNP1273" s="5"/>
      <c r="TNQ1273" s="5"/>
      <c r="TNR1273" s="5"/>
      <c r="TNS1273" s="5"/>
      <c r="TNT1273" s="5"/>
      <c r="TNU1273" s="5"/>
      <c r="TNV1273" s="5"/>
      <c r="TNW1273" s="5"/>
      <c r="TNX1273" s="5"/>
      <c r="TNY1273" s="5"/>
      <c r="TNZ1273" s="5"/>
      <c r="TOA1273" s="5"/>
      <c r="TOB1273" s="5"/>
      <c r="TOC1273" s="5"/>
      <c r="TOD1273" s="5"/>
      <c r="TOE1273" s="5"/>
      <c r="TOF1273" s="5"/>
      <c r="TOG1273" s="5"/>
      <c r="TOH1273" s="5"/>
      <c r="TOI1273" s="5"/>
      <c r="TOJ1273" s="5"/>
      <c r="TOK1273" s="5"/>
      <c r="TOL1273" s="5"/>
      <c r="TOM1273" s="5"/>
      <c r="TON1273" s="5"/>
      <c r="TOO1273" s="5"/>
      <c r="TOP1273" s="5"/>
      <c r="TOQ1273" s="5"/>
      <c r="TOR1273" s="5"/>
      <c r="TOS1273" s="5"/>
      <c r="TOT1273" s="5"/>
      <c r="TOU1273" s="5"/>
      <c r="TOV1273" s="5"/>
      <c r="TOW1273" s="5"/>
      <c r="TOX1273" s="5"/>
      <c r="TOY1273" s="5"/>
      <c r="TOZ1273" s="5"/>
      <c r="TPA1273" s="5"/>
      <c r="TPB1273" s="5"/>
      <c r="TPC1273" s="5"/>
      <c r="TPD1273" s="5"/>
      <c r="TPE1273" s="5"/>
      <c r="TPF1273" s="5"/>
      <c r="TPG1273" s="5"/>
      <c r="TPH1273" s="5"/>
      <c r="TPI1273" s="5"/>
      <c r="TPJ1273" s="5"/>
      <c r="TPK1273" s="5"/>
      <c r="TPL1273" s="5"/>
      <c r="TPM1273" s="5"/>
      <c r="TPN1273" s="5"/>
      <c r="TPO1273" s="5"/>
      <c r="TPP1273" s="5"/>
      <c r="TPQ1273" s="5"/>
      <c r="TPR1273" s="5"/>
      <c r="TPS1273" s="5"/>
      <c r="TPT1273" s="5"/>
      <c r="TPU1273" s="5"/>
      <c r="TPV1273" s="5"/>
      <c r="TPW1273" s="5"/>
      <c r="TPX1273" s="5"/>
      <c r="TPY1273" s="5"/>
      <c r="TPZ1273" s="5"/>
      <c r="TQA1273" s="5"/>
      <c r="TQB1273" s="5"/>
      <c r="TQC1273" s="5"/>
      <c r="TQD1273" s="5"/>
      <c r="TQE1273" s="5"/>
      <c r="TQF1273" s="5"/>
      <c r="TQG1273" s="5"/>
      <c r="TQH1273" s="5"/>
      <c r="TQI1273" s="5"/>
      <c r="TQJ1273" s="5"/>
      <c r="TQK1273" s="5"/>
      <c r="TQL1273" s="5"/>
      <c r="TQM1273" s="5"/>
      <c r="TQN1273" s="5"/>
      <c r="TQO1273" s="5"/>
      <c r="TQP1273" s="5"/>
      <c r="TQQ1273" s="5"/>
      <c r="TQR1273" s="5"/>
      <c r="TQS1273" s="5"/>
      <c r="TQT1273" s="5"/>
      <c r="TQU1273" s="5"/>
      <c r="TQV1273" s="5"/>
      <c r="TQW1273" s="5"/>
      <c r="TQX1273" s="5"/>
      <c r="TQY1273" s="5"/>
      <c r="TQZ1273" s="5"/>
      <c r="TRA1273" s="5"/>
      <c r="TRB1273" s="5"/>
      <c r="TRC1273" s="5"/>
      <c r="TRD1273" s="5"/>
      <c r="TRE1273" s="5"/>
      <c r="TRF1273" s="5"/>
      <c r="TRG1273" s="5"/>
      <c r="TRH1273" s="5"/>
      <c r="TRI1273" s="5"/>
      <c r="TRJ1273" s="5"/>
      <c r="TRK1273" s="5"/>
      <c r="TRL1273" s="5"/>
      <c r="TRM1273" s="5"/>
      <c r="TRN1273" s="5"/>
      <c r="TRO1273" s="5"/>
      <c r="TRP1273" s="5"/>
      <c r="TRQ1273" s="5"/>
      <c r="TRR1273" s="5"/>
      <c r="TRS1273" s="5"/>
      <c r="TRT1273" s="5"/>
      <c r="TRU1273" s="5"/>
      <c r="TRV1273" s="5"/>
      <c r="TRW1273" s="5"/>
      <c r="TRX1273" s="5"/>
      <c r="TRY1273" s="5"/>
      <c r="TRZ1273" s="5"/>
      <c r="TSA1273" s="5"/>
      <c r="TSB1273" s="5"/>
      <c r="TSC1273" s="5"/>
      <c r="TSD1273" s="5"/>
      <c r="TSE1273" s="5"/>
      <c r="TSF1273" s="5"/>
      <c r="TSG1273" s="5"/>
      <c r="TSH1273" s="5"/>
      <c r="TSI1273" s="5"/>
      <c r="TSJ1273" s="5"/>
      <c r="TSK1273" s="5"/>
      <c r="TSL1273" s="5"/>
      <c r="TSM1273" s="5"/>
      <c r="TSN1273" s="5"/>
      <c r="TSO1273" s="5"/>
      <c r="TSP1273" s="5"/>
      <c r="TSQ1273" s="5"/>
      <c r="TSR1273" s="5"/>
      <c r="TSS1273" s="5"/>
      <c r="TST1273" s="5"/>
      <c r="TSU1273" s="5"/>
      <c r="TSV1273" s="5"/>
      <c r="TSW1273" s="5"/>
      <c r="TSX1273" s="5"/>
      <c r="TSY1273" s="5"/>
      <c r="TSZ1273" s="5"/>
      <c r="TTA1273" s="5"/>
      <c r="TTB1273" s="5"/>
      <c r="TTC1273" s="5"/>
      <c r="TTD1273" s="5"/>
      <c r="TTE1273" s="5"/>
      <c r="TTF1273" s="5"/>
      <c r="TTG1273" s="5"/>
      <c r="TTH1273" s="5"/>
      <c r="TTI1273" s="5"/>
      <c r="TTJ1273" s="5"/>
      <c r="TTK1273" s="5"/>
      <c r="TTL1273" s="5"/>
      <c r="TTM1273" s="5"/>
      <c r="TTN1273" s="5"/>
      <c r="TTO1273" s="5"/>
      <c r="TTP1273" s="5"/>
      <c r="TTQ1273" s="5"/>
      <c r="TTR1273" s="5"/>
      <c r="TTS1273" s="5"/>
      <c r="TTT1273" s="5"/>
      <c r="TTU1273" s="5"/>
      <c r="TTV1273" s="5"/>
      <c r="TTW1273" s="5"/>
      <c r="TTX1273" s="5"/>
      <c r="TTY1273" s="5"/>
      <c r="TTZ1273" s="5"/>
      <c r="TUA1273" s="5"/>
      <c r="TUB1273" s="5"/>
      <c r="TUC1273" s="5"/>
      <c r="TUD1273" s="5"/>
      <c r="TUE1273" s="5"/>
      <c r="TUF1273" s="5"/>
      <c r="TUG1273" s="5"/>
      <c r="TUH1273" s="5"/>
      <c r="TUI1273" s="5"/>
      <c r="TUJ1273" s="5"/>
      <c r="TUK1273" s="5"/>
      <c r="TUL1273" s="5"/>
      <c r="TUM1273" s="5"/>
      <c r="TUN1273" s="5"/>
      <c r="TUO1273" s="5"/>
      <c r="TUP1273" s="5"/>
      <c r="TUQ1273" s="5"/>
      <c r="TUR1273" s="5"/>
      <c r="TUS1273" s="5"/>
      <c r="TUT1273" s="5"/>
      <c r="TUU1273" s="5"/>
      <c r="TUV1273" s="5"/>
      <c r="TUW1273" s="5"/>
      <c r="TUX1273" s="5"/>
      <c r="TUY1273" s="5"/>
      <c r="TUZ1273" s="5"/>
      <c r="TVA1273" s="5"/>
      <c r="TVB1273" s="5"/>
      <c r="TVC1273" s="5"/>
      <c r="TVD1273" s="5"/>
      <c r="TVE1273" s="5"/>
      <c r="TVF1273" s="5"/>
      <c r="TVG1273" s="5"/>
      <c r="TVH1273" s="5"/>
      <c r="TVI1273" s="5"/>
      <c r="TVJ1273" s="5"/>
      <c r="TVK1273" s="5"/>
      <c r="TVL1273" s="5"/>
      <c r="TVM1273" s="5"/>
      <c r="TVN1273" s="5"/>
      <c r="TVO1273" s="5"/>
      <c r="TVP1273" s="5"/>
      <c r="TVQ1273" s="5"/>
      <c r="TVR1273" s="5"/>
      <c r="TVS1273" s="5"/>
      <c r="TVT1273" s="5"/>
      <c r="TVU1273" s="5"/>
      <c r="TVV1273" s="5"/>
      <c r="TVW1273" s="5"/>
      <c r="TVX1273" s="5"/>
      <c r="TVY1273" s="5"/>
      <c r="TVZ1273" s="5"/>
      <c r="TWA1273" s="5"/>
      <c r="TWB1273" s="5"/>
      <c r="TWC1273" s="5"/>
      <c r="TWD1273" s="5"/>
      <c r="TWE1273" s="5"/>
      <c r="TWF1273" s="5"/>
      <c r="TWG1273" s="5"/>
      <c r="TWH1273" s="5"/>
      <c r="TWI1273" s="5"/>
      <c r="TWJ1273" s="5"/>
      <c r="TWK1273" s="5"/>
      <c r="TWL1273" s="5"/>
      <c r="TWM1273" s="5"/>
      <c r="TWN1273" s="5"/>
      <c r="TWO1273" s="5"/>
      <c r="TWP1273" s="5"/>
      <c r="TWQ1273" s="5"/>
      <c r="TWR1273" s="5"/>
      <c r="TWS1273" s="5"/>
      <c r="TWT1273" s="5"/>
      <c r="TWU1273" s="5"/>
      <c r="TWV1273" s="5"/>
      <c r="TWW1273" s="5"/>
      <c r="TWX1273" s="5"/>
      <c r="TWY1273" s="5"/>
      <c r="TWZ1273" s="5"/>
      <c r="TXA1273" s="5"/>
      <c r="TXB1273" s="5"/>
      <c r="TXC1273" s="5"/>
      <c r="TXD1273" s="5"/>
      <c r="TXE1273" s="5"/>
      <c r="TXF1273" s="5"/>
      <c r="TXG1273" s="5"/>
      <c r="TXH1273" s="5"/>
      <c r="TXI1273" s="5"/>
      <c r="TXJ1273" s="5"/>
      <c r="TXK1273" s="5"/>
      <c r="TXL1273" s="5"/>
      <c r="TXM1273" s="5"/>
      <c r="TXN1273" s="5"/>
      <c r="TXO1273" s="5"/>
      <c r="TXP1273" s="5"/>
      <c r="TXQ1273" s="5"/>
      <c r="TXR1273" s="5"/>
      <c r="TXS1273" s="5"/>
      <c r="TXT1273" s="5"/>
      <c r="TXU1273" s="5"/>
      <c r="TXV1273" s="5"/>
      <c r="TXW1273" s="5"/>
      <c r="TXX1273" s="5"/>
      <c r="TXY1273" s="5"/>
      <c r="TXZ1273" s="5"/>
      <c r="TYA1273" s="5"/>
      <c r="TYB1273" s="5"/>
      <c r="TYC1273" s="5"/>
      <c r="TYD1273" s="5"/>
      <c r="TYE1273" s="5"/>
      <c r="TYF1273" s="5"/>
      <c r="TYG1273" s="5"/>
      <c r="TYH1273" s="5"/>
      <c r="TYI1273" s="5"/>
      <c r="TYJ1273" s="5"/>
      <c r="TYK1273" s="5"/>
      <c r="TYL1273" s="5"/>
      <c r="TYM1273" s="5"/>
      <c r="TYN1273" s="5"/>
      <c r="TYO1273" s="5"/>
      <c r="TYP1273" s="5"/>
      <c r="TYQ1273" s="5"/>
      <c r="TYR1273" s="5"/>
      <c r="TYS1273" s="5"/>
      <c r="TYT1273" s="5"/>
      <c r="TYU1273" s="5"/>
      <c r="TYV1273" s="5"/>
      <c r="TYW1273" s="5"/>
      <c r="TYX1273" s="5"/>
      <c r="TYY1273" s="5"/>
      <c r="TYZ1273" s="5"/>
      <c r="TZA1273" s="5"/>
      <c r="TZB1273" s="5"/>
      <c r="TZC1273" s="5"/>
      <c r="TZD1273" s="5"/>
      <c r="TZE1273" s="5"/>
      <c r="TZF1273" s="5"/>
      <c r="TZG1273" s="5"/>
      <c r="TZH1273" s="5"/>
      <c r="TZI1273" s="5"/>
      <c r="TZJ1273" s="5"/>
      <c r="TZK1273" s="5"/>
      <c r="TZL1273" s="5"/>
      <c r="TZM1273" s="5"/>
      <c r="TZN1273" s="5"/>
      <c r="TZO1273" s="5"/>
      <c r="TZP1273" s="5"/>
      <c r="TZQ1273" s="5"/>
      <c r="TZR1273" s="5"/>
      <c r="TZS1273" s="5"/>
      <c r="TZT1273" s="5"/>
      <c r="TZU1273" s="5"/>
      <c r="TZV1273" s="5"/>
      <c r="TZW1273" s="5"/>
      <c r="TZX1273" s="5"/>
      <c r="TZY1273" s="5"/>
      <c r="TZZ1273" s="5"/>
      <c r="UAA1273" s="5"/>
      <c r="UAB1273" s="5"/>
      <c r="UAC1273" s="5"/>
      <c r="UAD1273" s="5"/>
      <c r="UAE1273" s="5"/>
      <c r="UAF1273" s="5"/>
      <c r="UAG1273" s="5"/>
      <c r="UAH1273" s="5"/>
      <c r="UAI1273" s="5"/>
      <c r="UAJ1273" s="5"/>
      <c r="UAK1273" s="5"/>
      <c r="UAL1273" s="5"/>
      <c r="UAM1273" s="5"/>
      <c r="UAN1273" s="5"/>
      <c r="UAO1273" s="5"/>
      <c r="UAP1273" s="5"/>
      <c r="UAQ1273" s="5"/>
      <c r="UAR1273" s="5"/>
      <c r="UAS1273" s="5"/>
      <c r="UAT1273" s="5"/>
      <c r="UAU1273" s="5"/>
      <c r="UAV1273" s="5"/>
      <c r="UAW1273" s="5"/>
      <c r="UAX1273" s="5"/>
      <c r="UAY1273" s="5"/>
      <c r="UAZ1273" s="5"/>
      <c r="UBA1273" s="5"/>
      <c r="UBB1273" s="5"/>
      <c r="UBC1273" s="5"/>
      <c r="UBD1273" s="5"/>
      <c r="UBE1273" s="5"/>
      <c r="UBF1273" s="5"/>
      <c r="UBG1273" s="5"/>
      <c r="UBH1273" s="5"/>
      <c r="UBI1273" s="5"/>
      <c r="UBJ1273" s="5"/>
      <c r="UBK1273" s="5"/>
      <c r="UBL1273" s="5"/>
      <c r="UBM1273" s="5"/>
      <c r="UBN1273" s="5"/>
      <c r="UBO1273" s="5"/>
      <c r="UBP1273" s="5"/>
      <c r="UBQ1273" s="5"/>
      <c r="UBR1273" s="5"/>
      <c r="UBS1273" s="5"/>
      <c r="UBT1273" s="5"/>
      <c r="UBU1273" s="5"/>
      <c r="UBV1273" s="5"/>
      <c r="UBW1273" s="5"/>
      <c r="UBX1273" s="5"/>
      <c r="UBY1273" s="5"/>
      <c r="UBZ1273" s="5"/>
      <c r="UCA1273" s="5"/>
      <c r="UCB1273" s="5"/>
      <c r="UCC1273" s="5"/>
      <c r="UCD1273" s="5"/>
      <c r="UCE1273" s="5"/>
      <c r="UCF1273" s="5"/>
      <c r="UCG1273" s="5"/>
      <c r="UCH1273" s="5"/>
      <c r="UCI1273" s="5"/>
      <c r="UCJ1273" s="5"/>
      <c r="UCK1273" s="5"/>
      <c r="UCL1273" s="5"/>
      <c r="UCM1273" s="5"/>
      <c r="UCN1273" s="5"/>
      <c r="UCO1273" s="5"/>
      <c r="UCP1273" s="5"/>
      <c r="UCQ1273" s="5"/>
      <c r="UCR1273" s="5"/>
      <c r="UCS1273" s="5"/>
      <c r="UCT1273" s="5"/>
      <c r="UCU1273" s="5"/>
      <c r="UCV1273" s="5"/>
      <c r="UCW1273" s="5"/>
      <c r="UCX1273" s="5"/>
      <c r="UCY1273" s="5"/>
      <c r="UCZ1273" s="5"/>
      <c r="UDA1273" s="5"/>
      <c r="UDB1273" s="5"/>
      <c r="UDC1273" s="5"/>
      <c r="UDD1273" s="5"/>
      <c r="UDE1273" s="5"/>
      <c r="UDF1273" s="5"/>
      <c r="UDG1273" s="5"/>
      <c r="UDH1273" s="5"/>
      <c r="UDI1273" s="5"/>
      <c r="UDJ1273" s="5"/>
      <c r="UDK1273" s="5"/>
      <c r="UDL1273" s="5"/>
      <c r="UDM1273" s="5"/>
      <c r="UDN1273" s="5"/>
      <c r="UDO1273" s="5"/>
      <c r="UDP1273" s="5"/>
      <c r="UDQ1273" s="5"/>
      <c r="UDR1273" s="5"/>
      <c r="UDS1273" s="5"/>
      <c r="UDT1273" s="5"/>
      <c r="UDU1273" s="5"/>
      <c r="UDV1273" s="5"/>
      <c r="UDW1273" s="5"/>
      <c r="UDX1273" s="5"/>
      <c r="UDY1273" s="5"/>
      <c r="UDZ1273" s="5"/>
      <c r="UEA1273" s="5"/>
      <c r="UEB1273" s="5"/>
      <c r="UEC1273" s="5"/>
      <c r="UED1273" s="5"/>
      <c r="UEE1273" s="5"/>
      <c r="UEF1273" s="5"/>
      <c r="UEG1273" s="5"/>
      <c r="UEH1273" s="5"/>
      <c r="UEI1273" s="5"/>
      <c r="UEJ1273" s="5"/>
      <c r="UEK1273" s="5"/>
      <c r="UEL1273" s="5"/>
      <c r="UEM1273" s="5"/>
      <c r="UEN1273" s="5"/>
      <c r="UEO1273" s="5"/>
      <c r="UEP1273" s="5"/>
      <c r="UEQ1273" s="5"/>
      <c r="UER1273" s="5"/>
      <c r="UES1273" s="5"/>
      <c r="UET1273" s="5"/>
      <c r="UEU1273" s="5"/>
      <c r="UEV1273" s="5"/>
      <c r="UEW1273" s="5"/>
      <c r="UEX1273" s="5"/>
      <c r="UEY1273" s="5"/>
      <c r="UEZ1273" s="5"/>
      <c r="UFA1273" s="5"/>
      <c r="UFB1273" s="5"/>
      <c r="UFC1273" s="5"/>
      <c r="UFD1273" s="5"/>
      <c r="UFE1273" s="5"/>
      <c r="UFF1273" s="5"/>
      <c r="UFG1273" s="5"/>
      <c r="UFH1273" s="5"/>
      <c r="UFI1273" s="5"/>
      <c r="UFJ1273" s="5"/>
      <c r="UFK1273" s="5"/>
      <c r="UFL1273" s="5"/>
      <c r="UFM1273" s="5"/>
      <c r="UFN1273" s="5"/>
      <c r="UFO1273" s="5"/>
      <c r="UFP1273" s="5"/>
      <c r="UFQ1273" s="5"/>
      <c r="UFR1273" s="5"/>
      <c r="UFS1273" s="5"/>
      <c r="UFT1273" s="5"/>
      <c r="UFU1273" s="5"/>
      <c r="UFV1273" s="5"/>
      <c r="UFW1273" s="5"/>
      <c r="UFX1273" s="5"/>
      <c r="UFY1273" s="5"/>
      <c r="UFZ1273" s="5"/>
      <c r="UGA1273" s="5"/>
      <c r="UGB1273" s="5"/>
      <c r="UGC1273" s="5"/>
      <c r="UGD1273" s="5"/>
      <c r="UGE1273" s="5"/>
      <c r="UGF1273" s="5"/>
      <c r="UGG1273" s="5"/>
      <c r="UGH1273" s="5"/>
      <c r="UGI1273" s="5"/>
      <c r="UGJ1273" s="5"/>
      <c r="UGK1273" s="5"/>
      <c r="UGL1273" s="5"/>
      <c r="UGM1273" s="5"/>
      <c r="UGN1273" s="5"/>
      <c r="UGO1273" s="5"/>
      <c r="UGP1273" s="5"/>
      <c r="UGQ1273" s="5"/>
      <c r="UGR1273" s="5"/>
      <c r="UGS1273" s="5"/>
      <c r="UGT1273" s="5"/>
      <c r="UGU1273" s="5"/>
      <c r="UGV1273" s="5"/>
      <c r="UGW1273" s="5"/>
      <c r="UGX1273" s="5"/>
      <c r="UGY1273" s="5"/>
      <c r="UGZ1273" s="5"/>
      <c r="UHA1273" s="5"/>
      <c r="UHB1273" s="5"/>
      <c r="UHC1273" s="5"/>
      <c r="UHD1273" s="5"/>
      <c r="UHE1273" s="5"/>
      <c r="UHF1273" s="5"/>
      <c r="UHG1273" s="5"/>
      <c r="UHH1273" s="5"/>
      <c r="UHI1273" s="5"/>
      <c r="UHJ1273" s="5"/>
      <c r="UHK1273" s="5"/>
      <c r="UHL1273" s="5"/>
      <c r="UHM1273" s="5"/>
      <c r="UHN1273" s="5"/>
      <c r="UHO1273" s="5"/>
      <c r="UHP1273" s="5"/>
      <c r="UHQ1273" s="5"/>
      <c r="UHR1273" s="5"/>
      <c r="UHS1273" s="5"/>
      <c r="UHT1273" s="5"/>
      <c r="UHU1273" s="5"/>
      <c r="UHV1273" s="5"/>
      <c r="UHW1273" s="5"/>
      <c r="UHX1273" s="5"/>
      <c r="UHY1273" s="5"/>
      <c r="UHZ1273" s="5"/>
      <c r="UIA1273" s="5"/>
      <c r="UIB1273" s="5"/>
      <c r="UIC1273" s="5"/>
      <c r="UID1273" s="5"/>
      <c r="UIE1273" s="5"/>
      <c r="UIF1273" s="5"/>
      <c r="UIG1273" s="5"/>
      <c r="UIH1273" s="5"/>
      <c r="UII1273" s="5"/>
      <c r="UIJ1273" s="5"/>
      <c r="UIK1273" s="5"/>
      <c r="UIL1273" s="5"/>
      <c r="UIM1273" s="5"/>
      <c r="UIN1273" s="5"/>
      <c r="UIO1273" s="5"/>
      <c r="UIP1273" s="5"/>
      <c r="UIQ1273" s="5"/>
      <c r="UIR1273" s="5"/>
      <c r="UIS1273" s="5"/>
      <c r="UIT1273" s="5"/>
      <c r="UIU1273" s="5"/>
      <c r="UIV1273" s="5"/>
      <c r="UIW1273" s="5"/>
      <c r="UIX1273" s="5"/>
      <c r="UIY1273" s="5"/>
      <c r="UIZ1273" s="5"/>
      <c r="UJA1273" s="5"/>
      <c r="UJB1273" s="5"/>
      <c r="UJC1273" s="5"/>
      <c r="UJD1273" s="5"/>
      <c r="UJE1273" s="5"/>
      <c r="UJF1273" s="5"/>
      <c r="UJG1273" s="5"/>
      <c r="UJH1273" s="5"/>
      <c r="UJI1273" s="5"/>
      <c r="UJJ1273" s="5"/>
      <c r="UJK1273" s="5"/>
      <c r="UJL1273" s="5"/>
      <c r="UJM1273" s="5"/>
      <c r="UJN1273" s="5"/>
      <c r="UJO1273" s="5"/>
      <c r="UJP1273" s="5"/>
      <c r="UJQ1273" s="5"/>
      <c r="UJR1273" s="5"/>
      <c r="UJS1273" s="5"/>
      <c r="UJT1273" s="5"/>
      <c r="UJU1273" s="5"/>
      <c r="UJV1273" s="5"/>
      <c r="UJW1273" s="5"/>
      <c r="UJX1273" s="5"/>
      <c r="UJY1273" s="5"/>
      <c r="UJZ1273" s="5"/>
      <c r="UKA1273" s="5"/>
      <c r="UKB1273" s="5"/>
      <c r="UKC1273" s="5"/>
      <c r="UKD1273" s="5"/>
      <c r="UKE1273" s="5"/>
      <c r="UKF1273" s="5"/>
      <c r="UKG1273" s="5"/>
      <c r="UKH1273" s="5"/>
      <c r="UKI1273" s="5"/>
      <c r="UKJ1273" s="5"/>
      <c r="UKK1273" s="5"/>
      <c r="UKL1273" s="5"/>
      <c r="UKM1273" s="5"/>
      <c r="UKN1273" s="5"/>
      <c r="UKO1273" s="5"/>
      <c r="UKP1273" s="5"/>
      <c r="UKQ1273" s="5"/>
      <c r="UKR1273" s="5"/>
      <c r="UKS1273" s="5"/>
      <c r="UKT1273" s="5"/>
      <c r="UKU1273" s="5"/>
      <c r="UKV1273" s="5"/>
      <c r="UKW1273" s="5"/>
      <c r="UKX1273" s="5"/>
      <c r="UKY1273" s="5"/>
      <c r="UKZ1273" s="5"/>
      <c r="ULA1273" s="5"/>
      <c r="ULB1273" s="5"/>
      <c r="ULC1273" s="5"/>
      <c r="ULD1273" s="5"/>
      <c r="ULE1273" s="5"/>
      <c r="ULF1273" s="5"/>
      <c r="ULG1273" s="5"/>
      <c r="ULH1273" s="5"/>
      <c r="ULI1273" s="5"/>
      <c r="ULJ1273" s="5"/>
      <c r="ULK1273" s="5"/>
      <c r="ULL1273" s="5"/>
      <c r="ULM1273" s="5"/>
      <c r="ULN1273" s="5"/>
      <c r="ULO1273" s="5"/>
      <c r="ULP1273" s="5"/>
      <c r="ULQ1273" s="5"/>
      <c r="ULR1273" s="5"/>
      <c r="ULS1273" s="5"/>
      <c r="ULT1273" s="5"/>
      <c r="ULU1273" s="5"/>
      <c r="ULV1273" s="5"/>
      <c r="ULW1273" s="5"/>
      <c r="ULX1273" s="5"/>
      <c r="ULY1273" s="5"/>
      <c r="ULZ1273" s="5"/>
      <c r="UMA1273" s="5"/>
      <c r="UMB1273" s="5"/>
      <c r="UMC1273" s="5"/>
      <c r="UMD1273" s="5"/>
      <c r="UME1273" s="5"/>
      <c r="UMF1273" s="5"/>
      <c r="UMG1273" s="5"/>
      <c r="UMH1273" s="5"/>
      <c r="UMI1273" s="5"/>
      <c r="UMJ1273" s="5"/>
      <c r="UMK1273" s="5"/>
      <c r="UML1273" s="5"/>
      <c r="UMM1273" s="5"/>
      <c r="UMN1273" s="5"/>
      <c r="UMO1273" s="5"/>
      <c r="UMP1273" s="5"/>
      <c r="UMQ1273" s="5"/>
      <c r="UMR1273" s="5"/>
      <c r="UMS1273" s="5"/>
      <c r="UMT1273" s="5"/>
      <c r="UMU1273" s="5"/>
      <c r="UMV1273" s="5"/>
      <c r="UMW1273" s="5"/>
      <c r="UMX1273" s="5"/>
      <c r="UMY1273" s="5"/>
      <c r="UMZ1273" s="5"/>
      <c r="UNA1273" s="5"/>
      <c r="UNB1273" s="5"/>
      <c r="UNC1273" s="5"/>
      <c r="UND1273" s="5"/>
      <c r="UNE1273" s="5"/>
      <c r="UNF1273" s="5"/>
      <c r="UNG1273" s="5"/>
      <c r="UNH1273" s="5"/>
      <c r="UNI1273" s="5"/>
      <c r="UNJ1273" s="5"/>
      <c r="UNK1273" s="5"/>
      <c r="UNL1273" s="5"/>
      <c r="UNM1273" s="5"/>
      <c r="UNN1273" s="5"/>
      <c r="UNO1273" s="5"/>
      <c r="UNP1273" s="5"/>
      <c r="UNQ1273" s="5"/>
      <c r="UNR1273" s="5"/>
      <c r="UNS1273" s="5"/>
      <c r="UNT1273" s="5"/>
      <c r="UNU1273" s="5"/>
      <c r="UNV1273" s="5"/>
      <c r="UNW1273" s="5"/>
      <c r="UNX1273" s="5"/>
      <c r="UNY1273" s="5"/>
      <c r="UNZ1273" s="5"/>
      <c r="UOA1273" s="5"/>
      <c r="UOB1273" s="5"/>
      <c r="UOC1273" s="5"/>
      <c r="UOD1273" s="5"/>
      <c r="UOE1273" s="5"/>
      <c r="UOF1273" s="5"/>
      <c r="UOG1273" s="5"/>
      <c r="UOH1273" s="5"/>
      <c r="UOI1273" s="5"/>
      <c r="UOJ1273" s="5"/>
      <c r="UOK1273" s="5"/>
      <c r="UOL1273" s="5"/>
      <c r="UOM1273" s="5"/>
      <c r="UON1273" s="5"/>
      <c r="UOO1273" s="5"/>
      <c r="UOP1273" s="5"/>
      <c r="UOQ1273" s="5"/>
      <c r="UOR1273" s="5"/>
      <c r="UOS1273" s="5"/>
      <c r="UOT1273" s="5"/>
      <c r="UOU1273" s="5"/>
      <c r="UOV1273" s="5"/>
      <c r="UOW1273" s="5"/>
      <c r="UOX1273" s="5"/>
      <c r="UOY1273" s="5"/>
      <c r="UOZ1273" s="5"/>
      <c r="UPA1273" s="5"/>
      <c r="UPB1273" s="5"/>
      <c r="UPC1273" s="5"/>
      <c r="UPD1273" s="5"/>
      <c r="UPE1273" s="5"/>
      <c r="UPF1273" s="5"/>
      <c r="UPG1273" s="5"/>
      <c r="UPH1273" s="5"/>
      <c r="UPI1273" s="5"/>
      <c r="UPJ1273" s="5"/>
      <c r="UPK1273" s="5"/>
      <c r="UPL1273" s="5"/>
      <c r="UPM1273" s="5"/>
      <c r="UPN1273" s="5"/>
      <c r="UPO1273" s="5"/>
      <c r="UPP1273" s="5"/>
      <c r="UPQ1273" s="5"/>
      <c r="UPR1273" s="5"/>
      <c r="UPS1273" s="5"/>
      <c r="UPT1273" s="5"/>
      <c r="UPU1273" s="5"/>
      <c r="UPV1273" s="5"/>
      <c r="UPW1273" s="5"/>
      <c r="UPX1273" s="5"/>
      <c r="UPY1273" s="5"/>
      <c r="UPZ1273" s="5"/>
      <c r="UQA1273" s="5"/>
      <c r="UQB1273" s="5"/>
      <c r="UQC1273" s="5"/>
      <c r="UQD1273" s="5"/>
      <c r="UQE1273" s="5"/>
      <c r="UQF1273" s="5"/>
      <c r="UQG1273" s="5"/>
      <c r="UQH1273" s="5"/>
      <c r="UQI1273" s="5"/>
      <c r="UQJ1273" s="5"/>
      <c r="UQK1273" s="5"/>
      <c r="UQL1273" s="5"/>
      <c r="UQM1273" s="5"/>
      <c r="UQN1273" s="5"/>
      <c r="UQO1273" s="5"/>
      <c r="UQP1273" s="5"/>
      <c r="UQQ1273" s="5"/>
      <c r="UQR1273" s="5"/>
      <c r="UQS1273" s="5"/>
      <c r="UQT1273" s="5"/>
      <c r="UQU1273" s="5"/>
      <c r="UQV1273" s="5"/>
      <c r="UQW1273" s="5"/>
      <c r="UQX1273" s="5"/>
      <c r="UQY1273" s="5"/>
      <c r="UQZ1273" s="5"/>
      <c r="URA1273" s="5"/>
      <c r="URB1273" s="5"/>
      <c r="URC1273" s="5"/>
      <c r="URD1273" s="5"/>
      <c r="URE1273" s="5"/>
      <c r="URF1273" s="5"/>
      <c r="URG1273" s="5"/>
      <c r="URH1273" s="5"/>
      <c r="URI1273" s="5"/>
      <c r="URJ1273" s="5"/>
      <c r="URK1273" s="5"/>
      <c r="URL1273" s="5"/>
      <c r="URM1273" s="5"/>
      <c r="URN1273" s="5"/>
      <c r="URO1273" s="5"/>
      <c r="URP1273" s="5"/>
      <c r="URQ1273" s="5"/>
      <c r="URR1273" s="5"/>
      <c r="URS1273" s="5"/>
      <c r="URT1273" s="5"/>
      <c r="URU1273" s="5"/>
      <c r="URV1273" s="5"/>
      <c r="URW1273" s="5"/>
      <c r="URX1273" s="5"/>
      <c r="URY1273" s="5"/>
      <c r="URZ1273" s="5"/>
      <c r="USA1273" s="5"/>
      <c r="USB1273" s="5"/>
      <c r="USC1273" s="5"/>
      <c r="USD1273" s="5"/>
      <c r="USE1273" s="5"/>
      <c r="USF1273" s="5"/>
      <c r="USG1273" s="5"/>
      <c r="USH1273" s="5"/>
      <c r="USI1273" s="5"/>
      <c r="USJ1273" s="5"/>
      <c r="USK1273" s="5"/>
      <c r="USL1273" s="5"/>
      <c r="USM1273" s="5"/>
      <c r="USN1273" s="5"/>
      <c r="USO1273" s="5"/>
      <c r="USP1273" s="5"/>
      <c r="USQ1273" s="5"/>
      <c r="USR1273" s="5"/>
      <c r="USS1273" s="5"/>
      <c r="UST1273" s="5"/>
      <c r="USU1273" s="5"/>
      <c r="USV1273" s="5"/>
      <c r="USW1273" s="5"/>
      <c r="USX1273" s="5"/>
      <c r="USY1273" s="5"/>
      <c r="USZ1273" s="5"/>
      <c r="UTA1273" s="5"/>
      <c r="UTB1273" s="5"/>
      <c r="UTC1273" s="5"/>
      <c r="UTD1273" s="5"/>
      <c r="UTE1273" s="5"/>
      <c r="UTF1273" s="5"/>
      <c r="UTG1273" s="5"/>
      <c r="UTH1273" s="5"/>
      <c r="UTI1273" s="5"/>
      <c r="UTJ1273" s="5"/>
      <c r="UTK1273" s="5"/>
      <c r="UTL1273" s="5"/>
      <c r="UTM1273" s="5"/>
      <c r="UTN1273" s="5"/>
      <c r="UTO1273" s="5"/>
      <c r="UTP1273" s="5"/>
      <c r="UTQ1273" s="5"/>
      <c r="UTR1273" s="5"/>
      <c r="UTS1273" s="5"/>
      <c r="UTT1273" s="5"/>
      <c r="UTU1273" s="5"/>
      <c r="UTV1273" s="5"/>
      <c r="UTW1273" s="5"/>
      <c r="UTX1273" s="5"/>
      <c r="UTY1273" s="5"/>
      <c r="UTZ1273" s="5"/>
      <c r="UUA1273" s="5"/>
      <c r="UUB1273" s="5"/>
      <c r="UUC1273" s="5"/>
      <c r="UUD1273" s="5"/>
      <c r="UUE1273" s="5"/>
      <c r="UUF1273" s="5"/>
      <c r="UUG1273" s="5"/>
      <c r="UUH1273" s="5"/>
      <c r="UUI1273" s="5"/>
      <c r="UUJ1273" s="5"/>
      <c r="UUK1273" s="5"/>
      <c r="UUL1273" s="5"/>
      <c r="UUM1273" s="5"/>
      <c r="UUN1273" s="5"/>
      <c r="UUO1273" s="5"/>
      <c r="UUP1273" s="5"/>
      <c r="UUQ1273" s="5"/>
      <c r="UUR1273" s="5"/>
      <c r="UUS1273" s="5"/>
      <c r="UUT1273" s="5"/>
      <c r="UUU1273" s="5"/>
      <c r="UUV1273" s="5"/>
      <c r="UUW1273" s="5"/>
      <c r="UUX1273" s="5"/>
      <c r="UUY1273" s="5"/>
      <c r="UUZ1273" s="5"/>
      <c r="UVA1273" s="5"/>
      <c r="UVB1273" s="5"/>
      <c r="UVC1273" s="5"/>
      <c r="UVD1273" s="5"/>
      <c r="UVE1273" s="5"/>
      <c r="UVF1273" s="5"/>
      <c r="UVG1273" s="5"/>
      <c r="UVH1273" s="5"/>
      <c r="UVI1273" s="5"/>
      <c r="UVJ1273" s="5"/>
      <c r="UVK1273" s="5"/>
      <c r="UVL1273" s="5"/>
      <c r="UVM1273" s="5"/>
      <c r="UVN1273" s="5"/>
      <c r="UVO1273" s="5"/>
      <c r="UVP1273" s="5"/>
      <c r="UVQ1273" s="5"/>
      <c r="UVR1273" s="5"/>
      <c r="UVS1273" s="5"/>
      <c r="UVT1273" s="5"/>
      <c r="UVU1273" s="5"/>
      <c r="UVV1273" s="5"/>
      <c r="UVW1273" s="5"/>
      <c r="UVX1273" s="5"/>
      <c r="UVY1273" s="5"/>
      <c r="UVZ1273" s="5"/>
      <c r="UWA1273" s="5"/>
      <c r="UWB1273" s="5"/>
      <c r="UWC1273" s="5"/>
      <c r="UWD1273" s="5"/>
      <c r="UWE1273" s="5"/>
      <c r="UWF1273" s="5"/>
      <c r="UWG1273" s="5"/>
      <c r="UWH1273" s="5"/>
      <c r="UWI1273" s="5"/>
      <c r="UWJ1273" s="5"/>
      <c r="UWK1273" s="5"/>
      <c r="UWL1273" s="5"/>
      <c r="UWM1273" s="5"/>
      <c r="UWN1273" s="5"/>
      <c r="UWO1273" s="5"/>
      <c r="UWP1273" s="5"/>
      <c r="UWQ1273" s="5"/>
      <c r="UWR1273" s="5"/>
      <c r="UWS1273" s="5"/>
      <c r="UWT1273" s="5"/>
      <c r="UWU1273" s="5"/>
      <c r="UWV1273" s="5"/>
      <c r="UWW1273" s="5"/>
      <c r="UWX1273" s="5"/>
      <c r="UWY1273" s="5"/>
      <c r="UWZ1273" s="5"/>
      <c r="UXA1273" s="5"/>
      <c r="UXB1273" s="5"/>
      <c r="UXC1273" s="5"/>
      <c r="UXD1273" s="5"/>
      <c r="UXE1273" s="5"/>
      <c r="UXF1273" s="5"/>
      <c r="UXG1273" s="5"/>
      <c r="UXH1273" s="5"/>
      <c r="UXI1273" s="5"/>
      <c r="UXJ1273" s="5"/>
      <c r="UXK1273" s="5"/>
      <c r="UXL1273" s="5"/>
      <c r="UXM1273" s="5"/>
      <c r="UXN1273" s="5"/>
      <c r="UXO1273" s="5"/>
      <c r="UXP1273" s="5"/>
      <c r="UXQ1273" s="5"/>
      <c r="UXR1273" s="5"/>
      <c r="UXS1273" s="5"/>
      <c r="UXT1273" s="5"/>
      <c r="UXU1273" s="5"/>
      <c r="UXV1273" s="5"/>
      <c r="UXW1273" s="5"/>
      <c r="UXX1273" s="5"/>
      <c r="UXY1273" s="5"/>
      <c r="UXZ1273" s="5"/>
      <c r="UYA1273" s="5"/>
      <c r="UYB1273" s="5"/>
      <c r="UYC1273" s="5"/>
      <c r="UYD1273" s="5"/>
      <c r="UYE1273" s="5"/>
      <c r="UYF1273" s="5"/>
      <c r="UYG1273" s="5"/>
      <c r="UYH1273" s="5"/>
      <c r="UYI1273" s="5"/>
      <c r="UYJ1273" s="5"/>
      <c r="UYK1273" s="5"/>
      <c r="UYL1273" s="5"/>
      <c r="UYM1273" s="5"/>
      <c r="UYN1273" s="5"/>
      <c r="UYO1273" s="5"/>
      <c r="UYP1273" s="5"/>
      <c r="UYQ1273" s="5"/>
      <c r="UYR1273" s="5"/>
      <c r="UYS1273" s="5"/>
      <c r="UYT1273" s="5"/>
      <c r="UYU1273" s="5"/>
      <c r="UYV1273" s="5"/>
      <c r="UYW1273" s="5"/>
      <c r="UYX1273" s="5"/>
      <c r="UYY1273" s="5"/>
      <c r="UYZ1273" s="5"/>
      <c r="UZA1273" s="5"/>
      <c r="UZB1273" s="5"/>
      <c r="UZC1273" s="5"/>
      <c r="UZD1273" s="5"/>
      <c r="UZE1273" s="5"/>
      <c r="UZF1273" s="5"/>
      <c r="UZG1273" s="5"/>
      <c r="UZH1273" s="5"/>
      <c r="UZI1273" s="5"/>
      <c r="UZJ1273" s="5"/>
      <c r="UZK1273" s="5"/>
      <c r="UZL1273" s="5"/>
      <c r="UZM1273" s="5"/>
      <c r="UZN1273" s="5"/>
      <c r="UZO1273" s="5"/>
      <c r="UZP1273" s="5"/>
      <c r="UZQ1273" s="5"/>
      <c r="UZR1273" s="5"/>
      <c r="UZS1273" s="5"/>
      <c r="UZT1273" s="5"/>
      <c r="UZU1273" s="5"/>
      <c r="UZV1273" s="5"/>
      <c r="UZW1273" s="5"/>
      <c r="UZX1273" s="5"/>
      <c r="UZY1273" s="5"/>
      <c r="UZZ1273" s="5"/>
      <c r="VAA1273" s="5"/>
      <c r="VAB1273" s="5"/>
      <c r="VAC1273" s="5"/>
      <c r="VAD1273" s="5"/>
      <c r="VAE1273" s="5"/>
      <c r="VAF1273" s="5"/>
      <c r="VAG1273" s="5"/>
      <c r="VAH1273" s="5"/>
      <c r="VAI1273" s="5"/>
      <c r="VAJ1273" s="5"/>
      <c r="VAK1273" s="5"/>
      <c r="VAL1273" s="5"/>
      <c r="VAM1273" s="5"/>
      <c r="VAN1273" s="5"/>
      <c r="VAO1273" s="5"/>
      <c r="VAP1273" s="5"/>
      <c r="VAQ1273" s="5"/>
      <c r="VAR1273" s="5"/>
      <c r="VAS1273" s="5"/>
      <c r="VAT1273" s="5"/>
      <c r="VAU1273" s="5"/>
      <c r="VAV1273" s="5"/>
      <c r="VAW1273" s="5"/>
      <c r="VAX1273" s="5"/>
      <c r="VAY1273" s="5"/>
      <c r="VAZ1273" s="5"/>
      <c r="VBA1273" s="5"/>
      <c r="VBB1273" s="5"/>
      <c r="VBC1273" s="5"/>
      <c r="VBD1273" s="5"/>
      <c r="VBE1273" s="5"/>
      <c r="VBF1273" s="5"/>
      <c r="VBG1273" s="5"/>
      <c r="VBH1273" s="5"/>
      <c r="VBI1273" s="5"/>
      <c r="VBJ1273" s="5"/>
      <c r="VBK1273" s="5"/>
      <c r="VBL1273" s="5"/>
      <c r="VBM1273" s="5"/>
      <c r="VBN1273" s="5"/>
      <c r="VBO1273" s="5"/>
      <c r="VBP1273" s="5"/>
      <c r="VBQ1273" s="5"/>
      <c r="VBR1273" s="5"/>
      <c r="VBS1273" s="5"/>
      <c r="VBT1273" s="5"/>
      <c r="VBU1273" s="5"/>
      <c r="VBV1273" s="5"/>
      <c r="VBW1273" s="5"/>
      <c r="VBX1273" s="5"/>
      <c r="VBY1273" s="5"/>
      <c r="VBZ1273" s="5"/>
      <c r="VCA1273" s="5"/>
      <c r="VCB1273" s="5"/>
      <c r="VCC1273" s="5"/>
      <c r="VCD1273" s="5"/>
      <c r="VCE1273" s="5"/>
      <c r="VCF1273" s="5"/>
      <c r="VCG1273" s="5"/>
      <c r="VCH1273" s="5"/>
      <c r="VCI1273" s="5"/>
      <c r="VCJ1273" s="5"/>
      <c r="VCK1273" s="5"/>
      <c r="VCL1273" s="5"/>
      <c r="VCM1273" s="5"/>
      <c r="VCN1273" s="5"/>
      <c r="VCO1273" s="5"/>
      <c r="VCP1273" s="5"/>
      <c r="VCQ1273" s="5"/>
      <c r="VCR1273" s="5"/>
      <c r="VCS1273" s="5"/>
      <c r="VCT1273" s="5"/>
      <c r="VCU1273" s="5"/>
      <c r="VCV1273" s="5"/>
      <c r="VCW1273" s="5"/>
      <c r="VCX1273" s="5"/>
      <c r="VCY1273" s="5"/>
      <c r="VCZ1273" s="5"/>
      <c r="VDA1273" s="5"/>
      <c r="VDB1273" s="5"/>
      <c r="VDC1273" s="5"/>
      <c r="VDD1273" s="5"/>
      <c r="VDE1273" s="5"/>
      <c r="VDF1273" s="5"/>
      <c r="VDG1273" s="5"/>
      <c r="VDH1273" s="5"/>
      <c r="VDI1273" s="5"/>
      <c r="VDJ1273" s="5"/>
      <c r="VDK1273" s="5"/>
      <c r="VDL1273" s="5"/>
      <c r="VDM1273" s="5"/>
      <c r="VDN1273" s="5"/>
      <c r="VDO1273" s="5"/>
      <c r="VDP1273" s="5"/>
      <c r="VDQ1273" s="5"/>
      <c r="VDR1273" s="5"/>
      <c r="VDS1273" s="5"/>
      <c r="VDT1273" s="5"/>
      <c r="VDU1273" s="5"/>
      <c r="VDV1273" s="5"/>
      <c r="VDW1273" s="5"/>
      <c r="VDX1273" s="5"/>
      <c r="VDY1273" s="5"/>
      <c r="VDZ1273" s="5"/>
      <c r="VEA1273" s="5"/>
      <c r="VEB1273" s="5"/>
      <c r="VEC1273" s="5"/>
      <c r="VED1273" s="5"/>
      <c r="VEE1273" s="5"/>
      <c r="VEF1273" s="5"/>
      <c r="VEG1273" s="5"/>
      <c r="VEH1273" s="5"/>
      <c r="VEI1273" s="5"/>
      <c r="VEJ1273" s="5"/>
      <c r="VEK1273" s="5"/>
      <c r="VEL1273" s="5"/>
      <c r="VEM1273" s="5"/>
      <c r="VEN1273" s="5"/>
      <c r="VEO1273" s="5"/>
      <c r="VEP1273" s="5"/>
      <c r="VEQ1273" s="5"/>
      <c r="VER1273" s="5"/>
      <c r="VES1273" s="5"/>
      <c r="VET1273" s="5"/>
      <c r="VEU1273" s="5"/>
      <c r="VEV1273" s="5"/>
      <c r="VEW1273" s="5"/>
      <c r="VEX1273" s="5"/>
      <c r="VEY1273" s="5"/>
      <c r="VEZ1273" s="5"/>
      <c r="VFA1273" s="5"/>
      <c r="VFB1273" s="5"/>
      <c r="VFC1273" s="5"/>
      <c r="VFD1273" s="5"/>
      <c r="VFE1273" s="5"/>
      <c r="VFF1273" s="5"/>
      <c r="VFG1273" s="5"/>
      <c r="VFH1273" s="5"/>
      <c r="VFI1273" s="5"/>
      <c r="VFJ1273" s="5"/>
      <c r="VFK1273" s="5"/>
      <c r="VFL1273" s="5"/>
      <c r="VFM1273" s="5"/>
      <c r="VFN1273" s="5"/>
      <c r="VFO1273" s="5"/>
      <c r="VFP1273" s="5"/>
      <c r="VFQ1273" s="5"/>
      <c r="VFR1273" s="5"/>
      <c r="VFS1273" s="5"/>
      <c r="VFT1273" s="5"/>
      <c r="VFU1273" s="5"/>
      <c r="VFV1273" s="5"/>
      <c r="VFW1273" s="5"/>
      <c r="VFX1273" s="5"/>
      <c r="VFY1273" s="5"/>
      <c r="VFZ1273" s="5"/>
      <c r="VGA1273" s="5"/>
      <c r="VGB1273" s="5"/>
      <c r="VGC1273" s="5"/>
      <c r="VGD1273" s="5"/>
      <c r="VGE1273" s="5"/>
      <c r="VGF1273" s="5"/>
      <c r="VGG1273" s="5"/>
      <c r="VGH1273" s="5"/>
      <c r="VGI1273" s="5"/>
      <c r="VGJ1273" s="5"/>
      <c r="VGK1273" s="5"/>
      <c r="VGL1273" s="5"/>
      <c r="VGM1273" s="5"/>
      <c r="VGN1273" s="5"/>
      <c r="VGO1273" s="5"/>
      <c r="VGP1273" s="5"/>
      <c r="VGQ1273" s="5"/>
      <c r="VGR1273" s="5"/>
      <c r="VGS1273" s="5"/>
      <c r="VGT1273" s="5"/>
      <c r="VGU1273" s="5"/>
      <c r="VGV1273" s="5"/>
      <c r="VGW1273" s="5"/>
      <c r="VGX1273" s="5"/>
      <c r="VGY1273" s="5"/>
      <c r="VGZ1273" s="5"/>
      <c r="VHA1273" s="5"/>
      <c r="VHB1273" s="5"/>
      <c r="VHC1273" s="5"/>
      <c r="VHD1273" s="5"/>
      <c r="VHE1273" s="5"/>
      <c r="VHF1273" s="5"/>
      <c r="VHG1273" s="5"/>
      <c r="VHH1273" s="5"/>
      <c r="VHI1273" s="5"/>
      <c r="VHJ1273" s="5"/>
      <c r="VHK1273" s="5"/>
      <c r="VHL1273" s="5"/>
      <c r="VHM1273" s="5"/>
      <c r="VHN1273" s="5"/>
      <c r="VHO1273" s="5"/>
      <c r="VHP1273" s="5"/>
      <c r="VHQ1273" s="5"/>
      <c r="VHR1273" s="5"/>
      <c r="VHS1273" s="5"/>
      <c r="VHT1273" s="5"/>
      <c r="VHU1273" s="5"/>
      <c r="VHV1273" s="5"/>
      <c r="VHW1273" s="5"/>
      <c r="VHX1273" s="5"/>
      <c r="VHY1273" s="5"/>
      <c r="VHZ1273" s="5"/>
      <c r="VIA1273" s="5"/>
      <c r="VIB1273" s="5"/>
      <c r="VIC1273" s="5"/>
      <c r="VID1273" s="5"/>
      <c r="VIE1273" s="5"/>
      <c r="VIF1273" s="5"/>
      <c r="VIG1273" s="5"/>
      <c r="VIH1273" s="5"/>
      <c r="VII1273" s="5"/>
      <c r="VIJ1273" s="5"/>
      <c r="VIK1273" s="5"/>
      <c r="VIL1273" s="5"/>
      <c r="VIM1273" s="5"/>
      <c r="VIN1273" s="5"/>
      <c r="VIO1273" s="5"/>
      <c r="VIP1273" s="5"/>
      <c r="VIQ1273" s="5"/>
      <c r="VIR1273" s="5"/>
      <c r="VIS1273" s="5"/>
      <c r="VIT1273" s="5"/>
      <c r="VIU1273" s="5"/>
      <c r="VIV1273" s="5"/>
      <c r="VIW1273" s="5"/>
      <c r="VIX1273" s="5"/>
      <c r="VIY1273" s="5"/>
      <c r="VIZ1273" s="5"/>
      <c r="VJA1273" s="5"/>
      <c r="VJB1273" s="5"/>
      <c r="VJC1273" s="5"/>
      <c r="VJD1273" s="5"/>
      <c r="VJE1273" s="5"/>
      <c r="VJF1273" s="5"/>
      <c r="VJG1273" s="5"/>
      <c r="VJH1273" s="5"/>
      <c r="VJI1273" s="5"/>
      <c r="VJJ1273" s="5"/>
      <c r="VJK1273" s="5"/>
      <c r="VJL1273" s="5"/>
      <c r="VJM1273" s="5"/>
      <c r="VJN1273" s="5"/>
      <c r="VJO1273" s="5"/>
      <c r="VJP1273" s="5"/>
      <c r="VJQ1273" s="5"/>
      <c r="VJR1273" s="5"/>
      <c r="VJS1273" s="5"/>
      <c r="VJT1273" s="5"/>
      <c r="VJU1273" s="5"/>
      <c r="VJV1273" s="5"/>
      <c r="VJW1273" s="5"/>
      <c r="VJX1273" s="5"/>
      <c r="VJY1273" s="5"/>
      <c r="VJZ1273" s="5"/>
      <c r="VKA1273" s="5"/>
      <c r="VKB1273" s="5"/>
      <c r="VKC1273" s="5"/>
      <c r="VKD1273" s="5"/>
      <c r="VKE1273" s="5"/>
      <c r="VKF1273" s="5"/>
      <c r="VKG1273" s="5"/>
      <c r="VKH1273" s="5"/>
      <c r="VKI1273" s="5"/>
      <c r="VKJ1273" s="5"/>
      <c r="VKK1273" s="5"/>
      <c r="VKL1273" s="5"/>
      <c r="VKM1273" s="5"/>
      <c r="VKN1273" s="5"/>
      <c r="VKO1273" s="5"/>
      <c r="VKP1273" s="5"/>
      <c r="VKQ1273" s="5"/>
      <c r="VKR1273" s="5"/>
      <c r="VKS1273" s="5"/>
      <c r="VKT1273" s="5"/>
      <c r="VKU1273" s="5"/>
      <c r="VKV1273" s="5"/>
      <c r="VKW1273" s="5"/>
      <c r="VKX1273" s="5"/>
      <c r="VKY1273" s="5"/>
      <c r="VKZ1273" s="5"/>
      <c r="VLA1273" s="5"/>
      <c r="VLB1273" s="5"/>
      <c r="VLC1273" s="5"/>
      <c r="VLD1273" s="5"/>
      <c r="VLE1273" s="5"/>
      <c r="VLF1273" s="5"/>
      <c r="VLG1273" s="5"/>
      <c r="VLH1273" s="5"/>
      <c r="VLI1273" s="5"/>
      <c r="VLJ1273" s="5"/>
      <c r="VLK1273" s="5"/>
      <c r="VLL1273" s="5"/>
      <c r="VLM1273" s="5"/>
      <c r="VLN1273" s="5"/>
      <c r="VLO1273" s="5"/>
      <c r="VLP1273" s="5"/>
      <c r="VLQ1273" s="5"/>
      <c r="VLR1273" s="5"/>
      <c r="VLS1273" s="5"/>
      <c r="VLT1273" s="5"/>
      <c r="VLU1273" s="5"/>
      <c r="VLV1273" s="5"/>
      <c r="VLW1273" s="5"/>
      <c r="VLX1273" s="5"/>
      <c r="VLY1273" s="5"/>
      <c r="VLZ1273" s="5"/>
      <c r="VMA1273" s="5"/>
      <c r="VMB1273" s="5"/>
      <c r="VMC1273" s="5"/>
      <c r="VMD1273" s="5"/>
      <c r="VME1273" s="5"/>
      <c r="VMF1273" s="5"/>
      <c r="VMG1273" s="5"/>
      <c r="VMH1273" s="5"/>
      <c r="VMI1273" s="5"/>
      <c r="VMJ1273" s="5"/>
      <c r="VMK1273" s="5"/>
      <c r="VML1273" s="5"/>
      <c r="VMM1273" s="5"/>
      <c r="VMN1273" s="5"/>
      <c r="VMO1273" s="5"/>
      <c r="VMP1273" s="5"/>
      <c r="VMQ1273" s="5"/>
      <c r="VMR1273" s="5"/>
      <c r="VMS1273" s="5"/>
      <c r="VMT1273" s="5"/>
      <c r="VMU1273" s="5"/>
      <c r="VMV1273" s="5"/>
      <c r="VMW1273" s="5"/>
      <c r="VMX1273" s="5"/>
      <c r="VMY1273" s="5"/>
      <c r="VMZ1273" s="5"/>
      <c r="VNA1273" s="5"/>
      <c r="VNB1273" s="5"/>
      <c r="VNC1273" s="5"/>
      <c r="VND1273" s="5"/>
      <c r="VNE1273" s="5"/>
      <c r="VNF1273" s="5"/>
      <c r="VNG1273" s="5"/>
      <c r="VNH1273" s="5"/>
      <c r="VNI1273" s="5"/>
      <c r="VNJ1273" s="5"/>
      <c r="VNK1273" s="5"/>
      <c r="VNL1273" s="5"/>
      <c r="VNM1273" s="5"/>
      <c r="VNN1273" s="5"/>
      <c r="VNO1273" s="5"/>
      <c r="VNP1273" s="5"/>
      <c r="VNQ1273" s="5"/>
      <c r="VNR1273" s="5"/>
      <c r="VNS1273" s="5"/>
      <c r="VNT1273" s="5"/>
      <c r="VNU1273" s="5"/>
      <c r="VNV1273" s="5"/>
      <c r="VNW1273" s="5"/>
      <c r="VNX1273" s="5"/>
      <c r="VNY1273" s="5"/>
      <c r="VNZ1273" s="5"/>
      <c r="VOA1273" s="5"/>
      <c r="VOB1273" s="5"/>
      <c r="VOC1273" s="5"/>
      <c r="VOD1273" s="5"/>
      <c r="VOE1273" s="5"/>
      <c r="VOF1273" s="5"/>
      <c r="VOG1273" s="5"/>
      <c r="VOH1273" s="5"/>
      <c r="VOI1273" s="5"/>
      <c r="VOJ1273" s="5"/>
      <c r="VOK1273" s="5"/>
      <c r="VOL1273" s="5"/>
      <c r="VOM1273" s="5"/>
      <c r="VON1273" s="5"/>
      <c r="VOO1273" s="5"/>
      <c r="VOP1273" s="5"/>
      <c r="VOQ1273" s="5"/>
      <c r="VOR1273" s="5"/>
      <c r="VOS1273" s="5"/>
      <c r="VOT1273" s="5"/>
      <c r="VOU1273" s="5"/>
      <c r="VOV1273" s="5"/>
      <c r="VOW1273" s="5"/>
      <c r="VOX1273" s="5"/>
      <c r="VOY1273" s="5"/>
      <c r="VOZ1273" s="5"/>
      <c r="VPA1273" s="5"/>
      <c r="VPB1273" s="5"/>
      <c r="VPC1273" s="5"/>
      <c r="VPD1273" s="5"/>
      <c r="VPE1273" s="5"/>
      <c r="VPF1273" s="5"/>
      <c r="VPG1273" s="5"/>
      <c r="VPH1273" s="5"/>
      <c r="VPI1273" s="5"/>
      <c r="VPJ1273" s="5"/>
      <c r="VPK1273" s="5"/>
      <c r="VPL1273" s="5"/>
      <c r="VPM1273" s="5"/>
      <c r="VPN1273" s="5"/>
      <c r="VPO1273" s="5"/>
      <c r="VPP1273" s="5"/>
      <c r="VPQ1273" s="5"/>
      <c r="VPR1273" s="5"/>
      <c r="VPS1273" s="5"/>
      <c r="VPT1273" s="5"/>
      <c r="VPU1273" s="5"/>
      <c r="VPV1273" s="5"/>
      <c r="VPW1273" s="5"/>
      <c r="VPX1273" s="5"/>
      <c r="VPY1273" s="5"/>
      <c r="VPZ1273" s="5"/>
      <c r="VQA1273" s="5"/>
      <c r="VQB1273" s="5"/>
      <c r="VQC1273" s="5"/>
      <c r="VQD1273" s="5"/>
      <c r="VQE1273" s="5"/>
      <c r="VQF1273" s="5"/>
      <c r="VQG1273" s="5"/>
      <c r="VQH1273" s="5"/>
      <c r="VQI1273" s="5"/>
      <c r="VQJ1273" s="5"/>
      <c r="VQK1273" s="5"/>
      <c r="VQL1273" s="5"/>
      <c r="VQM1273" s="5"/>
      <c r="VQN1273" s="5"/>
      <c r="VQO1273" s="5"/>
      <c r="VQP1273" s="5"/>
      <c r="VQQ1273" s="5"/>
      <c r="VQR1273" s="5"/>
      <c r="VQS1273" s="5"/>
      <c r="VQT1273" s="5"/>
      <c r="VQU1273" s="5"/>
      <c r="VQV1273" s="5"/>
      <c r="VQW1273" s="5"/>
      <c r="VQX1273" s="5"/>
      <c r="VQY1273" s="5"/>
      <c r="VQZ1273" s="5"/>
      <c r="VRA1273" s="5"/>
      <c r="VRB1273" s="5"/>
      <c r="VRC1273" s="5"/>
      <c r="VRD1273" s="5"/>
      <c r="VRE1273" s="5"/>
      <c r="VRF1273" s="5"/>
      <c r="VRG1273" s="5"/>
      <c r="VRH1273" s="5"/>
      <c r="VRI1273" s="5"/>
      <c r="VRJ1273" s="5"/>
      <c r="VRK1273" s="5"/>
      <c r="VRL1273" s="5"/>
      <c r="VRM1273" s="5"/>
      <c r="VRN1273" s="5"/>
      <c r="VRO1273" s="5"/>
      <c r="VRP1273" s="5"/>
      <c r="VRQ1273" s="5"/>
      <c r="VRR1273" s="5"/>
      <c r="VRS1273" s="5"/>
      <c r="VRT1273" s="5"/>
      <c r="VRU1273" s="5"/>
      <c r="VRV1273" s="5"/>
      <c r="VRW1273" s="5"/>
      <c r="VRX1273" s="5"/>
      <c r="VRY1273" s="5"/>
      <c r="VRZ1273" s="5"/>
      <c r="VSA1273" s="5"/>
      <c r="VSB1273" s="5"/>
      <c r="VSC1273" s="5"/>
      <c r="VSD1273" s="5"/>
      <c r="VSE1273" s="5"/>
      <c r="VSF1273" s="5"/>
      <c r="VSG1273" s="5"/>
      <c r="VSH1273" s="5"/>
      <c r="VSI1273" s="5"/>
      <c r="VSJ1273" s="5"/>
      <c r="VSK1273" s="5"/>
      <c r="VSL1273" s="5"/>
      <c r="VSM1273" s="5"/>
      <c r="VSN1273" s="5"/>
      <c r="VSO1273" s="5"/>
      <c r="VSP1273" s="5"/>
      <c r="VSQ1273" s="5"/>
      <c r="VSR1273" s="5"/>
      <c r="VSS1273" s="5"/>
      <c r="VST1273" s="5"/>
      <c r="VSU1273" s="5"/>
      <c r="VSV1273" s="5"/>
      <c r="VSW1273" s="5"/>
      <c r="VSX1273" s="5"/>
      <c r="VSY1273" s="5"/>
      <c r="VSZ1273" s="5"/>
      <c r="VTA1273" s="5"/>
      <c r="VTB1273" s="5"/>
      <c r="VTC1273" s="5"/>
      <c r="VTD1273" s="5"/>
      <c r="VTE1273" s="5"/>
      <c r="VTF1273" s="5"/>
      <c r="VTG1273" s="5"/>
      <c r="VTH1273" s="5"/>
      <c r="VTI1273" s="5"/>
      <c r="VTJ1273" s="5"/>
      <c r="VTK1273" s="5"/>
      <c r="VTL1273" s="5"/>
      <c r="VTM1273" s="5"/>
      <c r="VTN1273" s="5"/>
      <c r="VTO1273" s="5"/>
      <c r="VTP1273" s="5"/>
      <c r="VTQ1273" s="5"/>
      <c r="VTR1273" s="5"/>
      <c r="VTS1273" s="5"/>
      <c r="VTT1273" s="5"/>
      <c r="VTU1273" s="5"/>
      <c r="VTV1273" s="5"/>
      <c r="VTW1273" s="5"/>
      <c r="VTX1273" s="5"/>
      <c r="VTY1273" s="5"/>
      <c r="VTZ1273" s="5"/>
      <c r="VUA1273" s="5"/>
      <c r="VUB1273" s="5"/>
      <c r="VUC1273" s="5"/>
      <c r="VUD1273" s="5"/>
      <c r="VUE1273" s="5"/>
      <c r="VUF1273" s="5"/>
      <c r="VUG1273" s="5"/>
      <c r="VUH1273" s="5"/>
      <c r="VUI1273" s="5"/>
      <c r="VUJ1273" s="5"/>
      <c r="VUK1273" s="5"/>
      <c r="VUL1273" s="5"/>
      <c r="VUM1273" s="5"/>
      <c r="VUN1273" s="5"/>
      <c r="VUO1273" s="5"/>
      <c r="VUP1273" s="5"/>
      <c r="VUQ1273" s="5"/>
      <c r="VUR1273" s="5"/>
      <c r="VUS1273" s="5"/>
      <c r="VUT1273" s="5"/>
      <c r="VUU1273" s="5"/>
      <c r="VUV1273" s="5"/>
      <c r="VUW1273" s="5"/>
      <c r="VUX1273" s="5"/>
      <c r="VUY1273" s="5"/>
      <c r="VUZ1273" s="5"/>
      <c r="VVA1273" s="5"/>
      <c r="VVB1273" s="5"/>
      <c r="VVC1273" s="5"/>
      <c r="VVD1273" s="5"/>
      <c r="VVE1273" s="5"/>
      <c r="VVF1273" s="5"/>
      <c r="VVG1273" s="5"/>
      <c r="VVH1273" s="5"/>
      <c r="VVI1273" s="5"/>
      <c r="VVJ1273" s="5"/>
      <c r="VVK1273" s="5"/>
      <c r="VVL1273" s="5"/>
      <c r="VVM1273" s="5"/>
      <c r="VVN1273" s="5"/>
      <c r="VVO1273" s="5"/>
      <c r="VVP1273" s="5"/>
      <c r="VVQ1273" s="5"/>
      <c r="VVR1273" s="5"/>
      <c r="VVS1273" s="5"/>
      <c r="VVT1273" s="5"/>
      <c r="VVU1273" s="5"/>
      <c r="VVV1273" s="5"/>
      <c r="VVW1273" s="5"/>
      <c r="VVX1273" s="5"/>
      <c r="VVY1273" s="5"/>
      <c r="VVZ1273" s="5"/>
      <c r="VWA1273" s="5"/>
      <c r="VWB1273" s="5"/>
      <c r="VWC1273" s="5"/>
      <c r="VWD1273" s="5"/>
      <c r="VWE1273" s="5"/>
      <c r="VWF1273" s="5"/>
      <c r="VWG1273" s="5"/>
      <c r="VWH1273" s="5"/>
      <c r="VWI1273" s="5"/>
      <c r="VWJ1273" s="5"/>
      <c r="VWK1273" s="5"/>
      <c r="VWL1273" s="5"/>
      <c r="VWM1273" s="5"/>
      <c r="VWN1273" s="5"/>
      <c r="VWO1273" s="5"/>
      <c r="VWP1273" s="5"/>
      <c r="VWQ1273" s="5"/>
      <c r="VWR1273" s="5"/>
      <c r="VWS1273" s="5"/>
      <c r="VWT1273" s="5"/>
      <c r="VWU1273" s="5"/>
      <c r="VWV1273" s="5"/>
      <c r="VWW1273" s="5"/>
      <c r="VWX1273" s="5"/>
      <c r="VWY1273" s="5"/>
      <c r="VWZ1273" s="5"/>
      <c r="VXA1273" s="5"/>
      <c r="VXB1273" s="5"/>
      <c r="VXC1273" s="5"/>
      <c r="VXD1273" s="5"/>
      <c r="VXE1273" s="5"/>
      <c r="VXF1273" s="5"/>
      <c r="VXG1273" s="5"/>
      <c r="VXH1273" s="5"/>
      <c r="VXI1273" s="5"/>
      <c r="VXJ1273" s="5"/>
      <c r="VXK1273" s="5"/>
      <c r="VXL1273" s="5"/>
      <c r="VXM1273" s="5"/>
      <c r="VXN1273" s="5"/>
      <c r="VXO1273" s="5"/>
      <c r="VXP1273" s="5"/>
      <c r="VXQ1273" s="5"/>
      <c r="VXR1273" s="5"/>
      <c r="VXS1273" s="5"/>
      <c r="VXT1273" s="5"/>
      <c r="VXU1273" s="5"/>
      <c r="VXV1273" s="5"/>
      <c r="VXW1273" s="5"/>
      <c r="VXX1273" s="5"/>
      <c r="VXY1273" s="5"/>
      <c r="VXZ1273" s="5"/>
      <c r="VYA1273" s="5"/>
      <c r="VYB1273" s="5"/>
      <c r="VYC1273" s="5"/>
      <c r="VYD1273" s="5"/>
      <c r="VYE1273" s="5"/>
      <c r="VYF1273" s="5"/>
      <c r="VYG1273" s="5"/>
      <c r="VYH1273" s="5"/>
      <c r="VYI1273" s="5"/>
      <c r="VYJ1273" s="5"/>
      <c r="VYK1273" s="5"/>
      <c r="VYL1273" s="5"/>
      <c r="VYM1273" s="5"/>
      <c r="VYN1273" s="5"/>
      <c r="VYO1273" s="5"/>
      <c r="VYP1273" s="5"/>
      <c r="VYQ1273" s="5"/>
      <c r="VYR1273" s="5"/>
      <c r="VYS1273" s="5"/>
      <c r="VYT1273" s="5"/>
      <c r="VYU1273" s="5"/>
      <c r="VYV1273" s="5"/>
      <c r="VYW1273" s="5"/>
      <c r="VYX1273" s="5"/>
      <c r="VYY1273" s="5"/>
      <c r="VYZ1273" s="5"/>
      <c r="VZA1273" s="5"/>
      <c r="VZB1273" s="5"/>
      <c r="VZC1273" s="5"/>
      <c r="VZD1273" s="5"/>
      <c r="VZE1273" s="5"/>
      <c r="VZF1273" s="5"/>
      <c r="VZG1273" s="5"/>
      <c r="VZH1273" s="5"/>
      <c r="VZI1273" s="5"/>
      <c r="VZJ1273" s="5"/>
      <c r="VZK1273" s="5"/>
      <c r="VZL1273" s="5"/>
      <c r="VZM1273" s="5"/>
      <c r="VZN1273" s="5"/>
      <c r="VZO1273" s="5"/>
      <c r="VZP1273" s="5"/>
      <c r="VZQ1273" s="5"/>
      <c r="VZR1273" s="5"/>
      <c r="VZS1273" s="5"/>
      <c r="VZT1273" s="5"/>
      <c r="VZU1273" s="5"/>
      <c r="VZV1273" s="5"/>
      <c r="VZW1273" s="5"/>
      <c r="VZX1273" s="5"/>
      <c r="VZY1273" s="5"/>
      <c r="VZZ1273" s="5"/>
      <c r="WAA1273" s="5"/>
      <c r="WAB1273" s="5"/>
      <c r="WAC1273" s="5"/>
      <c r="WAD1273" s="5"/>
      <c r="WAE1273" s="5"/>
      <c r="WAF1273" s="5"/>
      <c r="WAG1273" s="5"/>
      <c r="WAH1273" s="5"/>
      <c r="WAI1273" s="5"/>
      <c r="WAJ1273" s="5"/>
      <c r="WAK1273" s="5"/>
      <c r="WAL1273" s="5"/>
      <c r="WAM1273" s="5"/>
      <c r="WAN1273" s="5"/>
      <c r="WAO1273" s="5"/>
      <c r="WAP1273" s="5"/>
      <c r="WAQ1273" s="5"/>
      <c r="WAR1273" s="5"/>
      <c r="WAS1273" s="5"/>
      <c r="WAT1273" s="5"/>
      <c r="WAU1273" s="5"/>
      <c r="WAV1273" s="5"/>
      <c r="WAW1273" s="5"/>
      <c r="WAX1273" s="5"/>
      <c r="WAY1273" s="5"/>
      <c r="WAZ1273" s="5"/>
      <c r="WBA1273" s="5"/>
      <c r="WBB1273" s="5"/>
      <c r="WBC1273" s="5"/>
      <c r="WBD1273" s="5"/>
      <c r="WBE1273" s="5"/>
      <c r="WBF1273" s="5"/>
      <c r="WBG1273" s="5"/>
      <c r="WBH1273" s="5"/>
      <c r="WBI1273" s="5"/>
      <c r="WBJ1273" s="5"/>
      <c r="WBK1273" s="5"/>
      <c r="WBL1273" s="5"/>
      <c r="WBM1273" s="5"/>
      <c r="WBN1273" s="5"/>
      <c r="WBO1273" s="5"/>
      <c r="WBP1273" s="5"/>
      <c r="WBQ1273" s="5"/>
      <c r="WBR1273" s="5"/>
      <c r="WBS1273" s="5"/>
      <c r="WBT1273" s="5"/>
      <c r="WBU1273" s="5"/>
      <c r="WBV1273" s="5"/>
      <c r="WBW1273" s="5"/>
      <c r="WBX1273" s="5"/>
      <c r="WBY1273" s="5"/>
      <c r="WBZ1273" s="5"/>
      <c r="WCA1273" s="5"/>
      <c r="WCB1273" s="5"/>
      <c r="WCC1273" s="5"/>
      <c r="WCD1273" s="5"/>
      <c r="WCE1273" s="5"/>
      <c r="WCF1273" s="5"/>
      <c r="WCG1273" s="5"/>
      <c r="WCH1273" s="5"/>
      <c r="WCI1273" s="5"/>
      <c r="WCJ1273" s="5"/>
      <c r="WCK1273" s="5"/>
      <c r="WCL1273" s="5"/>
      <c r="WCM1273" s="5"/>
      <c r="WCN1273" s="5"/>
      <c r="WCO1273" s="5"/>
      <c r="WCP1273" s="5"/>
      <c r="WCQ1273" s="5"/>
      <c r="WCR1273" s="5"/>
      <c r="WCS1273" s="5"/>
      <c r="WCT1273" s="5"/>
      <c r="WCU1273" s="5"/>
      <c r="WCV1273" s="5"/>
      <c r="WCW1273" s="5"/>
      <c r="WCX1273" s="5"/>
      <c r="WCY1273" s="5"/>
      <c r="WCZ1273" s="5"/>
      <c r="WDA1273" s="5"/>
      <c r="WDB1273" s="5"/>
      <c r="WDC1273" s="5"/>
      <c r="WDD1273" s="5"/>
      <c r="WDE1273" s="5"/>
      <c r="WDF1273" s="5"/>
      <c r="WDG1273" s="5"/>
      <c r="WDH1273" s="5"/>
      <c r="WDI1273" s="5"/>
      <c r="WDJ1273" s="5"/>
      <c r="WDK1273" s="5"/>
      <c r="WDL1273" s="5"/>
      <c r="WDM1273" s="5"/>
      <c r="WDN1273" s="5"/>
      <c r="WDO1273" s="5"/>
      <c r="WDP1273" s="5"/>
      <c r="WDQ1273" s="5"/>
      <c r="WDR1273" s="5"/>
      <c r="WDS1273" s="5"/>
      <c r="WDT1273" s="5"/>
      <c r="WDU1273" s="5"/>
      <c r="WDV1273" s="5"/>
      <c r="WDW1273" s="5"/>
      <c r="WDX1273" s="5"/>
      <c r="WDY1273" s="5"/>
      <c r="WDZ1273" s="5"/>
      <c r="WEA1273" s="5"/>
      <c r="WEB1273" s="5"/>
      <c r="WEC1273" s="5"/>
      <c r="WED1273" s="5"/>
      <c r="WEE1273" s="5"/>
      <c r="WEF1273" s="5"/>
      <c r="WEG1273" s="5"/>
      <c r="WEH1273" s="5"/>
      <c r="WEI1273" s="5"/>
      <c r="WEJ1273" s="5"/>
      <c r="WEK1273" s="5"/>
      <c r="WEL1273" s="5"/>
      <c r="WEM1273" s="5"/>
      <c r="WEN1273" s="5"/>
      <c r="WEO1273" s="5"/>
      <c r="WEP1273" s="5"/>
      <c r="WEQ1273" s="5"/>
      <c r="WER1273" s="5"/>
      <c r="WES1273" s="5"/>
      <c r="WET1273" s="5"/>
      <c r="WEU1273" s="5"/>
      <c r="WEV1273" s="5"/>
      <c r="WEW1273" s="5"/>
      <c r="WEX1273" s="5"/>
      <c r="WEY1273" s="5"/>
      <c r="WEZ1273" s="5"/>
      <c r="WFA1273" s="5"/>
      <c r="WFB1273" s="5"/>
      <c r="WFC1273" s="5"/>
      <c r="WFD1273" s="5"/>
      <c r="WFE1273" s="5"/>
      <c r="WFF1273" s="5"/>
      <c r="WFG1273" s="5"/>
      <c r="WFH1273" s="5"/>
      <c r="WFI1273" s="5"/>
      <c r="WFJ1273" s="5"/>
      <c r="WFK1273" s="5"/>
      <c r="WFL1273" s="5"/>
      <c r="WFM1273" s="5"/>
      <c r="WFN1273" s="5"/>
      <c r="WFO1273" s="5"/>
      <c r="WFP1273" s="5"/>
      <c r="WFQ1273" s="5"/>
      <c r="WFR1273" s="5"/>
      <c r="WFS1273" s="5"/>
      <c r="WFT1273" s="5"/>
      <c r="WFU1273" s="5"/>
      <c r="WFV1273" s="5"/>
      <c r="WFW1273" s="5"/>
      <c r="WFX1273" s="5"/>
      <c r="WFY1273" s="5"/>
      <c r="WFZ1273" s="5"/>
      <c r="WGA1273" s="5"/>
      <c r="WGB1273" s="5"/>
      <c r="WGC1273" s="5"/>
      <c r="WGD1273" s="5"/>
      <c r="WGE1273" s="5"/>
      <c r="WGF1273" s="5"/>
      <c r="WGG1273" s="5"/>
      <c r="WGH1273" s="5"/>
      <c r="WGI1273" s="5"/>
      <c r="WGJ1273" s="5"/>
      <c r="WGK1273" s="5"/>
      <c r="WGL1273" s="5"/>
      <c r="WGM1273" s="5"/>
      <c r="WGN1273" s="5"/>
      <c r="WGO1273" s="5"/>
      <c r="WGP1273" s="5"/>
      <c r="WGQ1273" s="5"/>
      <c r="WGR1273" s="5"/>
      <c r="WGS1273" s="5"/>
      <c r="WGT1273" s="5"/>
      <c r="WGU1273" s="5"/>
      <c r="WGV1273" s="5"/>
      <c r="WGW1273" s="5"/>
      <c r="WGX1273" s="5"/>
      <c r="WGY1273" s="5"/>
      <c r="WGZ1273" s="5"/>
      <c r="WHA1273" s="5"/>
      <c r="WHB1273" s="5"/>
      <c r="WHC1273" s="5"/>
      <c r="WHD1273" s="5"/>
      <c r="WHE1273" s="5"/>
      <c r="WHF1273" s="5"/>
      <c r="WHG1273" s="5"/>
      <c r="WHH1273" s="5"/>
      <c r="WHI1273" s="5"/>
      <c r="WHJ1273" s="5"/>
      <c r="WHK1273" s="5"/>
      <c r="WHL1273" s="5"/>
      <c r="WHM1273" s="5"/>
      <c r="WHN1273" s="5"/>
      <c r="WHO1273" s="5"/>
      <c r="WHP1273" s="5"/>
      <c r="WHQ1273" s="5"/>
      <c r="WHR1273" s="5"/>
      <c r="WHS1273" s="5"/>
      <c r="WHT1273" s="5"/>
      <c r="WHU1273" s="5"/>
      <c r="WHV1273" s="5"/>
      <c r="WHW1273" s="5"/>
      <c r="WHX1273" s="5"/>
      <c r="WHY1273" s="5"/>
      <c r="WHZ1273" s="5"/>
      <c r="WIA1273" s="5"/>
      <c r="WIB1273" s="5"/>
      <c r="WIC1273" s="5"/>
      <c r="WID1273" s="5"/>
      <c r="WIE1273" s="5"/>
      <c r="WIF1273" s="5"/>
      <c r="WIG1273" s="5"/>
      <c r="WIH1273" s="5"/>
      <c r="WII1273" s="5"/>
      <c r="WIJ1273" s="5"/>
      <c r="WIK1273" s="5"/>
      <c r="WIL1273" s="5"/>
      <c r="WIM1273" s="5"/>
      <c r="WIN1273" s="5"/>
      <c r="WIO1273" s="5"/>
      <c r="WIP1273" s="5"/>
      <c r="WIQ1273" s="5"/>
      <c r="WIR1273" s="5"/>
      <c r="WIS1273" s="5"/>
      <c r="WIT1273" s="5"/>
      <c r="WIU1273" s="5"/>
      <c r="WIV1273" s="5"/>
      <c r="WIW1273" s="5"/>
      <c r="WIX1273" s="5"/>
      <c r="WIY1273" s="5"/>
      <c r="WIZ1273" s="5"/>
      <c r="WJA1273" s="5"/>
      <c r="WJB1273" s="5"/>
      <c r="WJC1273" s="5"/>
      <c r="WJD1273" s="5"/>
      <c r="WJE1273" s="5"/>
      <c r="WJF1273" s="5"/>
      <c r="WJG1273" s="5"/>
      <c r="WJH1273" s="5"/>
      <c r="WJI1273" s="5"/>
      <c r="WJJ1273" s="5"/>
      <c r="WJK1273" s="5"/>
      <c r="WJL1273" s="5"/>
      <c r="WJM1273" s="5"/>
      <c r="WJN1273" s="5"/>
      <c r="WJO1273" s="5"/>
      <c r="WJP1273" s="5"/>
      <c r="WJQ1273" s="5"/>
      <c r="WJR1273" s="5"/>
      <c r="WJS1273" s="5"/>
      <c r="WJT1273" s="5"/>
      <c r="WJU1273" s="5"/>
      <c r="WJV1273" s="5"/>
      <c r="WJW1273" s="5"/>
      <c r="WJX1273" s="5"/>
      <c r="WJY1273" s="5"/>
      <c r="WJZ1273" s="5"/>
      <c r="WKA1273" s="5"/>
      <c r="WKB1273" s="5"/>
      <c r="WKC1273" s="5"/>
      <c r="WKD1273" s="5"/>
      <c r="WKE1273" s="5"/>
      <c r="WKF1273" s="5"/>
      <c r="WKG1273" s="5"/>
      <c r="WKH1273" s="5"/>
      <c r="WKI1273" s="5"/>
      <c r="WKJ1273" s="5"/>
      <c r="WKK1273" s="5"/>
      <c r="WKL1273" s="5"/>
      <c r="WKM1273" s="5"/>
      <c r="WKN1273" s="5"/>
      <c r="WKO1273" s="5"/>
      <c r="WKP1273" s="5"/>
      <c r="WKQ1273" s="5"/>
      <c r="WKR1273" s="5"/>
      <c r="WKS1273" s="5"/>
      <c r="WKT1273" s="5"/>
      <c r="WKU1273" s="5"/>
      <c r="WKV1273" s="5"/>
      <c r="WKW1273" s="5"/>
      <c r="WKX1273" s="5"/>
      <c r="WKY1273" s="5"/>
      <c r="WKZ1273" s="5"/>
      <c r="WLA1273" s="5"/>
      <c r="WLB1273" s="5"/>
      <c r="WLC1273" s="5"/>
      <c r="WLD1273" s="5"/>
      <c r="WLE1273" s="5"/>
      <c r="WLF1273" s="5"/>
      <c r="WLG1273" s="5"/>
      <c r="WLH1273" s="5"/>
      <c r="WLI1273" s="5"/>
      <c r="WLJ1273" s="5"/>
      <c r="WLK1273" s="5"/>
      <c r="WLL1273" s="5"/>
      <c r="WLM1273" s="5"/>
      <c r="WLN1273" s="5"/>
      <c r="WLO1273" s="5"/>
      <c r="WLP1273" s="5"/>
      <c r="WLQ1273" s="5"/>
      <c r="WLR1273" s="5"/>
      <c r="WLS1273" s="5"/>
      <c r="WLT1273" s="5"/>
      <c r="WLU1273" s="5"/>
      <c r="WLV1273" s="5"/>
      <c r="WLW1273" s="5"/>
      <c r="WLX1273" s="5"/>
      <c r="WLY1273" s="5"/>
      <c r="WLZ1273" s="5"/>
      <c r="WMA1273" s="5"/>
      <c r="WMB1273" s="5"/>
      <c r="WMC1273" s="5"/>
      <c r="WMD1273" s="5"/>
      <c r="WME1273" s="5"/>
      <c r="WMF1273" s="5"/>
      <c r="WMG1273" s="5"/>
      <c r="WMH1273" s="5"/>
      <c r="WMI1273" s="5"/>
      <c r="WMJ1273" s="5"/>
      <c r="WMK1273" s="5"/>
      <c r="WML1273" s="5"/>
      <c r="WMM1273" s="5"/>
      <c r="WMN1273" s="5"/>
      <c r="WMO1273" s="5"/>
      <c r="WMP1273" s="5"/>
      <c r="WMQ1273" s="5"/>
      <c r="WMR1273" s="5"/>
      <c r="WMS1273" s="5"/>
      <c r="WMT1273" s="5"/>
      <c r="WMU1273" s="5"/>
      <c r="WMV1273" s="5"/>
      <c r="WMW1273" s="5"/>
      <c r="WMX1273" s="5"/>
      <c r="WMY1273" s="5"/>
      <c r="WMZ1273" s="5"/>
      <c r="WNA1273" s="5"/>
      <c r="WNB1273" s="5"/>
      <c r="WNC1273" s="5"/>
      <c r="WND1273" s="5"/>
      <c r="WNE1273" s="5"/>
      <c r="WNF1273" s="5"/>
      <c r="WNG1273" s="5"/>
      <c r="WNH1273" s="5"/>
      <c r="WNI1273" s="5"/>
      <c r="WNJ1273" s="5"/>
      <c r="WNK1273" s="5"/>
      <c r="WNL1273" s="5"/>
      <c r="WNM1273" s="5"/>
      <c r="WNN1273" s="5"/>
      <c r="WNO1273" s="5"/>
      <c r="WNP1273" s="5"/>
      <c r="WNQ1273" s="5"/>
      <c r="WNR1273" s="5"/>
      <c r="WNS1273" s="5"/>
      <c r="WNT1273" s="5"/>
      <c r="WNU1273" s="5"/>
      <c r="WNV1273" s="5"/>
      <c r="WNW1273" s="5"/>
      <c r="WNX1273" s="5"/>
      <c r="WNY1273" s="5"/>
      <c r="WNZ1273" s="5"/>
      <c r="WOA1273" s="5"/>
      <c r="WOB1273" s="5"/>
      <c r="WOC1273" s="5"/>
      <c r="WOD1273" s="5"/>
      <c r="WOE1273" s="5"/>
      <c r="WOF1273" s="5"/>
      <c r="WOG1273" s="5"/>
      <c r="WOH1273" s="5"/>
      <c r="WOI1273" s="5"/>
      <c r="WOJ1273" s="5"/>
      <c r="WOK1273" s="5"/>
      <c r="WOL1273" s="5"/>
      <c r="WOM1273" s="5"/>
      <c r="WON1273" s="5"/>
      <c r="WOO1273" s="5"/>
      <c r="WOP1273" s="5"/>
      <c r="WOQ1273" s="5"/>
      <c r="WOR1273" s="5"/>
      <c r="WOS1273" s="5"/>
      <c r="WOT1273" s="5"/>
      <c r="WOU1273" s="5"/>
      <c r="WOV1273" s="5"/>
      <c r="WOW1273" s="5"/>
      <c r="WOX1273" s="5"/>
      <c r="WOY1273" s="5"/>
      <c r="WOZ1273" s="5"/>
      <c r="WPA1273" s="5"/>
      <c r="WPB1273" s="5"/>
      <c r="WPC1273" s="5"/>
      <c r="WPD1273" s="5"/>
      <c r="WPE1273" s="5"/>
      <c r="WPF1273" s="5"/>
      <c r="WPG1273" s="5"/>
      <c r="WPH1273" s="5"/>
      <c r="WPI1273" s="5"/>
      <c r="WPJ1273" s="5"/>
      <c r="WPK1273" s="5"/>
      <c r="WPL1273" s="5"/>
      <c r="WPM1273" s="5"/>
      <c r="WPN1273" s="5"/>
      <c r="WPO1273" s="5"/>
      <c r="WPP1273" s="5"/>
      <c r="WPQ1273" s="5"/>
      <c r="WPR1273" s="5"/>
      <c r="WPS1273" s="5"/>
      <c r="WPT1273" s="5"/>
      <c r="WPU1273" s="5"/>
      <c r="WPV1273" s="5"/>
      <c r="WPW1273" s="5"/>
      <c r="WPX1273" s="5"/>
      <c r="WPY1273" s="5"/>
      <c r="WPZ1273" s="5"/>
      <c r="WQA1273" s="5"/>
      <c r="WQB1273" s="5"/>
      <c r="WQC1273" s="5"/>
      <c r="WQD1273" s="5"/>
      <c r="WQE1273" s="5"/>
      <c r="WQF1273" s="5"/>
      <c r="WQG1273" s="5"/>
      <c r="WQH1273" s="5"/>
      <c r="WQI1273" s="5"/>
      <c r="WQJ1273" s="5"/>
      <c r="WQK1273" s="5"/>
      <c r="WQL1273" s="5"/>
      <c r="WQM1273" s="5"/>
      <c r="WQN1273" s="5"/>
      <c r="WQO1273" s="5"/>
      <c r="WQP1273" s="5"/>
      <c r="WQQ1273" s="5"/>
      <c r="WQR1273" s="5"/>
      <c r="WQS1273" s="5"/>
      <c r="WQT1273" s="5"/>
      <c r="WQU1273" s="5"/>
      <c r="WQV1273" s="5"/>
      <c r="WQW1273" s="5"/>
      <c r="WQX1273" s="5"/>
      <c r="WQY1273" s="5"/>
      <c r="WQZ1273" s="5"/>
      <c r="WRA1273" s="5"/>
      <c r="WRB1273" s="5"/>
      <c r="WRC1273" s="5"/>
      <c r="WRD1273" s="5"/>
      <c r="WRE1273" s="5"/>
      <c r="WRF1273" s="5"/>
      <c r="WRG1273" s="5"/>
      <c r="WRH1273" s="5"/>
      <c r="WRI1273" s="5"/>
      <c r="WRJ1273" s="5"/>
      <c r="WRK1273" s="5"/>
      <c r="WRL1273" s="5"/>
      <c r="WRM1273" s="5"/>
      <c r="WRN1273" s="5"/>
      <c r="WRO1273" s="5"/>
      <c r="WRP1273" s="5"/>
      <c r="WRQ1273" s="5"/>
      <c r="WRR1273" s="5"/>
      <c r="WRS1273" s="5"/>
      <c r="WRT1273" s="5"/>
      <c r="WRU1273" s="5"/>
      <c r="WRV1273" s="5"/>
      <c r="WRW1273" s="5"/>
      <c r="WRX1273" s="5"/>
      <c r="WRY1273" s="5"/>
      <c r="WRZ1273" s="5"/>
      <c r="WSA1273" s="5"/>
      <c r="WSB1273" s="5"/>
      <c r="WSC1273" s="5"/>
      <c r="WSD1273" s="5"/>
      <c r="WSE1273" s="5"/>
      <c r="WSF1273" s="5"/>
      <c r="WSG1273" s="5"/>
      <c r="WSH1273" s="5"/>
      <c r="WSI1273" s="5"/>
      <c r="WSJ1273" s="5"/>
      <c r="WSK1273" s="5"/>
      <c r="WSL1273" s="5"/>
      <c r="WSM1273" s="5"/>
      <c r="WSN1273" s="5"/>
      <c r="WSO1273" s="5"/>
      <c r="WSP1273" s="5"/>
      <c r="WSQ1273" s="5"/>
      <c r="WSR1273" s="5"/>
      <c r="WSS1273" s="5"/>
      <c r="WST1273" s="5"/>
      <c r="WSU1273" s="5"/>
      <c r="WSV1273" s="5"/>
      <c r="WSW1273" s="5"/>
      <c r="WSX1273" s="5"/>
      <c r="WSY1273" s="5"/>
      <c r="WSZ1273" s="5"/>
      <c r="WTA1273" s="5"/>
      <c r="WTB1273" s="5"/>
      <c r="WTC1273" s="5"/>
      <c r="WTD1273" s="5"/>
      <c r="WTE1273" s="5"/>
      <c r="WTF1273" s="5"/>
      <c r="WTG1273" s="5"/>
      <c r="WTH1273" s="5"/>
      <c r="WTI1273" s="5"/>
      <c r="WTJ1273" s="5"/>
      <c r="WTK1273" s="5"/>
      <c r="WTL1273" s="5"/>
      <c r="WTM1273" s="5"/>
      <c r="WTN1273" s="5"/>
      <c r="WTO1273" s="5"/>
      <c r="WTP1273" s="5"/>
      <c r="WTQ1273" s="5"/>
      <c r="WTR1273" s="5"/>
      <c r="WTS1273" s="5"/>
      <c r="WTT1273" s="5"/>
      <c r="WTU1273" s="5"/>
      <c r="WTV1273" s="5"/>
      <c r="WTW1273" s="5"/>
      <c r="WTX1273" s="5"/>
      <c r="WTY1273" s="5"/>
      <c r="WTZ1273" s="5"/>
      <c r="WUA1273" s="5"/>
      <c r="WUB1273" s="5"/>
      <c r="WUC1273" s="5"/>
      <c r="WUD1273" s="5"/>
      <c r="WUE1273" s="5"/>
      <c r="WUF1273" s="5"/>
      <c r="WUG1273" s="5"/>
      <c r="WUH1273" s="5"/>
      <c r="WUI1273" s="5"/>
      <c r="WUJ1273" s="5"/>
      <c r="WUK1273" s="5"/>
      <c r="WUL1273" s="5"/>
      <c r="WUM1273" s="5"/>
      <c r="WUN1273" s="5"/>
      <c r="WUO1273" s="5"/>
      <c r="WUP1273" s="5"/>
      <c r="WUQ1273" s="5"/>
      <c r="WUR1273" s="5"/>
      <c r="WUS1273" s="5"/>
      <c r="WUT1273" s="5"/>
      <c r="WUU1273" s="5"/>
      <c r="WUV1273" s="5"/>
      <c r="WUW1273" s="5"/>
      <c r="WUX1273" s="5"/>
      <c r="WUY1273" s="5"/>
      <c r="WUZ1273" s="5"/>
      <c r="WVA1273" s="5"/>
      <c r="WVB1273" s="5"/>
      <c r="WVC1273" s="5"/>
      <c r="WVD1273" s="5"/>
      <c r="WVE1273" s="5"/>
      <c r="WVF1273" s="5"/>
      <c r="WVG1273" s="5"/>
      <c r="WVH1273" s="5"/>
      <c r="WVI1273" s="5"/>
      <c r="WVJ1273" s="5"/>
      <c r="WVK1273" s="5"/>
      <c r="WVL1273" s="5"/>
      <c r="WVM1273" s="5"/>
      <c r="WVN1273" s="5"/>
      <c r="WVO1273" s="5"/>
      <c r="WVP1273" s="5"/>
      <c r="WVQ1273" s="5"/>
      <c r="WVR1273" s="5"/>
      <c r="WVS1273" s="5"/>
      <c r="WVT1273" s="5"/>
      <c r="WVU1273" s="5"/>
      <c r="WVV1273" s="5"/>
      <c r="WVW1273" s="5"/>
      <c r="WVX1273" s="5"/>
      <c r="WVY1273" s="5"/>
      <c r="WVZ1273" s="5"/>
      <c r="WWA1273" s="5"/>
      <c r="WWB1273" s="5"/>
      <c r="WWC1273" s="5"/>
      <c r="WWD1273" s="5"/>
      <c r="WWE1273" s="5"/>
      <c r="WWF1273" s="5"/>
      <c r="WWG1273" s="5"/>
      <c r="WWH1273" s="5"/>
      <c r="WWI1273" s="5"/>
      <c r="WWJ1273" s="5"/>
      <c r="WWK1273" s="5"/>
      <c r="WWL1273" s="5"/>
      <c r="WWM1273" s="5"/>
      <c r="WWN1273" s="5"/>
      <c r="WWO1273" s="5"/>
      <c r="WWP1273" s="5"/>
      <c r="WWQ1273" s="5"/>
      <c r="WWR1273" s="5"/>
      <c r="WWS1273" s="5"/>
      <c r="WWT1273" s="5"/>
      <c r="WWU1273" s="5"/>
      <c r="WWV1273" s="5"/>
      <c r="WWW1273" s="5"/>
      <c r="WWX1273" s="5"/>
      <c r="WWY1273" s="5"/>
      <c r="WWZ1273" s="5"/>
      <c r="WXA1273" s="5"/>
      <c r="WXB1273" s="5"/>
      <c r="WXC1273" s="5"/>
      <c r="WXD1273" s="5"/>
      <c r="WXE1273" s="5"/>
      <c r="WXF1273" s="5"/>
      <c r="WXG1273" s="5"/>
      <c r="WXH1273" s="5"/>
      <c r="WXI1273" s="5"/>
      <c r="WXJ1273" s="5"/>
      <c r="WXK1273" s="5"/>
      <c r="WXL1273" s="5"/>
      <c r="WXM1273" s="5"/>
      <c r="WXN1273" s="5"/>
      <c r="WXO1273" s="5"/>
      <c r="WXP1273" s="5"/>
      <c r="WXQ1273" s="5"/>
      <c r="WXR1273" s="5"/>
      <c r="WXS1273" s="5"/>
      <c r="WXT1273" s="5"/>
      <c r="WXU1273" s="5"/>
      <c r="WXV1273" s="5"/>
      <c r="WXW1273" s="5"/>
      <c r="WXX1273" s="5"/>
      <c r="WXY1273" s="5"/>
      <c r="WXZ1273" s="5"/>
      <c r="WYA1273" s="5"/>
      <c r="WYB1273" s="5"/>
      <c r="WYC1273" s="5"/>
      <c r="WYD1273" s="5"/>
      <c r="WYE1273" s="5"/>
      <c r="WYF1273" s="5"/>
      <c r="WYG1273" s="5"/>
      <c r="WYH1273" s="5"/>
      <c r="WYI1273" s="5"/>
      <c r="WYJ1273" s="5"/>
      <c r="WYK1273" s="5"/>
      <c r="WYL1273" s="5"/>
      <c r="WYM1273" s="5"/>
      <c r="WYN1273" s="5"/>
      <c r="WYO1273" s="5"/>
      <c r="WYP1273" s="5"/>
      <c r="WYQ1273" s="5"/>
      <c r="WYR1273" s="5"/>
      <c r="WYS1273" s="5"/>
      <c r="WYT1273" s="5"/>
      <c r="WYU1273" s="5"/>
      <c r="WYV1273" s="5"/>
      <c r="WYW1273" s="5"/>
      <c r="WYX1273" s="5"/>
      <c r="WYY1273" s="5"/>
      <c r="WYZ1273" s="5"/>
      <c r="WZA1273" s="5"/>
      <c r="WZB1273" s="5"/>
      <c r="WZC1273" s="5"/>
      <c r="WZD1273" s="5"/>
      <c r="WZE1273" s="5"/>
      <c r="WZF1273" s="5"/>
      <c r="WZG1273" s="5"/>
      <c r="WZH1273" s="5"/>
      <c r="WZI1273" s="5"/>
      <c r="WZJ1273" s="5"/>
      <c r="WZK1273" s="5"/>
      <c r="WZL1273" s="5"/>
      <c r="WZM1273" s="5"/>
      <c r="WZN1273" s="5"/>
      <c r="WZO1273" s="5"/>
      <c r="WZP1273" s="5"/>
      <c r="WZQ1273" s="5"/>
      <c r="WZR1273" s="5"/>
      <c r="WZS1273" s="5"/>
      <c r="WZT1273" s="5"/>
      <c r="WZU1273" s="5"/>
      <c r="WZV1273" s="5"/>
      <c r="WZW1273" s="5"/>
      <c r="WZX1273" s="5"/>
      <c r="WZY1273" s="5"/>
      <c r="WZZ1273" s="5"/>
      <c r="XAA1273" s="5"/>
      <c r="XAB1273" s="5"/>
      <c r="XAC1273" s="5"/>
      <c r="XAD1273" s="5"/>
      <c r="XAE1273" s="5"/>
      <c r="XAF1273" s="5"/>
      <c r="XAG1273" s="5"/>
      <c r="XAH1273" s="5"/>
      <c r="XAI1273" s="5"/>
      <c r="XAJ1273" s="5"/>
      <c r="XAK1273" s="5"/>
      <c r="XAL1273" s="5"/>
      <c r="XAM1273" s="5"/>
      <c r="XAN1273" s="5"/>
      <c r="XAO1273" s="5"/>
      <c r="XAP1273" s="5"/>
      <c r="XAQ1273" s="5"/>
      <c r="XAR1273" s="5"/>
      <c r="XAS1273" s="5"/>
      <c r="XAT1273" s="5"/>
      <c r="XAU1273" s="5"/>
      <c r="XAV1273" s="5"/>
      <c r="XAW1273" s="5"/>
      <c r="XAX1273" s="5"/>
      <c r="XAY1273" s="5"/>
      <c r="XAZ1273" s="5"/>
      <c r="XBA1273" s="5"/>
      <c r="XBB1273" s="5"/>
      <c r="XBC1273" s="5"/>
      <c r="XBD1273" s="5"/>
      <c r="XBE1273" s="5"/>
      <c r="XBF1273" s="5"/>
      <c r="XBG1273" s="5"/>
      <c r="XBH1273" s="5"/>
      <c r="XBI1273" s="5"/>
      <c r="XBJ1273" s="5"/>
      <c r="XBK1273" s="5"/>
      <c r="XBL1273" s="5"/>
      <c r="XBM1273" s="5"/>
      <c r="XBN1273" s="5"/>
      <c r="XBO1273" s="5"/>
      <c r="XBP1273" s="5"/>
      <c r="XBQ1273" s="5"/>
      <c r="XBR1273" s="5"/>
      <c r="XBS1273" s="5"/>
      <c r="XBT1273" s="5"/>
      <c r="XBU1273" s="5"/>
      <c r="XBV1273" s="5"/>
      <c r="XBW1273" s="5"/>
      <c r="XBX1273" s="5"/>
      <c r="XBY1273" s="5"/>
      <c r="XBZ1273" s="5"/>
      <c r="XCA1273" s="5"/>
      <c r="XCB1273" s="5"/>
      <c r="XCC1273" s="5"/>
      <c r="XCD1273" s="5"/>
      <c r="XCE1273" s="5"/>
      <c r="XCF1273" s="5"/>
      <c r="XCG1273" s="5"/>
      <c r="XCH1273" s="5"/>
      <c r="XCI1273" s="5"/>
      <c r="XCJ1273" s="5"/>
      <c r="XCK1273" s="5"/>
      <c r="XCL1273" s="5"/>
      <c r="XCM1273" s="5"/>
      <c r="XCN1273" s="5"/>
      <c r="XCO1273" s="5"/>
      <c r="XCP1273" s="5"/>
      <c r="XCQ1273" s="5"/>
      <c r="XCR1273" s="5"/>
      <c r="XCS1273" s="5"/>
      <c r="XCT1273" s="5"/>
      <c r="XCU1273" s="5"/>
      <c r="XCV1273" s="5"/>
      <c r="XCW1273" s="5"/>
      <c r="XCX1273" s="5"/>
      <c r="XCY1273" s="5"/>
      <c r="XCZ1273" s="5"/>
      <c r="XDA1273" s="5"/>
      <c r="XDB1273" s="5"/>
      <c r="XDC1273" s="5"/>
      <c r="XDD1273" s="5"/>
      <c r="XDE1273" s="5"/>
    </row>
    <row r="1274" spans="1:16333" s="53" customFormat="1" ht="47.25" x14ac:dyDescent="0.25">
      <c r="A1274" s="6" t="s">
        <v>616</v>
      </c>
      <c r="B1274" s="79" t="s">
        <v>508</v>
      </c>
      <c r="C1274" s="80"/>
      <c r="D1274" s="168">
        <f>D1275</f>
        <v>160278</v>
      </c>
      <c r="E1274" s="168">
        <f>E1275</f>
        <v>165625</v>
      </c>
    </row>
    <row r="1275" spans="1:16333" s="5" customFormat="1" ht="31.5" x14ac:dyDescent="0.25">
      <c r="A1275" s="138" t="s">
        <v>54</v>
      </c>
      <c r="B1275" s="83" t="s">
        <v>509</v>
      </c>
      <c r="C1275" s="89"/>
      <c r="D1275" s="170">
        <f>D1276+D1281+D1287</f>
        <v>160278</v>
      </c>
      <c r="E1275" s="170">
        <f>E1276+E1281+E1287</f>
        <v>165625</v>
      </c>
    </row>
    <row r="1276" spans="1:16333" s="5" customFormat="1" ht="15.75" x14ac:dyDescent="0.25">
      <c r="A1276" s="138" t="s">
        <v>510</v>
      </c>
      <c r="B1276" s="83" t="s">
        <v>511</v>
      </c>
      <c r="C1276" s="89"/>
      <c r="D1276" s="170">
        <f t="shared" ref="D1276:E1277" si="358">D1277</f>
        <v>26932</v>
      </c>
      <c r="E1276" s="170">
        <f t="shared" si="358"/>
        <v>26932</v>
      </c>
    </row>
    <row r="1277" spans="1:16333" s="5" customFormat="1" ht="47.25" x14ac:dyDescent="0.25">
      <c r="A1277" s="9" t="s">
        <v>29</v>
      </c>
      <c r="B1277" s="84" t="s">
        <v>511</v>
      </c>
      <c r="C1277" s="84" t="s">
        <v>30</v>
      </c>
      <c r="D1277" s="171">
        <f t="shared" si="358"/>
        <v>26932</v>
      </c>
      <c r="E1277" s="171">
        <f t="shared" si="358"/>
        <v>26932</v>
      </c>
    </row>
    <row r="1278" spans="1:16333" s="5" customFormat="1" ht="15.75" x14ac:dyDescent="0.25">
      <c r="A1278" s="9" t="s">
        <v>32</v>
      </c>
      <c r="B1278" s="84" t="s">
        <v>511</v>
      </c>
      <c r="C1278" s="84" t="s">
        <v>31</v>
      </c>
      <c r="D1278" s="171">
        <f>D1279+D1280</f>
        <v>26932</v>
      </c>
      <c r="E1278" s="171">
        <f>E1279+E1280</f>
        <v>26932</v>
      </c>
    </row>
    <row r="1279" spans="1:16333" s="5" customFormat="1" ht="15.75" x14ac:dyDescent="0.25">
      <c r="A1279" s="157" t="s">
        <v>256</v>
      </c>
      <c r="B1279" s="84" t="s">
        <v>511</v>
      </c>
      <c r="C1279" s="84" t="s">
        <v>87</v>
      </c>
      <c r="D1279" s="171">
        <v>20685</v>
      </c>
      <c r="E1279" s="171">
        <v>20685</v>
      </c>
    </row>
    <row r="1280" spans="1:16333" s="5" customFormat="1" ht="31.5" x14ac:dyDescent="0.25">
      <c r="A1280" s="157" t="s">
        <v>154</v>
      </c>
      <c r="B1280" s="84" t="s">
        <v>511</v>
      </c>
      <c r="C1280" s="84" t="s">
        <v>153</v>
      </c>
      <c r="D1280" s="171">
        <v>6247</v>
      </c>
      <c r="E1280" s="171">
        <v>6247</v>
      </c>
    </row>
    <row r="1281" spans="1:5 16333:16333" s="5" customFormat="1" ht="15.75" x14ac:dyDescent="0.25">
      <c r="A1281" s="138" t="s">
        <v>512</v>
      </c>
      <c r="B1281" s="83" t="s">
        <v>513</v>
      </c>
      <c r="C1281" s="89"/>
      <c r="D1281" s="170">
        <f t="shared" ref="D1281:E1282" si="359">D1282</f>
        <v>109326</v>
      </c>
      <c r="E1281" s="170">
        <f t="shared" si="359"/>
        <v>109326</v>
      </c>
    </row>
    <row r="1282" spans="1:5 16333:16333" s="5" customFormat="1" ht="47.25" x14ac:dyDescent="0.25">
      <c r="A1282" s="9" t="s">
        <v>29</v>
      </c>
      <c r="B1282" s="84" t="s">
        <v>513</v>
      </c>
      <c r="C1282" s="84" t="s">
        <v>30</v>
      </c>
      <c r="D1282" s="171">
        <f t="shared" si="359"/>
        <v>109326</v>
      </c>
      <c r="E1282" s="171">
        <f t="shared" si="359"/>
        <v>109326</v>
      </c>
    </row>
    <row r="1283" spans="1:5 16333:16333" s="5" customFormat="1" ht="15.75" x14ac:dyDescent="0.25">
      <c r="A1283" s="9" t="s">
        <v>32</v>
      </c>
      <c r="B1283" s="84" t="s">
        <v>513</v>
      </c>
      <c r="C1283" s="84" t="s">
        <v>31</v>
      </c>
      <c r="D1283" s="171">
        <f>D1284+D1285+D1286</f>
        <v>109326</v>
      </c>
      <c r="E1283" s="171">
        <f>E1284+E1285+E1286</f>
        <v>109326</v>
      </c>
    </row>
    <row r="1284" spans="1:5 16333:16333" s="5" customFormat="1" ht="15.75" x14ac:dyDescent="0.25">
      <c r="A1284" s="157" t="s">
        <v>256</v>
      </c>
      <c r="B1284" s="84" t="s">
        <v>513</v>
      </c>
      <c r="C1284" s="84" t="s">
        <v>87</v>
      </c>
      <c r="D1284" s="171">
        <v>83781</v>
      </c>
      <c r="E1284" s="171">
        <v>83781</v>
      </c>
    </row>
    <row r="1285" spans="1:5 16333:16333" s="5" customFormat="1" ht="31.5" x14ac:dyDescent="0.25">
      <c r="A1285" s="157" t="s">
        <v>89</v>
      </c>
      <c r="B1285" s="84" t="s">
        <v>513</v>
      </c>
      <c r="C1285" s="119" t="s">
        <v>88</v>
      </c>
      <c r="D1285" s="171">
        <v>246</v>
      </c>
      <c r="E1285" s="171">
        <v>246</v>
      </c>
    </row>
    <row r="1286" spans="1:5 16333:16333" s="5" customFormat="1" ht="31.5" x14ac:dyDescent="0.25">
      <c r="A1286" s="157" t="s">
        <v>154</v>
      </c>
      <c r="B1286" s="84" t="s">
        <v>513</v>
      </c>
      <c r="C1286" s="119" t="s">
        <v>153</v>
      </c>
      <c r="D1286" s="171">
        <v>25299</v>
      </c>
      <c r="E1286" s="171">
        <v>25299</v>
      </c>
    </row>
    <row r="1287" spans="1:5 16333:16333" s="5" customFormat="1" ht="15.75" x14ac:dyDescent="0.25">
      <c r="A1287" s="138" t="s">
        <v>514</v>
      </c>
      <c r="B1287" s="83" t="s">
        <v>515</v>
      </c>
      <c r="C1287" s="89"/>
      <c r="D1287" s="170">
        <f>D1288+D1292</f>
        <v>24020</v>
      </c>
      <c r="E1287" s="170">
        <f>E1288+E1292</f>
        <v>29367</v>
      </c>
    </row>
    <row r="1288" spans="1:5 16333:16333" s="5" customFormat="1" ht="31.5" x14ac:dyDescent="0.25">
      <c r="A1288" s="157" t="s">
        <v>516</v>
      </c>
      <c r="B1288" s="84" t="s">
        <v>515</v>
      </c>
      <c r="C1288" s="84" t="s">
        <v>15</v>
      </c>
      <c r="D1288" s="171">
        <f>D1289</f>
        <v>22975</v>
      </c>
      <c r="E1288" s="171">
        <f>E1289</f>
        <v>28322</v>
      </c>
    </row>
    <row r="1289" spans="1:5 16333:16333" s="5" customFormat="1" ht="31.5" x14ac:dyDescent="0.25">
      <c r="A1289" s="157" t="s">
        <v>17</v>
      </c>
      <c r="B1289" s="84" t="s">
        <v>515</v>
      </c>
      <c r="C1289" s="84" t="s">
        <v>16</v>
      </c>
      <c r="D1289" s="171">
        <f>D1290+D1291</f>
        <v>22975</v>
      </c>
      <c r="E1289" s="171">
        <f>E1290+E1291</f>
        <v>28322</v>
      </c>
    </row>
    <row r="1290" spans="1:5 16333:16333" s="5" customFormat="1" ht="31.5" x14ac:dyDescent="0.25">
      <c r="A1290" s="157" t="s">
        <v>466</v>
      </c>
      <c r="B1290" s="84" t="s">
        <v>515</v>
      </c>
      <c r="C1290" s="119" t="s">
        <v>427</v>
      </c>
      <c r="D1290" s="171">
        <v>9315</v>
      </c>
      <c r="E1290" s="171">
        <v>9315</v>
      </c>
    </row>
    <row r="1291" spans="1:5 16333:16333" s="5" customFormat="1" ht="15.75" x14ac:dyDescent="0.25">
      <c r="A1291" s="157" t="s">
        <v>743</v>
      </c>
      <c r="B1291" s="84" t="s">
        <v>515</v>
      </c>
      <c r="C1291" s="119" t="s">
        <v>77</v>
      </c>
      <c r="D1291" s="171">
        <v>13660</v>
      </c>
      <c r="E1291" s="171">
        <v>19007</v>
      </c>
    </row>
    <row r="1292" spans="1:5 16333:16333" s="5" customFormat="1" ht="15.75" x14ac:dyDescent="0.25">
      <c r="A1292" s="157" t="s">
        <v>13</v>
      </c>
      <c r="B1292" s="84" t="s">
        <v>515</v>
      </c>
      <c r="C1292" s="119" t="s">
        <v>14</v>
      </c>
      <c r="D1292" s="171">
        <f t="shared" ref="D1292:E1293" si="360">D1293</f>
        <v>1045</v>
      </c>
      <c r="E1292" s="171">
        <f t="shared" si="360"/>
        <v>1045</v>
      </c>
    </row>
    <row r="1293" spans="1:5 16333:16333" s="5" customFormat="1" ht="15.75" x14ac:dyDescent="0.25">
      <c r="A1293" s="9" t="s">
        <v>34</v>
      </c>
      <c r="B1293" s="84" t="s">
        <v>515</v>
      </c>
      <c r="C1293" s="119" t="s">
        <v>33</v>
      </c>
      <c r="D1293" s="171">
        <f t="shared" si="360"/>
        <v>1045</v>
      </c>
      <c r="E1293" s="171">
        <f t="shared" si="360"/>
        <v>1045</v>
      </c>
    </row>
    <row r="1294" spans="1:5 16333:16333" s="5" customFormat="1" ht="15.75" x14ac:dyDescent="0.25">
      <c r="A1294" s="157" t="s">
        <v>78</v>
      </c>
      <c r="B1294" s="84" t="s">
        <v>515</v>
      </c>
      <c r="C1294" s="119" t="s">
        <v>79</v>
      </c>
      <c r="D1294" s="171">
        <v>1045</v>
      </c>
      <c r="E1294" s="171">
        <v>1045</v>
      </c>
    </row>
    <row r="1295" spans="1:5 16333:16333" s="5" customFormat="1" ht="63" x14ac:dyDescent="0.25">
      <c r="A1295" s="6" t="s">
        <v>715</v>
      </c>
      <c r="B1295" s="79" t="s">
        <v>503</v>
      </c>
      <c r="C1295" s="110"/>
      <c r="D1295" s="168">
        <f t="shared" ref="D1295:E1299" si="361">D1296</f>
        <v>17299</v>
      </c>
      <c r="E1295" s="168">
        <f t="shared" si="361"/>
        <v>24990</v>
      </c>
      <c r="XDE1295" s="57"/>
    </row>
    <row r="1296" spans="1:5 16333:16333" s="5" customFormat="1" ht="31.5" x14ac:dyDescent="0.25">
      <c r="A1296" s="6" t="s">
        <v>190</v>
      </c>
      <c r="B1296" s="79" t="s">
        <v>504</v>
      </c>
      <c r="C1296" s="110"/>
      <c r="D1296" s="168">
        <f t="shared" si="361"/>
        <v>17299</v>
      </c>
      <c r="E1296" s="168">
        <f t="shared" si="361"/>
        <v>24990</v>
      </c>
    </row>
    <row r="1297" spans="1:5" s="5" customFormat="1" ht="38.25" customHeight="1" x14ac:dyDescent="0.25">
      <c r="A1297" s="138" t="s">
        <v>139</v>
      </c>
      <c r="B1297" s="89" t="s">
        <v>505</v>
      </c>
      <c r="C1297" s="110"/>
      <c r="D1297" s="170">
        <f t="shared" si="361"/>
        <v>17299</v>
      </c>
      <c r="E1297" s="170">
        <f t="shared" si="361"/>
        <v>24990</v>
      </c>
    </row>
    <row r="1298" spans="1:5" s="5" customFormat="1" ht="31.5" x14ac:dyDescent="0.2">
      <c r="A1298" s="141" t="s">
        <v>516</v>
      </c>
      <c r="B1298" s="84" t="s">
        <v>505</v>
      </c>
      <c r="C1298" s="84" t="s">
        <v>15</v>
      </c>
      <c r="D1298" s="171">
        <f t="shared" si="361"/>
        <v>17299</v>
      </c>
      <c r="E1298" s="171">
        <f t="shared" si="361"/>
        <v>24990</v>
      </c>
    </row>
    <row r="1299" spans="1:5" s="5" customFormat="1" ht="31.5" x14ac:dyDescent="0.25">
      <c r="A1299" s="9" t="s">
        <v>17</v>
      </c>
      <c r="B1299" s="84" t="s">
        <v>505</v>
      </c>
      <c r="C1299" s="84" t="s">
        <v>16</v>
      </c>
      <c r="D1299" s="170">
        <f t="shared" si="361"/>
        <v>17299</v>
      </c>
      <c r="E1299" s="170">
        <f t="shared" si="361"/>
        <v>24990</v>
      </c>
    </row>
    <row r="1300" spans="1:5" s="5" customFormat="1" ht="31.5" x14ac:dyDescent="0.25">
      <c r="A1300" s="15" t="s">
        <v>466</v>
      </c>
      <c r="B1300" s="84" t="s">
        <v>505</v>
      </c>
      <c r="C1300" s="84" t="s">
        <v>427</v>
      </c>
      <c r="D1300" s="171">
        <v>17299</v>
      </c>
      <c r="E1300" s="171">
        <v>24990</v>
      </c>
    </row>
    <row r="1301" spans="1:5" s="5" customFormat="1" ht="36.75" customHeight="1" x14ac:dyDescent="0.3">
      <c r="A1301" s="44" t="s">
        <v>572</v>
      </c>
      <c r="B1301" s="112" t="s">
        <v>395</v>
      </c>
      <c r="C1301" s="110"/>
      <c r="D1301" s="191">
        <f>D1302</f>
        <v>37000</v>
      </c>
      <c r="E1301" s="191">
        <f>E1302</f>
        <v>41000</v>
      </c>
    </row>
    <row r="1302" spans="1:5" s="5" customFormat="1" ht="47.25" x14ac:dyDescent="0.25">
      <c r="A1302" s="6" t="s">
        <v>599</v>
      </c>
      <c r="B1302" s="104" t="s">
        <v>506</v>
      </c>
      <c r="C1302" s="110"/>
      <c r="D1302" s="183">
        <f t="shared" ref="D1302:E1302" si="362">D1303</f>
        <v>37000</v>
      </c>
      <c r="E1302" s="183">
        <f t="shared" si="362"/>
        <v>41000</v>
      </c>
    </row>
    <row r="1303" spans="1:5" s="5" customFormat="1" ht="31.5" x14ac:dyDescent="0.25">
      <c r="A1303" s="138" t="s">
        <v>742</v>
      </c>
      <c r="B1303" s="94" t="s">
        <v>538</v>
      </c>
      <c r="C1303" s="110"/>
      <c r="D1303" s="170">
        <f t="shared" ref="D1303:E1305" si="363">D1304</f>
        <v>37000</v>
      </c>
      <c r="E1303" s="170">
        <f t="shared" si="363"/>
        <v>41000</v>
      </c>
    </row>
    <row r="1304" spans="1:5" s="5" customFormat="1" ht="31.5" x14ac:dyDescent="0.2">
      <c r="A1304" s="141" t="s">
        <v>516</v>
      </c>
      <c r="B1304" s="93" t="s">
        <v>538</v>
      </c>
      <c r="C1304" s="84" t="s">
        <v>15</v>
      </c>
      <c r="D1304" s="171">
        <f t="shared" si="363"/>
        <v>37000</v>
      </c>
      <c r="E1304" s="171">
        <f t="shared" si="363"/>
        <v>41000</v>
      </c>
    </row>
    <row r="1305" spans="1:5" s="5" customFormat="1" ht="31.5" x14ac:dyDescent="0.25">
      <c r="A1305" s="9" t="s">
        <v>17</v>
      </c>
      <c r="B1305" s="93" t="s">
        <v>538</v>
      </c>
      <c r="C1305" s="84" t="s">
        <v>16</v>
      </c>
      <c r="D1305" s="171">
        <f t="shared" si="363"/>
        <v>37000</v>
      </c>
      <c r="E1305" s="171">
        <f t="shared" si="363"/>
        <v>41000</v>
      </c>
    </row>
    <row r="1306" spans="1:5" s="5" customFormat="1" ht="15.75" x14ac:dyDescent="0.25">
      <c r="A1306" s="157" t="s">
        <v>743</v>
      </c>
      <c r="B1306" s="93" t="s">
        <v>538</v>
      </c>
      <c r="C1306" s="84" t="s">
        <v>77</v>
      </c>
      <c r="D1306" s="171">
        <v>37000</v>
      </c>
      <c r="E1306" s="171">
        <v>41000</v>
      </c>
    </row>
    <row r="1307" spans="1:5" s="5" customFormat="1" ht="37.5" customHeight="1" x14ac:dyDescent="0.3">
      <c r="A1307" s="44" t="s">
        <v>789</v>
      </c>
      <c r="B1307" s="112" t="s">
        <v>790</v>
      </c>
      <c r="C1307" s="110"/>
      <c r="D1307" s="191">
        <f>D1308+D1313+D1318+D1365+D1382</f>
        <v>1183834</v>
      </c>
      <c r="E1307" s="191">
        <f>E1308+E1313+E1318+E1365+E1382</f>
        <v>880872</v>
      </c>
    </row>
    <row r="1308" spans="1:5" s="5" customFormat="1" ht="15.75" x14ac:dyDescent="0.25">
      <c r="A1308" s="6" t="s">
        <v>800</v>
      </c>
      <c r="B1308" s="104" t="s">
        <v>791</v>
      </c>
      <c r="C1308" s="150"/>
      <c r="D1308" s="168">
        <f>D1309</f>
        <v>376575</v>
      </c>
      <c r="E1308" s="168">
        <f>E1309</f>
        <v>0</v>
      </c>
    </row>
    <row r="1309" spans="1:5" s="5" customFormat="1" ht="15.75" x14ac:dyDescent="0.25">
      <c r="A1309" s="30" t="s">
        <v>857</v>
      </c>
      <c r="B1309" s="94" t="s">
        <v>858</v>
      </c>
      <c r="C1309" s="94"/>
      <c r="D1309" s="170">
        <f t="shared" ref="D1309:E1311" si="364">D1310</f>
        <v>376575</v>
      </c>
      <c r="E1309" s="170">
        <f t="shared" si="364"/>
        <v>0</v>
      </c>
    </row>
    <row r="1310" spans="1:5" s="5" customFormat="1" ht="31.5" x14ac:dyDescent="0.25">
      <c r="A1310" s="59" t="s">
        <v>618</v>
      </c>
      <c r="B1310" s="93" t="s">
        <v>858</v>
      </c>
      <c r="C1310" s="99" t="s">
        <v>36</v>
      </c>
      <c r="D1310" s="172">
        <f t="shared" si="364"/>
        <v>376575</v>
      </c>
      <c r="E1310" s="172">
        <f t="shared" si="364"/>
        <v>0</v>
      </c>
    </row>
    <row r="1311" spans="1:5" s="5" customFormat="1" ht="15.75" x14ac:dyDescent="0.25">
      <c r="A1311" s="15" t="s">
        <v>35</v>
      </c>
      <c r="B1311" s="93" t="s">
        <v>858</v>
      </c>
      <c r="C1311" s="99">
        <v>410</v>
      </c>
      <c r="D1311" s="172">
        <f t="shared" si="364"/>
        <v>376575</v>
      </c>
      <c r="E1311" s="172">
        <f t="shared" si="364"/>
        <v>0</v>
      </c>
    </row>
    <row r="1312" spans="1:5" s="5" customFormat="1" ht="31.5" x14ac:dyDescent="0.25">
      <c r="A1312" s="15" t="s">
        <v>95</v>
      </c>
      <c r="B1312" s="93" t="s">
        <v>858</v>
      </c>
      <c r="C1312" s="99" t="s">
        <v>96</v>
      </c>
      <c r="D1312" s="172">
        <f>353875+8700+14000</f>
        <v>376575</v>
      </c>
      <c r="E1312" s="172">
        <v>0</v>
      </c>
    </row>
    <row r="1313" spans="1:5" s="5" customFormat="1" ht="15.75" x14ac:dyDescent="0.25">
      <c r="A1313" s="154" t="s">
        <v>802</v>
      </c>
      <c r="B1313" s="155" t="s">
        <v>803</v>
      </c>
      <c r="C1313" s="155"/>
      <c r="D1313" s="175">
        <f>D1314</f>
        <v>856</v>
      </c>
      <c r="E1313" s="175">
        <f>E1314</f>
        <v>7000</v>
      </c>
    </row>
    <row r="1314" spans="1:5" s="57" customFormat="1" ht="54" customHeight="1" x14ac:dyDescent="0.25">
      <c r="A1314" s="21" t="s">
        <v>801</v>
      </c>
      <c r="B1314" s="156" t="s">
        <v>805</v>
      </c>
      <c r="C1314" s="156"/>
      <c r="D1314" s="170">
        <f t="shared" ref="D1314:E1314" si="365">D1315</f>
        <v>856</v>
      </c>
      <c r="E1314" s="170">
        <f t="shared" si="365"/>
        <v>7000</v>
      </c>
    </row>
    <row r="1315" spans="1:5" s="5" customFormat="1" ht="31.5" x14ac:dyDescent="0.2">
      <c r="A1315" s="141" t="s">
        <v>516</v>
      </c>
      <c r="B1315" s="93" t="s">
        <v>805</v>
      </c>
      <c r="C1315" s="84" t="s">
        <v>15</v>
      </c>
      <c r="D1315" s="171">
        <f t="shared" ref="D1315:E1315" si="366">D1316</f>
        <v>856</v>
      </c>
      <c r="E1315" s="171">
        <f t="shared" si="366"/>
        <v>7000</v>
      </c>
    </row>
    <row r="1316" spans="1:5" s="5" customFormat="1" ht="31.5" x14ac:dyDescent="0.25">
      <c r="A1316" s="9" t="s">
        <v>17</v>
      </c>
      <c r="B1316" s="93" t="s">
        <v>805</v>
      </c>
      <c r="C1316" s="84" t="s">
        <v>16</v>
      </c>
      <c r="D1316" s="171">
        <f t="shared" ref="D1316:E1316" si="367">D1317</f>
        <v>856</v>
      </c>
      <c r="E1316" s="171">
        <f t="shared" si="367"/>
        <v>7000</v>
      </c>
    </row>
    <row r="1317" spans="1:5" s="5" customFormat="1" ht="15.75" x14ac:dyDescent="0.25">
      <c r="A1317" s="157" t="s">
        <v>743</v>
      </c>
      <c r="B1317" s="93" t="s">
        <v>805</v>
      </c>
      <c r="C1317" s="84" t="s">
        <v>77</v>
      </c>
      <c r="D1317" s="171">
        <v>856</v>
      </c>
      <c r="E1317" s="171">
        <v>7000</v>
      </c>
    </row>
    <row r="1318" spans="1:5" s="5" customFormat="1" ht="15.75" x14ac:dyDescent="0.25">
      <c r="A1318" s="6" t="s">
        <v>830</v>
      </c>
      <c r="B1318" s="104" t="s">
        <v>804</v>
      </c>
      <c r="C1318" s="150"/>
      <c r="D1318" s="168">
        <f>D1319+D1326+D1333+D1337+D1351+D1360</f>
        <v>632882</v>
      </c>
      <c r="E1318" s="168">
        <f>E1319+E1326+E1333+E1337+E1351+E1360</f>
        <v>693221</v>
      </c>
    </row>
    <row r="1319" spans="1:5" s="57" customFormat="1" ht="15.75" x14ac:dyDescent="0.25">
      <c r="A1319" s="30" t="s">
        <v>669</v>
      </c>
      <c r="B1319" s="94" t="s">
        <v>806</v>
      </c>
      <c r="C1319" s="94"/>
      <c r="D1319" s="170">
        <f t="shared" ref="D1319:E1319" si="368">D1320+D1323</f>
        <v>76000</v>
      </c>
      <c r="E1319" s="170">
        <f t="shared" si="368"/>
        <v>86000</v>
      </c>
    </row>
    <row r="1320" spans="1:5" s="53" customFormat="1" ht="31.5" x14ac:dyDescent="0.2">
      <c r="A1320" s="141" t="s">
        <v>516</v>
      </c>
      <c r="B1320" s="93" t="s">
        <v>806</v>
      </c>
      <c r="C1320" s="93" t="s">
        <v>15</v>
      </c>
      <c r="D1320" s="171">
        <f t="shared" ref="D1320:E1320" si="369">D1321</f>
        <v>0</v>
      </c>
      <c r="E1320" s="171">
        <f t="shared" si="369"/>
        <v>10000</v>
      </c>
    </row>
    <row r="1321" spans="1:5" s="53" customFormat="1" ht="31.5" x14ac:dyDescent="0.25">
      <c r="A1321" s="157" t="s">
        <v>17</v>
      </c>
      <c r="B1321" s="93" t="s">
        <v>806</v>
      </c>
      <c r="C1321" s="93" t="s">
        <v>16</v>
      </c>
      <c r="D1321" s="171">
        <f t="shared" ref="D1321:E1321" si="370">D1322</f>
        <v>0</v>
      </c>
      <c r="E1321" s="171">
        <f t="shared" si="370"/>
        <v>10000</v>
      </c>
    </row>
    <row r="1322" spans="1:5" s="5" customFormat="1" ht="15.75" x14ac:dyDescent="0.25">
      <c r="A1322" s="157" t="s">
        <v>743</v>
      </c>
      <c r="B1322" s="93" t="s">
        <v>806</v>
      </c>
      <c r="C1322" s="93" t="s">
        <v>77</v>
      </c>
      <c r="D1322" s="171">
        <f>10000-6000-4000</f>
        <v>0</v>
      </c>
      <c r="E1322" s="171">
        <v>10000</v>
      </c>
    </row>
    <row r="1323" spans="1:5" s="5" customFormat="1" ht="31.5" x14ac:dyDescent="0.25">
      <c r="A1323" s="14" t="s">
        <v>18</v>
      </c>
      <c r="B1323" s="93" t="s">
        <v>806</v>
      </c>
      <c r="C1323" s="118">
        <v>600</v>
      </c>
      <c r="D1323" s="171">
        <f t="shared" ref="D1323:E1324" si="371">D1324</f>
        <v>76000</v>
      </c>
      <c r="E1323" s="171">
        <f t="shared" si="371"/>
        <v>76000</v>
      </c>
    </row>
    <row r="1324" spans="1:5" s="5" customFormat="1" ht="15.75" x14ac:dyDescent="0.25">
      <c r="A1324" s="14" t="s">
        <v>24</v>
      </c>
      <c r="B1324" s="93" t="s">
        <v>806</v>
      </c>
      <c r="C1324" s="118">
        <v>610</v>
      </c>
      <c r="D1324" s="171">
        <f t="shared" si="371"/>
        <v>76000</v>
      </c>
      <c r="E1324" s="171">
        <f t="shared" si="371"/>
        <v>76000</v>
      </c>
    </row>
    <row r="1325" spans="1:5" s="5" customFormat="1" ht="47.25" x14ac:dyDescent="0.25">
      <c r="A1325" s="14" t="s">
        <v>99</v>
      </c>
      <c r="B1325" s="93" t="s">
        <v>806</v>
      </c>
      <c r="C1325" s="118">
        <v>611</v>
      </c>
      <c r="D1325" s="171">
        <v>76000</v>
      </c>
      <c r="E1325" s="171">
        <v>76000</v>
      </c>
    </row>
    <row r="1326" spans="1:5" s="36" customFormat="1" ht="15.75" x14ac:dyDescent="0.25">
      <c r="A1326" s="30" t="s">
        <v>670</v>
      </c>
      <c r="B1326" s="94" t="s">
        <v>807</v>
      </c>
      <c r="C1326" s="94"/>
      <c r="D1326" s="170">
        <f>D1327+D1330</f>
        <v>431530</v>
      </c>
      <c r="E1326" s="170">
        <f>E1327+E1330</f>
        <v>481530</v>
      </c>
    </row>
    <row r="1327" spans="1:5" s="5" customFormat="1" ht="31.5" x14ac:dyDescent="0.2">
      <c r="A1327" s="141" t="s">
        <v>516</v>
      </c>
      <c r="B1327" s="93" t="s">
        <v>807</v>
      </c>
      <c r="C1327" s="84" t="s">
        <v>15</v>
      </c>
      <c r="D1327" s="172">
        <f t="shared" ref="D1327:E1327" si="372">D1328</f>
        <v>202595.28</v>
      </c>
      <c r="E1327" s="172">
        <f t="shared" si="372"/>
        <v>252595.28</v>
      </c>
    </row>
    <row r="1328" spans="1:5" s="5" customFormat="1" ht="31.5" x14ac:dyDescent="0.25">
      <c r="A1328" s="9" t="s">
        <v>17</v>
      </c>
      <c r="B1328" s="93" t="s">
        <v>807</v>
      </c>
      <c r="C1328" s="84" t="s">
        <v>16</v>
      </c>
      <c r="D1328" s="172">
        <f t="shared" ref="D1328:E1328" si="373">D1329</f>
        <v>202595.28</v>
      </c>
      <c r="E1328" s="172">
        <f t="shared" si="373"/>
        <v>252595.28</v>
      </c>
    </row>
    <row r="1329" spans="1:5" s="5" customFormat="1" ht="15.75" x14ac:dyDescent="0.25">
      <c r="A1329" s="157" t="s">
        <v>743</v>
      </c>
      <c r="B1329" s="93" t="s">
        <v>807</v>
      </c>
      <c r="C1329" s="84" t="s">
        <v>77</v>
      </c>
      <c r="D1329" s="172">
        <f>201000+1595.28</f>
        <v>202595.28</v>
      </c>
      <c r="E1329" s="172">
        <f>251000+1595.28</f>
        <v>252595.28</v>
      </c>
    </row>
    <row r="1330" spans="1:5" s="5" customFormat="1" ht="31.5" x14ac:dyDescent="0.25">
      <c r="A1330" s="14" t="s">
        <v>18</v>
      </c>
      <c r="B1330" s="93" t="s">
        <v>807</v>
      </c>
      <c r="C1330" s="118">
        <v>600</v>
      </c>
      <c r="D1330" s="172">
        <f t="shared" ref="D1330:E1331" si="374">D1331</f>
        <v>228934.72</v>
      </c>
      <c r="E1330" s="172">
        <f t="shared" si="374"/>
        <v>228934.72</v>
      </c>
    </row>
    <row r="1331" spans="1:5" s="5" customFormat="1" ht="15.75" x14ac:dyDescent="0.25">
      <c r="A1331" s="18" t="s">
        <v>24</v>
      </c>
      <c r="B1331" s="93" t="s">
        <v>807</v>
      </c>
      <c r="C1331" s="118">
        <v>610</v>
      </c>
      <c r="D1331" s="172">
        <f t="shared" si="374"/>
        <v>228934.72</v>
      </c>
      <c r="E1331" s="172">
        <f t="shared" si="374"/>
        <v>228934.72</v>
      </c>
    </row>
    <row r="1332" spans="1:5" s="5" customFormat="1" ht="47.25" x14ac:dyDescent="0.25">
      <c r="A1332" s="14" t="s">
        <v>99</v>
      </c>
      <c r="B1332" s="93" t="s">
        <v>807</v>
      </c>
      <c r="C1332" s="118">
        <v>611</v>
      </c>
      <c r="D1332" s="172">
        <f>230530-1595.28</f>
        <v>228934.72</v>
      </c>
      <c r="E1332" s="172">
        <f>230530-1595.28</f>
        <v>228934.72</v>
      </c>
    </row>
    <row r="1333" spans="1:5" s="34" customFormat="1" ht="15.75" x14ac:dyDescent="0.25">
      <c r="A1333" s="138" t="s">
        <v>741</v>
      </c>
      <c r="B1333" s="94" t="s">
        <v>808</v>
      </c>
      <c r="C1333" s="88"/>
      <c r="D1333" s="170">
        <f>D1334</f>
        <v>0</v>
      </c>
      <c r="E1333" s="170">
        <f>E1334</f>
        <v>339</v>
      </c>
    </row>
    <row r="1334" spans="1:5" s="5" customFormat="1" ht="31.5" x14ac:dyDescent="0.25">
      <c r="A1334" s="56" t="s">
        <v>618</v>
      </c>
      <c r="B1334" s="93" t="s">
        <v>808</v>
      </c>
      <c r="C1334" s="99" t="s">
        <v>36</v>
      </c>
      <c r="D1334" s="171">
        <f t="shared" ref="D1334:E1335" si="375">D1335</f>
        <v>0</v>
      </c>
      <c r="E1334" s="171">
        <f t="shared" si="375"/>
        <v>339</v>
      </c>
    </row>
    <row r="1335" spans="1:5" s="5" customFormat="1" ht="15.75" x14ac:dyDescent="0.25">
      <c r="A1335" s="9" t="s">
        <v>35</v>
      </c>
      <c r="B1335" s="93" t="s">
        <v>808</v>
      </c>
      <c r="C1335" s="99">
        <v>410</v>
      </c>
      <c r="D1335" s="171">
        <f t="shared" si="375"/>
        <v>0</v>
      </c>
      <c r="E1335" s="171">
        <f t="shared" si="375"/>
        <v>339</v>
      </c>
    </row>
    <row r="1336" spans="1:5" s="5" customFormat="1" ht="31.5" x14ac:dyDescent="0.25">
      <c r="A1336" s="9" t="s">
        <v>95</v>
      </c>
      <c r="B1336" s="93" t="s">
        <v>808</v>
      </c>
      <c r="C1336" s="99" t="s">
        <v>96</v>
      </c>
      <c r="D1336" s="171">
        <v>0</v>
      </c>
      <c r="E1336" s="171">
        <v>339</v>
      </c>
    </row>
    <row r="1337" spans="1:5" s="34" customFormat="1" ht="15.75" x14ac:dyDescent="0.25">
      <c r="A1337" s="138" t="s">
        <v>570</v>
      </c>
      <c r="B1337" s="94" t="s">
        <v>809</v>
      </c>
      <c r="C1337" s="90"/>
      <c r="D1337" s="170">
        <f t="shared" ref="D1337:E1337" si="376">D1338+D1343+D1347</f>
        <v>121109</v>
      </c>
      <c r="E1337" s="170">
        <f t="shared" si="376"/>
        <v>121109</v>
      </c>
    </row>
    <row r="1338" spans="1:5" s="5" customFormat="1" ht="47.25" x14ac:dyDescent="0.25">
      <c r="A1338" s="9" t="s">
        <v>29</v>
      </c>
      <c r="B1338" s="93" t="s">
        <v>809</v>
      </c>
      <c r="C1338" s="93" t="s">
        <v>30</v>
      </c>
      <c r="D1338" s="171">
        <f t="shared" ref="D1338:E1338" si="377">D1339</f>
        <v>113894</v>
      </c>
      <c r="E1338" s="171">
        <f t="shared" si="377"/>
        <v>113894</v>
      </c>
    </row>
    <row r="1339" spans="1:5" s="5" customFormat="1" ht="15.75" x14ac:dyDescent="0.25">
      <c r="A1339" s="9" t="s">
        <v>32</v>
      </c>
      <c r="B1339" s="93" t="s">
        <v>809</v>
      </c>
      <c r="C1339" s="93" t="s">
        <v>31</v>
      </c>
      <c r="D1339" s="171">
        <f t="shared" ref="D1339:E1339" si="378">D1340+D1341+D1342</f>
        <v>113894</v>
      </c>
      <c r="E1339" s="171">
        <f t="shared" si="378"/>
        <v>113894</v>
      </c>
    </row>
    <row r="1340" spans="1:5" s="5" customFormat="1" ht="15.75" x14ac:dyDescent="0.25">
      <c r="A1340" s="157" t="s">
        <v>256</v>
      </c>
      <c r="B1340" s="93" t="s">
        <v>809</v>
      </c>
      <c r="C1340" s="93" t="s">
        <v>87</v>
      </c>
      <c r="D1340" s="171">
        <f>85093-13701</f>
        <v>71392</v>
      </c>
      <c r="E1340" s="171">
        <f>85093-13701</f>
        <v>71392</v>
      </c>
    </row>
    <row r="1341" spans="1:5" s="5" customFormat="1" ht="31.5" x14ac:dyDescent="0.25">
      <c r="A1341" s="157" t="s">
        <v>89</v>
      </c>
      <c r="B1341" s="93" t="s">
        <v>809</v>
      </c>
      <c r="C1341" s="93" t="s">
        <v>88</v>
      </c>
      <c r="D1341" s="171">
        <f>18484-2400</f>
        <v>16084</v>
      </c>
      <c r="E1341" s="171">
        <f>18484-2400</f>
        <v>16084</v>
      </c>
    </row>
    <row r="1342" spans="1:5" s="5" customFormat="1" ht="31.5" x14ac:dyDescent="0.25">
      <c r="A1342" s="157" t="s">
        <v>154</v>
      </c>
      <c r="B1342" s="93" t="s">
        <v>809</v>
      </c>
      <c r="C1342" s="93" t="s">
        <v>153</v>
      </c>
      <c r="D1342" s="171">
        <f>31280-4862</f>
        <v>26418</v>
      </c>
      <c r="E1342" s="171">
        <f>31280-4862</f>
        <v>26418</v>
      </c>
    </row>
    <row r="1343" spans="1:5" s="5" customFormat="1" ht="31.5" x14ac:dyDescent="0.2">
      <c r="A1343" s="141" t="s">
        <v>516</v>
      </c>
      <c r="B1343" s="93" t="s">
        <v>809</v>
      </c>
      <c r="C1343" s="93" t="s">
        <v>15</v>
      </c>
      <c r="D1343" s="171">
        <f t="shared" ref="D1343:E1343" si="379">D1344</f>
        <v>7100</v>
      </c>
      <c r="E1343" s="171">
        <f t="shared" si="379"/>
        <v>7100</v>
      </c>
    </row>
    <row r="1344" spans="1:5" s="5" customFormat="1" ht="31.5" x14ac:dyDescent="0.25">
      <c r="A1344" s="9" t="s">
        <v>17</v>
      </c>
      <c r="B1344" s="93" t="s">
        <v>809</v>
      </c>
      <c r="C1344" s="93" t="s">
        <v>16</v>
      </c>
      <c r="D1344" s="171">
        <f t="shared" ref="D1344:E1344" si="380">D1345+D1346</f>
        <v>7100</v>
      </c>
      <c r="E1344" s="171">
        <f t="shared" si="380"/>
        <v>7100</v>
      </c>
    </row>
    <row r="1345" spans="1:5" s="5" customFormat="1" ht="31.5" x14ac:dyDescent="0.25">
      <c r="A1345" s="15" t="s">
        <v>466</v>
      </c>
      <c r="B1345" s="93" t="s">
        <v>809</v>
      </c>
      <c r="C1345" s="93" t="s">
        <v>427</v>
      </c>
      <c r="D1345" s="171">
        <f t="shared" ref="D1345:E1345" si="381">4297+814</f>
        <v>5111</v>
      </c>
      <c r="E1345" s="171">
        <f t="shared" si="381"/>
        <v>5111</v>
      </c>
    </row>
    <row r="1346" spans="1:5" s="5" customFormat="1" ht="15.75" x14ac:dyDescent="0.25">
      <c r="A1346" s="157" t="s">
        <v>743</v>
      </c>
      <c r="B1346" s="93" t="s">
        <v>809</v>
      </c>
      <c r="C1346" s="93" t="s">
        <v>77</v>
      </c>
      <c r="D1346" s="171">
        <f>1561+6326+428-6326</f>
        <v>1989</v>
      </c>
      <c r="E1346" s="171">
        <f>1561+6326+428-6326</f>
        <v>1989</v>
      </c>
    </row>
    <row r="1347" spans="1:5" s="5" customFormat="1" ht="15.75" x14ac:dyDescent="0.25">
      <c r="A1347" s="14" t="s">
        <v>13</v>
      </c>
      <c r="B1347" s="93" t="s">
        <v>809</v>
      </c>
      <c r="C1347" s="93" t="s">
        <v>14</v>
      </c>
      <c r="D1347" s="171">
        <f t="shared" ref="D1347:E1347" si="382">D1348</f>
        <v>115</v>
      </c>
      <c r="E1347" s="171">
        <f t="shared" si="382"/>
        <v>115</v>
      </c>
    </row>
    <row r="1348" spans="1:5" s="5" customFormat="1" ht="15.75" x14ac:dyDescent="0.25">
      <c r="A1348" s="157" t="s">
        <v>34</v>
      </c>
      <c r="B1348" s="93" t="s">
        <v>809</v>
      </c>
      <c r="C1348" s="93" t="s">
        <v>33</v>
      </c>
      <c r="D1348" s="171">
        <f t="shared" ref="D1348:E1348" si="383">D1349+D1350</f>
        <v>115</v>
      </c>
      <c r="E1348" s="171">
        <f t="shared" si="383"/>
        <v>115</v>
      </c>
    </row>
    <row r="1349" spans="1:5" s="5" customFormat="1" ht="15.75" x14ac:dyDescent="0.25">
      <c r="A1349" s="157" t="s">
        <v>78</v>
      </c>
      <c r="B1349" s="93" t="s">
        <v>809</v>
      </c>
      <c r="C1349" s="93" t="s">
        <v>79</v>
      </c>
      <c r="D1349" s="171">
        <f t="shared" ref="D1349:E1349" si="384">100+5</f>
        <v>105</v>
      </c>
      <c r="E1349" s="171">
        <f t="shared" si="384"/>
        <v>105</v>
      </c>
    </row>
    <row r="1350" spans="1:5" s="5" customFormat="1" ht="15.75" x14ac:dyDescent="0.25">
      <c r="A1350" s="157" t="s">
        <v>80</v>
      </c>
      <c r="B1350" s="93" t="s">
        <v>809</v>
      </c>
      <c r="C1350" s="93" t="s">
        <v>81</v>
      </c>
      <c r="D1350" s="171">
        <f>5+5+190-190</f>
        <v>10</v>
      </c>
      <c r="E1350" s="171">
        <f>5+5+190-190</f>
        <v>10</v>
      </c>
    </row>
    <row r="1351" spans="1:5" s="5" customFormat="1" ht="17.25" customHeight="1" x14ac:dyDescent="0.25">
      <c r="A1351" s="138" t="s">
        <v>816</v>
      </c>
      <c r="B1351" s="94" t="s">
        <v>820</v>
      </c>
      <c r="C1351" s="151"/>
      <c r="D1351" s="170">
        <f t="shared" ref="D1351:E1351" si="385">D1352+D1357</f>
        <v>3703</v>
      </c>
      <c r="E1351" s="170">
        <f t="shared" si="385"/>
        <v>3703</v>
      </c>
    </row>
    <row r="1352" spans="1:5" s="5" customFormat="1" ht="47.25" x14ac:dyDescent="0.2">
      <c r="A1352" s="31" t="s">
        <v>38</v>
      </c>
      <c r="B1352" s="93" t="s">
        <v>820</v>
      </c>
      <c r="C1352" s="93" t="s">
        <v>30</v>
      </c>
      <c r="D1352" s="171">
        <f>D1353</f>
        <v>1049</v>
      </c>
      <c r="E1352" s="171">
        <f>E1353</f>
        <v>1049</v>
      </c>
    </row>
    <row r="1353" spans="1:5" s="5" customFormat="1" ht="15.75" x14ac:dyDescent="0.2">
      <c r="A1353" s="31" t="s">
        <v>8</v>
      </c>
      <c r="B1353" s="93" t="s">
        <v>820</v>
      </c>
      <c r="C1353" s="93" t="s">
        <v>64</v>
      </c>
      <c r="D1353" s="171">
        <f>D1354+D1355+D1356</f>
        <v>1049</v>
      </c>
      <c r="E1353" s="171">
        <f>E1354+E1355+E1356</f>
        <v>1049</v>
      </c>
    </row>
    <row r="1354" spans="1:5" s="5" customFormat="1" ht="15.75" x14ac:dyDescent="0.2">
      <c r="A1354" s="31" t="s">
        <v>257</v>
      </c>
      <c r="B1354" s="93" t="s">
        <v>820</v>
      </c>
      <c r="C1354" s="93" t="s">
        <v>74</v>
      </c>
      <c r="D1354" s="171">
        <v>586.6</v>
      </c>
      <c r="E1354" s="171">
        <v>586.6</v>
      </c>
    </row>
    <row r="1355" spans="1:5" s="5" customFormat="1" ht="31.5" x14ac:dyDescent="0.2">
      <c r="A1355" s="141" t="s">
        <v>75</v>
      </c>
      <c r="B1355" s="93" t="s">
        <v>820</v>
      </c>
      <c r="C1355" s="93" t="s">
        <v>76</v>
      </c>
      <c r="D1355" s="171">
        <v>220</v>
      </c>
      <c r="E1355" s="171">
        <v>220</v>
      </c>
    </row>
    <row r="1356" spans="1:5" s="5" customFormat="1" ht="47.25" x14ac:dyDescent="0.25">
      <c r="A1356" s="157" t="s">
        <v>157</v>
      </c>
      <c r="B1356" s="93" t="s">
        <v>820</v>
      </c>
      <c r="C1356" s="93" t="s">
        <v>156</v>
      </c>
      <c r="D1356" s="171">
        <v>242.4</v>
      </c>
      <c r="E1356" s="171">
        <v>242.4</v>
      </c>
    </row>
    <row r="1357" spans="1:5" s="5" customFormat="1" ht="31.5" x14ac:dyDescent="0.2">
      <c r="A1357" s="141" t="s">
        <v>516</v>
      </c>
      <c r="B1357" s="93" t="s">
        <v>820</v>
      </c>
      <c r="C1357" s="84" t="s">
        <v>15</v>
      </c>
      <c r="D1357" s="171">
        <f t="shared" ref="D1357:E1358" si="386">D1358</f>
        <v>2654</v>
      </c>
      <c r="E1357" s="171">
        <f t="shared" si="386"/>
        <v>2654</v>
      </c>
    </row>
    <row r="1358" spans="1:5" s="5" customFormat="1" ht="31.5" x14ac:dyDescent="0.25">
      <c r="A1358" s="9" t="s">
        <v>17</v>
      </c>
      <c r="B1358" s="93" t="s">
        <v>820</v>
      </c>
      <c r="C1358" s="84" t="s">
        <v>16</v>
      </c>
      <c r="D1358" s="171">
        <f t="shared" si="386"/>
        <v>2654</v>
      </c>
      <c r="E1358" s="171">
        <f t="shared" si="386"/>
        <v>2654</v>
      </c>
    </row>
    <row r="1359" spans="1:5" s="5" customFormat="1" ht="15.75" x14ac:dyDescent="0.25">
      <c r="A1359" s="157" t="s">
        <v>743</v>
      </c>
      <c r="B1359" s="93" t="s">
        <v>820</v>
      </c>
      <c r="C1359" s="84" t="s">
        <v>77</v>
      </c>
      <c r="D1359" s="179">
        <v>2654</v>
      </c>
      <c r="E1359" s="179">
        <v>2654</v>
      </c>
    </row>
    <row r="1360" spans="1:5" s="57" customFormat="1" ht="31.5" x14ac:dyDescent="0.25">
      <c r="A1360" s="138" t="s">
        <v>822</v>
      </c>
      <c r="B1360" s="94" t="s">
        <v>821</v>
      </c>
      <c r="C1360" s="89"/>
      <c r="D1360" s="178">
        <f t="shared" ref="D1360:E1360" si="387">D1361</f>
        <v>540</v>
      </c>
      <c r="E1360" s="178">
        <f t="shared" si="387"/>
        <v>540</v>
      </c>
    </row>
    <row r="1361" spans="1:5" s="5" customFormat="1" ht="47.25" x14ac:dyDescent="0.2">
      <c r="A1361" s="31" t="s">
        <v>38</v>
      </c>
      <c r="B1361" s="93" t="s">
        <v>821</v>
      </c>
      <c r="C1361" s="93" t="s">
        <v>30</v>
      </c>
      <c r="D1361" s="179">
        <f t="shared" ref="D1361:E1361" si="388">D1362</f>
        <v>540</v>
      </c>
      <c r="E1361" s="179">
        <f t="shared" si="388"/>
        <v>540</v>
      </c>
    </row>
    <row r="1362" spans="1:5" s="5" customFormat="1" ht="15.75" x14ac:dyDescent="0.2">
      <c r="A1362" s="31" t="s">
        <v>8</v>
      </c>
      <c r="B1362" s="93" t="s">
        <v>821</v>
      </c>
      <c r="C1362" s="93" t="s">
        <v>64</v>
      </c>
      <c r="D1362" s="179">
        <f t="shared" ref="D1362:E1362" si="389">D1363+D1364</f>
        <v>540</v>
      </c>
      <c r="E1362" s="179">
        <f t="shared" si="389"/>
        <v>540</v>
      </c>
    </row>
    <row r="1363" spans="1:5" s="5" customFormat="1" ht="15.75" x14ac:dyDescent="0.2">
      <c r="A1363" s="31" t="s">
        <v>257</v>
      </c>
      <c r="B1363" s="93" t="s">
        <v>821</v>
      </c>
      <c r="C1363" s="93" t="s">
        <v>74</v>
      </c>
      <c r="D1363" s="179">
        <v>416</v>
      </c>
      <c r="E1363" s="179">
        <v>416</v>
      </c>
    </row>
    <row r="1364" spans="1:5" s="5" customFormat="1" ht="48" customHeight="1" x14ac:dyDescent="0.25">
      <c r="A1364" s="157" t="s">
        <v>157</v>
      </c>
      <c r="B1364" s="93" t="s">
        <v>821</v>
      </c>
      <c r="C1364" s="93" t="s">
        <v>156</v>
      </c>
      <c r="D1364" s="179">
        <v>124</v>
      </c>
      <c r="E1364" s="179">
        <v>124</v>
      </c>
    </row>
    <row r="1365" spans="1:5" s="5" customFormat="1" ht="31.5" x14ac:dyDescent="0.25">
      <c r="A1365" s="6" t="s">
        <v>810</v>
      </c>
      <c r="B1365" s="104" t="s">
        <v>811</v>
      </c>
      <c r="C1365" s="150"/>
      <c r="D1365" s="168">
        <f>D1366+D1370+D1374+D1378</f>
        <v>136823</v>
      </c>
      <c r="E1365" s="168">
        <f>E1366+E1370+E1374+E1378</f>
        <v>148915</v>
      </c>
    </row>
    <row r="1366" spans="1:5" s="34" customFormat="1" ht="15.75" x14ac:dyDescent="0.25">
      <c r="A1366" s="30" t="s">
        <v>835</v>
      </c>
      <c r="B1366" s="94" t="s">
        <v>812</v>
      </c>
      <c r="C1366" s="118"/>
      <c r="D1366" s="170">
        <f t="shared" ref="D1366:E1368" si="390">D1367</f>
        <v>0</v>
      </c>
      <c r="E1366" s="170">
        <f t="shared" si="390"/>
        <v>12815</v>
      </c>
    </row>
    <row r="1367" spans="1:5" s="5" customFormat="1" ht="31.5" x14ac:dyDescent="0.25">
      <c r="A1367" s="56" t="s">
        <v>618</v>
      </c>
      <c r="B1367" s="93" t="s">
        <v>812</v>
      </c>
      <c r="C1367" s="99" t="s">
        <v>36</v>
      </c>
      <c r="D1367" s="171">
        <f t="shared" si="390"/>
        <v>0</v>
      </c>
      <c r="E1367" s="171">
        <f t="shared" si="390"/>
        <v>12815</v>
      </c>
    </row>
    <row r="1368" spans="1:5" s="5" customFormat="1" ht="15.75" x14ac:dyDescent="0.25">
      <c r="A1368" s="9" t="s">
        <v>35</v>
      </c>
      <c r="B1368" s="93" t="s">
        <v>812</v>
      </c>
      <c r="C1368" s="99">
        <v>410</v>
      </c>
      <c r="D1368" s="171">
        <f t="shared" si="390"/>
        <v>0</v>
      </c>
      <c r="E1368" s="171">
        <f t="shared" si="390"/>
        <v>12815</v>
      </c>
    </row>
    <row r="1369" spans="1:5" s="5" customFormat="1" ht="31.5" x14ac:dyDescent="0.25">
      <c r="A1369" s="9" t="s">
        <v>95</v>
      </c>
      <c r="B1369" s="93" t="s">
        <v>812</v>
      </c>
      <c r="C1369" s="99" t="s">
        <v>96</v>
      </c>
      <c r="D1369" s="171">
        <v>0</v>
      </c>
      <c r="E1369" s="171">
        <v>12815</v>
      </c>
    </row>
    <row r="1370" spans="1:5" s="34" customFormat="1" ht="15.75" x14ac:dyDescent="0.25">
      <c r="A1370" s="30" t="s">
        <v>567</v>
      </c>
      <c r="B1370" s="94" t="s">
        <v>813</v>
      </c>
      <c r="C1370" s="93"/>
      <c r="D1370" s="170">
        <f>D1371</f>
        <v>82723</v>
      </c>
      <c r="E1370" s="170">
        <f>E1371</f>
        <v>80000</v>
      </c>
    </row>
    <row r="1371" spans="1:5" s="5" customFormat="1" ht="31.5" x14ac:dyDescent="0.2">
      <c r="A1371" s="141" t="s">
        <v>516</v>
      </c>
      <c r="B1371" s="93" t="s">
        <v>813</v>
      </c>
      <c r="C1371" s="118">
        <v>200</v>
      </c>
      <c r="D1371" s="171">
        <f t="shared" ref="D1371:E1380" si="391">D1372</f>
        <v>82723</v>
      </c>
      <c r="E1371" s="171">
        <f t="shared" si="391"/>
        <v>80000</v>
      </c>
    </row>
    <row r="1372" spans="1:5" s="5" customFormat="1" ht="31.5" x14ac:dyDescent="0.25">
      <c r="A1372" s="157" t="s">
        <v>17</v>
      </c>
      <c r="B1372" s="93" t="s">
        <v>813</v>
      </c>
      <c r="C1372" s="118">
        <v>240</v>
      </c>
      <c r="D1372" s="171">
        <f t="shared" si="391"/>
        <v>82723</v>
      </c>
      <c r="E1372" s="171">
        <f t="shared" si="391"/>
        <v>80000</v>
      </c>
    </row>
    <row r="1373" spans="1:5" s="5" customFormat="1" ht="15.75" x14ac:dyDescent="0.25">
      <c r="A1373" s="157" t="s">
        <v>743</v>
      </c>
      <c r="B1373" s="93" t="s">
        <v>813</v>
      </c>
      <c r="C1373" s="118">
        <v>244</v>
      </c>
      <c r="D1373" s="171">
        <v>82723</v>
      </c>
      <c r="E1373" s="171">
        <v>80000</v>
      </c>
    </row>
    <row r="1374" spans="1:5" s="34" customFormat="1" ht="15.75" x14ac:dyDescent="0.25">
      <c r="A1374" s="30" t="s">
        <v>568</v>
      </c>
      <c r="B1374" s="94" t="s">
        <v>814</v>
      </c>
      <c r="C1374" s="93"/>
      <c r="D1374" s="170">
        <f>D1375</f>
        <v>54000</v>
      </c>
      <c r="E1374" s="170">
        <f>E1375</f>
        <v>56000</v>
      </c>
    </row>
    <row r="1375" spans="1:5" s="5" customFormat="1" ht="31.5" x14ac:dyDescent="0.2">
      <c r="A1375" s="141" t="s">
        <v>516</v>
      </c>
      <c r="B1375" s="93" t="s">
        <v>814</v>
      </c>
      <c r="C1375" s="118">
        <v>200</v>
      </c>
      <c r="D1375" s="171">
        <f t="shared" si="391"/>
        <v>54000</v>
      </c>
      <c r="E1375" s="171">
        <f t="shared" si="391"/>
        <v>56000</v>
      </c>
    </row>
    <row r="1376" spans="1:5" s="5" customFormat="1" ht="31.5" x14ac:dyDescent="0.25">
      <c r="A1376" s="157" t="s">
        <v>17</v>
      </c>
      <c r="B1376" s="93" t="s">
        <v>814</v>
      </c>
      <c r="C1376" s="118">
        <v>240</v>
      </c>
      <c r="D1376" s="171">
        <f t="shared" si="391"/>
        <v>54000</v>
      </c>
      <c r="E1376" s="171">
        <f t="shared" si="391"/>
        <v>56000</v>
      </c>
    </row>
    <row r="1377" spans="1:5" s="5" customFormat="1" ht="15.75" x14ac:dyDescent="0.25">
      <c r="A1377" s="157" t="s">
        <v>743</v>
      </c>
      <c r="B1377" s="93" t="s">
        <v>814</v>
      </c>
      <c r="C1377" s="118">
        <v>244</v>
      </c>
      <c r="D1377" s="171">
        <v>54000</v>
      </c>
      <c r="E1377" s="171">
        <v>56000</v>
      </c>
    </row>
    <row r="1378" spans="1:5" s="34" customFormat="1" ht="15.75" x14ac:dyDescent="0.25">
      <c r="A1378" s="30" t="s">
        <v>569</v>
      </c>
      <c r="B1378" s="94" t="s">
        <v>815</v>
      </c>
      <c r="C1378" s="118"/>
      <c r="D1378" s="170">
        <f t="shared" si="391"/>
        <v>100</v>
      </c>
      <c r="E1378" s="170">
        <f t="shared" si="391"/>
        <v>100</v>
      </c>
    </row>
    <row r="1379" spans="1:5" s="5" customFormat="1" ht="31.5" x14ac:dyDescent="0.2">
      <c r="A1379" s="141" t="s">
        <v>516</v>
      </c>
      <c r="B1379" s="93" t="s">
        <v>815</v>
      </c>
      <c r="C1379" s="118">
        <v>200</v>
      </c>
      <c r="D1379" s="171">
        <f t="shared" si="391"/>
        <v>100</v>
      </c>
      <c r="E1379" s="171">
        <f t="shared" si="391"/>
        <v>100</v>
      </c>
    </row>
    <row r="1380" spans="1:5" s="5" customFormat="1" ht="31.5" x14ac:dyDescent="0.25">
      <c r="A1380" s="157" t="s">
        <v>17</v>
      </c>
      <c r="B1380" s="93" t="s">
        <v>815</v>
      </c>
      <c r="C1380" s="118">
        <v>240</v>
      </c>
      <c r="D1380" s="171">
        <f t="shared" si="391"/>
        <v>100</v>
      </c>
      <c r="E1380" s="171">
        <f t="shared" si="391"/>
        <v>100</v>
      </c>
    </row>
    <row r="1381" spans="1:5" s="5" customFormat="1" ht="15.75" x14ac:dyDescent="0.25">
      <c r="A1381" s="157" t="s">
        <v>743</v>
      </c>
      <c r="B1381" s="93" t="s">
        <v>815</v>
      </c>
      <c r="C1381" s="118">
        <v>244</v>
      </c>
      <c r="D1381" s="171">
        <v>100</v>
      </c>
      <c r="E1381" s="171">
        <v>100</v>
      </c>
    </row>
    <row r="1382" spans="1:5" s="5" customFormat="1" ht="31.5" x14ac:dyDescent="0.25">
      <c r="A1382" s="6" t="s">
        <v>793</v>
      </c>
      <c r="B1382" s="104" t="s">
        <v>794</v>
      </c>
      <c r="C1382" s="150"/>
      <c r="D1382" s="168">
        <f>D1383+D1387+D1391+D1395+D1399</f>
        <v>36698</v>
      </c>
      <c r="E1382" s="168">
        <f>E1383+E1387+E1391+E1395+E1399</f>
        <v>31736</v>
      </c>
    </row>
    <row r="1383" spans="1:5" s="5" customFormat="1" ht="15.75" x14ac:dyDescent="0.25">
      <c r="A1383" s="138" t="s">
        <v>836</v>
      </c>
      <c r="B1383" s="94" t="s">
        <v>792</v>
      </c>
      <c r="C1383" s="110"/>
      <c r="D1383" s="178">
        <f t="shared" ref="D1383:E1383" si="392">D1384</f>
        <v>10000</v>
      </c>
      <c r="E1383" s="178">
        <f t="shared" si="392"/>
        <v>10000</v>
      </c>
    </row>
    <row r="1384" spans="1:5" s="5" customFormat="1" ht="15.75" x14ac:dyDescent="0.25">
      <c r="A1384" s="14" t="s">
        <v>13</v>
      </c>
      <c r="B1384" s="93" t="s">
        <v>792</v>
      </c>
      <c r="C1384" s="93" t="s">
        <v>14</v>
      </c>
      <c r="D1384" s="179">
        <f t="shared" ref="D1384:E1384" si="393">D1385</f>
        <v>10000</v>
      </c>
      <c r="E1384" s="179">
        <f t="shared" si="393"/>
        <v>10000</v>
      </c>
    </row>
    <row r="1385" spans="1:5" s="5" customFormat="1" ht="47.25" x14ac:dyDescent="0.25">
      <c r="A1385" s="38" t="s">
        <v>347</v>
      </c>
      <c r="B1385" s="93" t="s">
        <v>792</v>
      </c>
      <c r="C1385" s="93" t="s">
        <v>12</v>
      </c>
      <c r="D1385" s="179">
        <f t="shared" ref="D1385:E1385" si="394">D1386</f>
        <v>10000</v>
      </c>
      <c r="E1385" s="179">
        <f t="shared" si="394"/>
        <v>10000</v>
      </c>
    </row>
    <row r="1386" spans="1:5" s="5" customFormat="1" ht="47.25" x14ac:dyDescent="0.25">
      <c r="A1386" s="149" t="s">
        <v>586</v>
      </c>
      <c r="B1386" s="93" t="s">
        <v>792</v>
      </c>
      <c r="C1386" s="93" t="s">
        <v>591</v>
      </c>
      <c r="D1386" s="171">
        <v>10000</v>
      </c>
      <c r="E1386" s="171">
        <v>10000</v>
      </c>
    </row>
    <row r="1387" spans="1:5" s="57" customFormat="1" ht="15.75" x14ac:dyDescent="0.25">
      <c r="A1387" s="138" t="s">
        <v>639</v>
      </c>
      <c r="B1387" s="94" t="s">
        <v>795</v>
      </c>
      <c r="C1387" s="89"/>
      <c r="D1387" s="178">
        <f t="shared" ref="D1387:E1387" si="395">D1388</f>
        <v>13762</v>
      </c>
      <c r="E1387" s="178">
        <f t="shared" si="395"/>
        <v>8800</v>
      </c>
    </row>
    <row r="1388" spans="1:5" s="5" customFormat="1" ht="15.75" x14ac:dyDescent="0.25">
      <c r="A1388" s="14" t="s">
        <v>13</v>
      </c>
      <c r="B1388" s="93" t="s">
        <v>795</v>
      </c>
      <c r="C1388" s="93" t="s">
        <v>14</v>
      </c>
      <c r="D1388" s="179">
        <f t="shared" ref="D1388:E1388" si="396">D1389</f>
        <v>13762</v>
      </c>
      <c r="E1388" s="179">
        <f t="shared" si="396"/>
        <v>8800</v>
      </c>
    </row>
    <row r="1389" spans="1:5" s="5" customFormat="1" ht="47.25" x14ac:dyDescent="0.25">
      <c r="A1389" s="38" t="s">
        <v>347</v>
      </c>
      <c r="B1389" s="93" t="s">
        <v>795</v>
      </c>
      <c r="C1389" s="93" t="s">
        <v>12</v>
      </c>
      <c r="D1389" s="179">
        <f>D1390</f>
        <v>13762</v>
      </c>
      <c r="E1389" s="179">
        <f>E1390</f>
        <v>8800</v>
      </c>
    </row>
    <row r="1390" spans="1:5" s="5" customFormat="1" ht="78.75" x14ac:dyDescent="0.25">
      <c r="A1390" s="38" t="s">
        <v>641</v>
      </c>
      <c r="B1390" s="93" t="s">
        <v>795</v>
      </c>
      <c r="C1390" s="93" t="s">
        <v>590</v>
      </c>
      <c r="D1390" s="171">
        <v>13762</v>
      </c>
      <c r="E1390" s="171">
        <v>8800</v>
      </c>
    </row>
    <row r="1391" spans="1:5" s="57" customFormat="1" ht="47.25" x14ac:dyDescent="0.25">
      <c r="A1391" s="138" t="s">
        <v>797</v>
      </c>
      <c r="B1391" s="94" t="s">
        <v>796</v>
      </c>
      <c r="C1391" s="89"/>
      <c r="D1391" s="178">
        <f t="shared" ref="D1391:E1391" si="397">D1392</f>
        <v>3936</v>
      </c>
      <c r="E1391" s="178">
        <f t="shared" si="397"/>
        <v>3936</v>
      </c>
    </row>
    <row r="1392" spans="1:5" s="5" customFormat="1" ht="15.75" x14ac:dyDescent="0.25">
      <c r="A1392" s="14" t="s">
        <v>13</v>
      </c>
      <c r="B1392" s="93" t="s">
        <v>796</v>
      </c>
      <c r="C1392" s="93" t="s">
        <v>14</v>
      </c>
      <c r="D1392" s="179">
        <f t="shared" ref="D1392:E1392" si="398">D1393</f>
        <v>3936</v>
      </c>
      <c r="E1392" s="179">
        <f t="shared" si="398"/>
        <v>3936</v>
      </c>
    </row>
    <row r="1393" spans="1:16327" s="5" customFormat="1" ht="47.25" x14ac:dyDescent="0.25">
      <c r="A1393" s="38" t="s">
        <v>347</v>
      </c>
      <c r="B1393" s="93" t="s">
        <v>796</v>
      </c>
      <c r="C1393" s="93" t="s">
        <v>12</v>
      </c>
      <c r="D1393" s="179">
        <f t="shared" ref="D1393:E1393" si="399">D1394</f>
        <v>3936</v>
      </c>
      <c r="E1393" s="179">
        <f t="shared" si="399"/>
        <v>3936</v>
      </c>
    </row>
    <row r="1394" spans="1:16327" s="5" customFormat="1" ht="47.25" x14ac:dyDescent="0.25">
      <c r="A1394" s="149" t="s">
        <v>586</v>
      </c>
      <c r="B1394" s="93" t="s">
        <v>796</v>
      </c>
      <c r="C1394" s="93" t="s">
        <v>591</v>
      </c>
      <c r="D1394" s="171">
        <v>3936</v>
      </c>
      <c r="E1394" s="171">
        <v>3936</v>
      </c>
    </row>
    <row r="1395" spans="1:16327" s="57" customFormat="1" ht="27.75" customHeight="1" x14ac:dyDescent="0.25">
      <c r="A1395" s="138" t="s">
        <v>837</v>
      </c>
      <c r="B1395" s="94" t="s">
        <v>798</v>
      </c>
      <c r="C1395" s="89"/>
      <c r="D1395" s="178">
        <f t="shared" ref="D1395:E1395" si="400">D1396</f>
        <v>2000</v>
      </c>
      <c r="E1395" s="178">
        <f t="shared" si="400"/>
        <v>2000</v>
      </c>
    </row>
    <row r="1396" spans="1:16327" s="5" customFormat="1" ht="31.5" x14ac:dyDescent="0.2">
      <c r="A1396" s="141" t="s">
        <v>516</v>
      </c>
      <c r="B1396" s="93" t="s">
        <v>798</v>
      </c>
      <c r="C1396" s="84" t="s">
        <v>15</v>
      </c>
      <c r="D1396" s="179">
        <f t="shared" ref="D1396:E1396" si="401">D1397</f>
        <v>2000</v>
      </c>
      <c r="E1396" s="179">
        <f t="shared" si="401"/>
        <v>2000</v>
      </c>
    </row>
    <row r="1397" spans="1:16327" s="5" customFormat="1" ht="31.5" x14ac:dyDescent="0.2">
      <c r="A1397" s="141" t="s">
        <v>17</v>
      </c>
      <c r="B1397" s="93" t="s">
        <v>798</v>
      </c>
      <c r="C1397" s="84" t="s">
        <v>16</v>
      </c>
      <c r="D1397" s="179">
        <f t="shared" ref="D1397:E1397" si="402">D1398</f>
        <v>2000</v>
      </c>
      <c r="E1397" s="179">
        <f t="shared" si="402"/>
        <v>2000</v>
      </c>
    </row>
    <row r="1398" spans="1:16327" s="53" customFormat="1" ht="15.75" x14ac:dyDescent="0.2">
      <c r="A1398" s="141" t="s">
        <v>743</v>
      </c>
      <c r="B1398" s="93" t="s">
        <v>798</v>
      </c>
      <c r="C1398" s="93" t="s">
        <v>77</v>
      </c>
      <c r="D1398" s="171">
        <v>2000</v>
      </c>
      <c r="E1398" s="171">
        <v>2000</v>
      </c>
    </row>
    <row r="1399" spans="1:16327" s="57" customFormat="1" ht="31.5" x14ac:dyDescent="0.25">
      <c r="A1399" s="138" t="s">
        <v>640</v>
      </c>
      <c r="B1399" s="94" t="s">
        <v>799</v>
      </c>
      <c r="C1399" s="89"/>
      <c r="D1399" s="178">
        <f t="shared" ref="D1399:E1399" si="403">D1400</f>
        <v>7000</v>
      </c>
      <c r="E1399" s="178">
        <f t="shared" si="403"/>
        <v>7000</v>
      </c>
    </row>
    <row r="1400" spans="1:16327" s="5" customFormat="1" ht="15.75" x14ac:dyDescent="0.25">
      <c r="A1400" s="14" t="s">
        <v>13</v>
      </c>
      <c r="B1400" s="93" t="s">
        <v>799</v>
      </c>
      <c r="C1400" s="93" t="s">
        <v>14</v>
      </c>
      <c r="D1400" s="179">
        <f t="shared" ref="D1400:E1400" si="404">D1401</f>
        <v>7000</v>
      </c>
      <c r="E1400" s="179">
        <f t="shared" si="404"/>
        <v>7000</v>
      </c>
    </row>
    <row r="1401" spans="1:16327" s="5" customFormat="1" ht="47.25" x14ac:dyDescent="0.25">
      <c r="A1401" s="38" t="s">
        <v>347</v>
      </c>
      <c r="B1401" s="93" t="s">
        <v>799</v>
      </c>
      <c r="C1401" s="93" t="s">
        <v>12</v>
      </c>
      <c r="D1401" s="179">
        <f t="shared" ref="D1401:E1401" si="405">D1402</f>
        <v>7000</v>
      </c>
      <c r="E1401" s="179">
        <f t="shared" si="405"/>
        <v>7000</v>
      </c>
    </row>
    <row r="1402" spans="1:16327" s="5" customFormat="1" ht="47.25" x14ac:dyDescent="0.25">
      <c r="A1402" s="149" t="s">
        <v>586</v>
      </c>
      <c r="B1402" s="93" t="s">
        <v>799</v>
      </c>
      <c r="C1402" s="93" t="s">
        <v>591</v>
      </c>
      <c r="D1402" s="171">
        <v>7000</v>
      </c>
      <c r="E1402" s="171">
        <v>7000</v>
      </c>
    </row>
    <row r="1403" spans="1:16327" s="5" customFormat="1" ht="18.75" x14ac:dyDescent="0.3">
      <c r="A1403" s="63" t="s">
        <v>49</v>
      </c>
      <c r="B1403" s="84"/>
      <c r="C1403" s="110"/>
      <c r="D1403" s="194">
        <f>D6+D311+D445+D496+D633+D719+D802+D904+D931+D1058+D1113+D1181+D1204+D1239+D1272+D1301+D1307</f>
        <v>11275822.530000001</v>
      </c>
      <c r="E1403" s="194">
        <f>E6+E311+E445+E496+E633+E719+E802+E904+E931+E1058+E1113+E1181+E1204+E1239+E1272+E1301+E1307</f>
        <v>10554542.68</v>
      </c>
    </row>
    <row r="1404" spans="1:16327" s="5" customFormat="1" ht="37.5" x14ac:dyDescent="0.3">
      <c r="A1404" s="44" t="s">
        <v>46</v>
      </c>
      <c r="B1404" s="112" t="s">
        <v>173</v>
      </c>
      <c r="C1404" s="110"/>
      <c r="D1404" s="191">
        <f>D1405+D1409+D1423+D1428</f>
        <v>27198</v>
      </c>
      <c r="E1404" s="191">
        <f>E1405+E1409+E1423+E1428</f>
        <v>27198</v>
      </c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  <c r="AA1404" s="1"/>
      <c r="AB1404" s="1"/>
      <c r="AC1404" s="1"/>
      <c r="AD1404" s="1"/>
      <c r="AE1404" s="1"/>
      <c r="AF1404" s="1"/>
      <c r="AG1404" s="1"/>
      <c r="AH1404" s="1"/>
      <c r="AI1404" s="1"/>
      <c r="AJ1404" s="1"/>
      <c r="AK1404" s="1"/>
      <c r="AL1404" s="1"/>
      <c r="AM1404" s="1"/>
      <c r="AN1404" s="1"/>
      <c r="AO1404" s="1"/>
      <c r="AP1404" s="1"/>
      <c r="AQ1404" s="1"/>
      <c r="AR1404" s="1"/>
      <c r="AS1404" s="1"/>
      <c r="AT1404" s="1"/>
      <c r="AU1404" s="1"/>
      <c r="AV1404" s="1"/>
      <c r="AW1404" s="1"/>
      <c r="AX1404" s="1"/>
      <c r="AY1404" s="1"/>
      <c r="AZ1404" s="1"/>
      <c r="BA1404" s="1"/>
      <c r="BB1404" s="1"/>
      <c r="BC1404" s="1"/>
      <c r="BD1404" s="1"/>
      <c r="BE1404" s="1"/>
      <c r="BF1404" s="1"/>
      <c r="BG1404" s="1"/>
      <c r="BH1404" s="1"/>
      <c r="BI1404" s="1"/>
      <c r="BJ1404" s="1"/>
      <c r="BK1404" s="1"/>
      <c r="BL1404" s="1"/>
      <c r="BM1404" s="1"/>
      <c r="BN1404" s="1"/>
      <c r="BO1404" s="1"/>
      <c r="BP1404" s="1"/>
      <c r="BQ1404" s="1"/>
      <c r="BR1404" s="1"/>
      <c r="BS1404" s="1"/>
      <c r="BT1404" s="1"/>
      <c r="BU1404" s="1"/>
      <c r="BV1404" s="1"/>
      <c r="BW1404" s="1"/>
      <c r="BX1404" s="1"/>
      <c r="BY1404" s="1"/>
      <c r="BZ1404" s="1"/>
      <c r="CA1404" s="1"/>
      <c r="CB1404" s="1"/>
      <c r="CC1404" s="1"/>
      <c r="CD1404" s="1"/>
      <c r="CE1404" s="1"/>
      <c r="CF1404" s="1"/>
      <c r="CG1404" s="1"/>
      <c r="CH1404" s="1"/>
      <c r="CI1404" s="1"/>
      <c r="CJ1404" s="1"/>
      <c r="CK1404" s="1"/>
      <c r="CL1404" s="1"/>
      <c r="CM1404" s="1"/>
      <c r="CN1404" s="1"/>
      <c r="CO1404" s="1"/>
      <c r="CP1404" s="1"/>
      <c r="CQ1404" s="1"/>
      <c r="CR1404" s="1"/>
      <c r="CS1404" s="1"/>
      <c r="CT1404" s="1"/>
      <c r="CU1404" s="1"/>
      <c r="CV1404" s="1"/>
      <c r="CW1404" s="1"/>
      <c r="CX1404" s="1"/>
      <c r="CY1404" s="1"/>
      <c r="CZ1404" s="1"/>
      <c r="DA1404" s="1"/>
      <c r="DB1404" s="1"/>
      <c r="DC1404" s="1"/>
      <c r="DD1404" s="1"/>
      <c r="DE1404" s="1"/>
      <c r="DF1404" s="1"/>
      <c r="DG1404" s="1"/>
      <c r="DH1404" s="1"/>
      <c r="DI1404" s="1"/>
      <c r="DJ1404" s="1"/>
      <c r="DK1404" s="1"/>
      <c r="DL1404" s="1"/>
      <c r="DM1404" s="1"/>
      <c r="DN1404" s="1"/>
      <c r="DO1404" s="1"/>
      <c r="DP1404" s="1"/>
      <c r="DQ1404" s="1"/>
      <c r="DR1404" s="1"/>
      <c r="DS1404" s="1"/>
      <c r="DT1404" s="1"/>
      <c r="DU1404" s="1"/>
      <c r="DV1404" s="1"/>
      <c r="DW1404" s="1"/>
      <c r="DX1404" s="1"/>
      <c r="DY1404" s="1"/>
      <c r="DZ1404" s="1"/>
      <c r="EA1404" s="1"/>
      <c r="EB1404" s="1"/>
      <c r="EC1404" s="1"/>
      <c r="ED1404" s="1"/>
      <c r="EE1404" s="1"/>
      <c r="EF1404" s="1"/>
      <c r="EG1404" s="1"/>
      <c r="EH1404" s="1"/>
      <c r="EI1404" s="1"/>
      <c r="EJ1404" s="1"/>
      <c r="EK1404" s="1"/>
      <c r="EL1404" s="1"/>
      <c r="EM1404" s="1"/>
      <c r="EN1404" s="1"/>
      <c r="EO1404" s="1"/>
      <c r="EP1404" s="1"/>
      <c r="EQ1404" s="1"/>
      <c r="ER1404" s="1"/>
      <c r="ES1404" s="1"/>
      <c r="ET1404" s="1"/>
      <c r="EU1404" s="1"/>
      <c r="EV1404" s="1"/>
      <c r="EW1404" s="1"/>
      <c r="EX1404" s="1"/>
      <c r="EY1404" s="1"/>
      <c r="EZ1404" s="1"/>
      <c r="FA1404" s="1"/>
      <c r="FB1404" s="1"/>
      <c r="FC1404" s="1"/>
      <c r="FD1404" s="1"/>
      <c r="FE1404" s="1"/>
      <c r="FF1404" s="1"/>
      <c r="FG1404" s="1"/>
      <c r="FH1404" s="1"/>
      <c r="FI1404" s="1"/>
      <c r="FJ1404" s="1"/>
      <c r="FK1404" s="1"/>
      <c r="FL1404" s="1"/>
      <c r="FM1404" s="1"/>
      <c r="FN1404" s="1"/>
      <c r="FO1404" s="1"/>
      <c r="FP1404" s="1"/>
      <c r="FQ1404" s="1"/>
      <c r="FR1404" s="1"/>
      <c r="FS1404" s="1"/>
      <c r="FT1404" s="1"/>
      <c r="FU1404" s="1"/>
      <c r="FV1404" s="1"/>
      <c r="FW1404" s="1"/>
      <c r="FX1404" s="1"/>
      <c r="FY1404" s="1"/>
      <c r="FZ1404" s="1"/>
      <c r="GA1404" s="1"/>
      <c r="GB1404" s="1"/>
      <c r="GC1404" s="1"/>
      <c r="GD1404" s="1"/>
      <c r="GE1404" s="1"/>
      <c r="GF1404" s="1"/>
      <c r="GG1404" s="1"/>
      <c r="GH1404" s="1"/>
      <c r="GI1404" s="1"/>
      <c r="GJ1404" s="1"/>
      <c r="GK1404" s="1"/>
      <c r="GL1404" s="1"/>
      <c r="GM1404" s="1"/>
      <c r="GN1404" s="1"/>
      <c r="GO1404" s="1"/>
      <c r="GP1404" s="1"/>
      <c r="GQ1404" s="1"/>
      <c r="GR1404" s="1"/>
      <c r="GS1404" s="1"/>
      <c r="GT1404" s="1"/>
      <c r="GU1404" s="1"/>
      <c r="GV1404" s="1"/>
      <c r="GW1404" s="1"/>
      <c r="GX1404" s="1"/>
      <c r="GY1404" s="1"/>
      <c r="GZ1404" s="1"/>
      <c r="HA1404" s="1"/>
      <c r="HB1404" s="1"/>
      <c r="HC1404" s="1"/>
      <c r="HD1404" s="1"/>
      <c r="HE1404" s="1"/>
      <c r="HF1404" s="1"/>
      <c r="HG1404" s="1"/>
      <c r="HH1404" s="1"/>
      <c r="HI1404" s="1"/>
      <c r="HJ1404" s="1"/>
      <c r="HK1404" s="1"/>
      <c r="HL1404" s="1"/>
      <c r="HM1404" s="1"/>
      <c r="HN1404" s="1"/>
      <c r="HO1404" s="1"/>
      <c r="HP1404" s="1"/>
      <c r="HQ1404" s="1"/>
      <c r="HR1404" s="1"/>
      <c r="HS1404" s="1"/>
      <c r="HT1404" s="1"/>
      <c r="HU1404" s="1"/>
      <c r="HV1404" s="1"/>
      <c r="HW1404" s="1"/>
      <c r="HX1404" s="1"/>
      <c r="HY1404" s="1"/>
      <c r="HZ1404" s="1"/>
      <c r="IA1404" s="1"/>
      <c r="IB1404" s="1"/>
      <c r="IC1404" s="1"/>
      <c r="ID1404" s="1"/>
      <c r="IE1404" s="1"/>
      <c r="IF1404" s="1"/>
      <c r="IG1404" s="1"/>
      <c r="IH1404" s="1"/>
      <c r="II1404" s="1"/>
      <c r="IJ1404" s="1"/>
      <c r="IK1404" s="1"/>
      <c r="IL1404" s="1"/>
      <c r="IM1404" s="1"/>
      <c r="IN1404" s="1"/>
      <c r="IO1404" s="1"/>
      <c r="IP1404" s="1"/>
      <c r="IQ1404" s="1"/>
      <c r="IR1404" s="1"/>
      <c r="IS1404" s="1"/>
      <c r="IT1404" s="1"/>
      <c r="IU1404" s="1"/>
      <c r="IV1404" s="1"/>
      <c r="IW1404" s="1"/>
      <c r="IX1404" s="1"/>
      <c r="IY1404" s="1"/>
      <c r="IZ1404" s="1"/>
      <c r="JA1404" s="1"/>
      <c r="JB1404" s="1"/>
      <c r="JC1404" s="1"/>
      <c r="JD1404" s="1"/>
      <c r="JE1404" s="1"/>
      <c r="JF1404" s="1"/>
      <c r="JG1404" s="1"/>
      <c r="JH1404" s="1"/>
      <c r="JI1404" s="1"/>
      <c r="JJ1404" s="1"/>
      <c r="JK1404" s="1"/>
      <c r="JL1404" s="1"/>
      <c r="JM1404" s="1"/>
      <c r="JN1404" s="1"/>
      <c r="JO1404" s="1"/>
      <c r="JP1404" s="1"/>
      <c r="JQ1404" s="1"/>
      <c r="JR1404" s="1"/>
      <c r="JS1404" s="1"/>
      <c r="JT1404" s="1"/>
      <c r="JU1404" s="1"/>
      <c r="JV1404" s="1"/>
      <c r="JW1404" s="1"/>
      <c r="JX1404" s="1"/>
      <c r="JY1404" s="1"/>
      <c r="JZ1404" s="1"/>
      <c r="KA1404" s="1"/>
      <c r="KB1404" s="1"/>
      <c r="KC1404" s="1"/>
      <c r="KD1404" s="1"/>
      <c r="KE1404" s="1"/>
      <c r="KF1404" s="1"/>
      <c r="KG1404" s="1"/>
      <c r="KH1404" s="1"/>
      <c r="KI1404" s="1"/>
      <c r="KJ1404" s="1"/>
      <c r="KK1404" s="1"/>
      <c r="KL1404" s="1"/>
      <c r="KM1404" s="1"/>
      <c r="KN1404" s="1"/>
      <c r="KO1404" s="1"/>
      <c r="KP1404" s="1"/>
      <c r="KQ1404" s="1"/>
      <c r="KR1404" s="1"/>
      <c r="KS1404" s="1"/>
      <c r="KT1404" s="1"/>
      <c r="KU1404" s="1"/>
      <c r="KV1404" s="1"/>
      <c r="KW1404" s="1"/>
      <c r="KX1404" s="1"/>
      <c r="KY1404" s="1"/>
      <c r="KZ1404" s="1"/>
      <c r="LA1404" s="1"/>
      <c r="LB1404" s="1"/>
      <c r="LC1404" s="1"/>
      <c r="LD1404" s="1"/>
      <c r="LE1404" s="1"/>
      <c r="LF1404" s="1"/>
      <c r="LG1404" s="1"/>
      <c r="LH1404" s="1"/>
      <c r="LI1404" s="1"/>
      <c r="LJ1404" s="1"/>
      <c r="LK1404" s="1"/>
      <c r="LL1404" s="1"/>
      <c r="LM1404" s="1"/>
      <c r="LN1404" s="1"/>
      <c r="LO1404" s="1"/>
      <c r="LP1404" s="1"/>
      <c r="LQ1404" s="1"/>
      <c r="LR1404" s="1"/>
      <c r="LS1404" s="1"/>
      <c r="LT1404" s="1"/>
      <c r="LU1404" s="1"/>
      <c r="LV1404" s="1"/>
      <c r="LW1404" s="1"/>
      <c r="LX1404" s="1"/>
      <c r="LY1404" s="1"/>
      <c r="LZ1404" s="1"/>
      <c r="MA1404" s="1"/>
      <c r="MB1404" s="1"/>
      <c r="MC1404" s="1"/>
      <c r="MD1404" s="1"/>
      <c r="ME1404" s="1"/>
      <c r="MF1404" s="1"/>
      <c r="MG1404" s="1"/>
      <c r="MH1404" s="1"/>
      <c r="MI1404" s="1"/>
      <c r="MJ1404" s="1"/>
      <c r="MK1404" s="1"/>
      <c r="ML1404" s="1"/>
      <c r="MM1404" s="1"/>
      <c r="MN1404" s="1"/>
      <c r="MO1404" s="1"/>
      <c r="MP1404" s="1"/>
      <c r="MQ1404" s="1"/>
      <c r="MR1404" s="1"/>
      <c r="MS1404" s="1"/>
      <c r="MT1404" s="1"/>
      <c r="MU1404" s="1"/>
      <c r="MV1404" s="1"/>
      <c r="MW1404" s="1"/>
      <c r="MX1404" s="1"/>
      <c r="MY1404" s="1"/>
      <c r="MZ1404" s="1"/>
      <c r="NA1404" s="1"/>
      <c r="NB1404" s="1"/>
      <c r="NC1404" s="1"/>
      <c r="ND1404" s="1"/>
      <c r="NE1404" s="1"/>
      <c r="NF1404" s="1"/>
      <c r="NG1404" s="1"/>
      <c r="NH1404" s="1"/>
      <c r="NI1404" s="1"/>
      <c r="NJ1404" s="1"/>
      <c r="NK1404" s="1"/>
      <c r="NL1404" s="1"/>
      <c r="NM1404" s="1"/>
      <c r="NN1404" s="1"/>
      <c r="NO1404" s="1"/>
      <c r="NP1404" s="1"/>
      <c r="NQ1404" s="1"/>
      <c r="NR1404" s="1"/>
      <c r="NS1404" s="1"/>
      <c r="NT1404" s="1"/>
      <c r="NU1404" s="1"/>
      <c r="NV1404" s="1"/>
      <c r="NW1404" s="1"/>
      <c r="NX1404" s="1"/>
      <c r="NY1404" s="1"/>
      <c r="NZ1404" s="1"/>
      <c r="OA1404" s="1"/>
      <c r="OB1404" s="1"/>
      <c r="OC1404" s="1"/>
      <c r="OD1404" s="1"/>
      <c r="OE1404" s="1"/>
      <c r="OF1404" s="1"/>
      <c r="OG1404" s="1"/>
      <c r="OH1404" s="1"/>
      <c r="OI1404" s="1"/>
      <c r="OJ1404" s="1"/>
      <c r="OK1404" s="1"/>
      <c r="OL1404" s="1"/>
      <c r="OM1404" s="1"/>
      <c r="ON1404" s="1"/>
      <c r="OO1404" s="1"/>
      <c r="OP1404" s="1"/>
      <c r="OQ1404" s="1"/>
      <c r="OR1404" s="1"/>
      <c r="OS1404" s="1"/>
      <c r="OT1404" s="1"/>
      <c r="OU1404" s="1"/>
      <c r="OV1404" s="1"/>
      <c r="OW1404" s="1"/>
      <c r="OX1404" s="1"/>
      <c r="OY1404" s="1"/>
      <c r="OZ1404" s="1"/>
      <c r="PA1404" s="1"/>
      <c r="PB1404" s="1"/>
      <c r="PC1404" s="1"/>
      <c r="PD1404" s="1"/>
      <c r="PE1404" s="1"/>
      <c r="PF1404" s="1"/>
      <c r="PG1404" s="1"/>
      <c r="PH1404" s="1"/>
      <c r="PI1404" s="1"/>
      <c r="PJ1404" s="1"/>
      <c r="PK1404" s="1"/>
      <c r="PL1404" s="1"/>
      <c r="PM1404" s="1"/>
      <c r="PN1404" s="1"/>
      <c r="PO1404" s="1"/>
      <c r="PP1404" s="1"/>
      <c r="PQ1404" s="1"/>
      <c r="PR1404" s="1"/>
      <c r="PS1404" s="1"/>
      <c r="PT1404" s="1"/>
      <c r="PU1404" s="1"/>
      <c r="PV1404" s="1"/>
      <c r="PW1404" s="1"/>
      <c r="PX1404" s="1"/>
      <c r="PY1404" s="1"/>
      <c r="PZ1404" s="1"/>
      <c r="QA1404" s="1"/>
      <c r="QB1404" s="1"/>
      <c r="QC1404" s="1"/>
      <c r="QD1404" s="1"/>
      <c r="QE1404" s="1"/>
      <c r="QF1404" s="1"/>
      <c r="QG1404" s="1"/>
      <c r="QH1404" s="1"/>
      <c r="QI1404" s="1"/>
      <c r="QJ1404" s="1"/>
      <c r="QK1404" s="1"/>
      <c r="QL1404" s="1"/>
      <c r="QM1404" s="1"/>
      <c r="QN1404" s="1"/>
      <c r="QO1404" s="1"/>
      <c r="QP1404" s="1"/>
      <c r="QQ1404" s="1"/>
      <c r="QR1404" s="1"/>
      <c r="QS1404" s="1"/>
      <c r="QT1404" s="1"/>
      <c r="QU1404" s="1"/>
      <c r="QV1404" s="1"/>
      <c r="QW1404" s="1"/>
      <c r="QX1404" s="1"/>
      <c r="QY1404" s="1"/>
      <c r="QZ1404" s="1"/>
      <c r="RA1404" s="1"/>
      <c r="RB1404" s="1"/>
      <c r="RC1404" s="1"/>
      <c r="RD1404" s="1"/>
      <c r="RE1404" s="1"/>
      <c r="RF1404" s="1"/>
      <c r="RG1404" s="1"/>
      <c r="RH1404" s="1"/>
      <c r="RI1404" s="1"/>
      <c r="RJ1404" s="1"/>
      <c r="RK1404" s="1"/>
      <c r="RL1404" s="1"/>
      <c r="RM1404" s="1"/>
      <c r="RN1404" s="1"/>
      <c r="RO1404" s="1"/>
      <c r="RP1404" s="1"/>
      <c r="RQ1404" s="1"/>
      <c r="RR1404" s="1"/>
      <c r="RS1404" s="1"/>
      <c r="RT1404" s="1"/>
      <c r="RU1404" s="1"/>
      <c r="RV1404" s="1"/>
      <c r="RW1404" s="1"/>
      <c r="RX1404" s="1"/>
      <c r="RY1404" s="1"/>
      <c r="RZ1404" s="1"/>
      <c r="SA1404" s="1"/>
      <c r="SB1404" s="1"/>
      <c r="SC1404" s="1"/>
      <c r="SD1404" s="1"/>
      <c r="SE1404" s="1"/>
      <c r="SF1404" s="1"/>
      <c r="SG1404" s="1"/>
      <c r="SH1404" s="1"/>
      <c r="SI1404" s="1"/>
      <c r="SJ1404" s="1"/>
      <c r="SK1404" s="1"/>
      <c r="SL1404" s="1"/>
      <c r="SM1404" s="1"/>
      <c r="SN1404" s="1"/>
      <c r="SO1404" s="1"/>
      <c r="SP1404" s="1"/>
      <c r="SQ1404" s="1"/>
      <c r="SR1404" s="1"/>
      <c r="SS1404" s="1"/>
      <c r="ST1404" s="1"/>
      <c r="SU1404" s="1"/>
      <c r="SV1404" s="1"/>
      <c r="SW1404" s="1"/>
      <c r="SX1404" s="1"/>
      <c r="SY1404" s="1"/>
      <c r="SZ1404" s="1"/>
      <c r="TA1404" s="1"/>
      <c r="TB1404" s="1"/>
      <c r="TC1404" s="1"/>
      <c r="TD1404" s="1"/>
      <c r="TE1404" s="1"/>
      <c r="TF1404" s="1"/>
      <c r="TG1404" s="1"/>
      <c r="TH1404" s="1"/>
      <c r="TI1404" s="1"/>
      <c r="TJ1404" s="1"/>
      <c r="TK1404" s="1"/>
      <c r="TL1404" s="1"/>
      <c r="TM1404" s="1"/>
      <c r="TN1404" s="1"/>
      <c r="TO1404" s="1"/>
      <c r="TP1404" s="1"/>
      <c r="TQ1404" s="1"/>
      <c r="TR1404" s="1"/>
      <c r="TS1404" s="1"/>
      <c r="TT1404" s="1"/>
      <c r="TU1404" s="1"/>
      <c r="TV1404" s="1"/>
      <c r="TW1404" s="1"/>
      <c r="TX1404" s="1"/>
      <c r="TY1404" s="1"/>
      <c r="TZ1404" s="1"/>
      <c r="UA1404" s="1"/>
      <c r="UB1404" s="1"/>
      <c r="UC1404" s="1"/>
      <c r="UD1404" s="1"/>
      <c r="UE1404" s="1"/>
      <c r="UF1404" s="1"/>
      <c r="UG1404" s="1"/>
      <c r="UH1404" s="1"/>
      <c r="UI1404" s="1"/>
      <c r="UJ1404" s="1"/>
      <c r="UK1404" s="1"/>
      <c r="UL1404" s="1"/>
      <c r="UM1404" s="1"/>
      <c r="UN1404" s="1"/>
      <c r="UO1404" s="1"/>
      <c r="UP1404" s="1"/>
      <c r="UQ1404" s="1"/>
      <c r="UR1404" s="1"/>
      <c r="US1404" s="1"/>
      <c r="UT1404" s="1"/>
      <c r="UU1404" s="1"/>
      <c r="UV1404" s="1"/>
      <c r="UW1404" s="1"/>
      <c r="UX1404" s="1"/>
      <c r="UY1404" s="1"/>
      <c r="UZ1404" s="1"/>
      <c r="VA1404" s="1"/>
      <c r="VB1404" s="1"/>
      <c r="VC1404" s="1"/>
      <c r="VD1404" s="1"/>
      <c r="VE1404" s="1"/>
      <c r="VF1404" s="1"/>
      <c r="VG1404" s="1"/>
      <c r="VH1404" s="1"/>
      <c r="VI1404" s="1"/>
      <c r="VJ1404" s="1"/>
      <c r="VK1404" s="1"/>
      <c r="VL1404" s="1"/>
      <c r="VM1404" s="1"/>
      <c r="VN1404" s="1"/>
      <c r="VO1404" s="1"/>
      <c r="VP1404" s="1"/>
      <c r="VQ1404" s="1"/>
      <c r="VR1404" s="1"/>
      <c r="VS1404" s="1"/>
      <c r="VT1404" s="1"/>
      <c r="VU1404" s="1"/>
      <c r="VV1404" s="1"/>
      <c r="VW1404" s="1"/>
      <c r="VX1404" s="1"/>
      <c r="VY1404" s="1"/>
      <c r="VZ1404" s="1"/>
      <c r="WA1404" s="1"/>
      <c r="WB1404" s="1"/>
      <c r="WC1404" s="1"/>
      <c r="WD1404" s="1"/>
      <c r="WE1404" s="1"/>
      <c r="WF1404" s="1"/>
      <c r="WG1404" s="1"/>
      <c r="WH1404" s="1"/>
      <c r="WI1404" s="1"/>
      <c r="WJ1404" s="1"/>
      <c r="WK1404" s="1"/>
      <c r="WL1404" s="1"/>
      <c r="WM1404" s="1"/>
      <c r="WN1404" s="1"/>
      <c r="WO1404" s="1"/>
      <c r="WP1404" s="1"/>
      <c r="WQ1404" s="1"/>
      <c r="WR1404" s="1"/>
      <c r="WS1404" s="1"/>
      <c r="WT1404" s="1"/>
      <c r="WU1404" s="1"/>
      <c r="WV1404" s="1"/>
      <c r="WW1404" s="1"/>
      <c r="WX1404" s="1"/>
      <c r="WY1404" s="1"/>
      <c r="WZ1404" s="1"/>
      <c r="XA1404" s="1"/>
      <c r="XB1404" s="1"/>
      <c r="XC1404" s="1"/>
      <c r="XD1404" s="1"/>
      <c r="XE1404" s="1"/>
      <c r="XF1404" s="1"/>
      <c r="XG1404" s="1"/>
      <c r="XH1404" s="1"/>
      <c r="XI1404" s="1"/>
      <c r="XJ1404" s="1"/>
      <c r="XK1404" s="1"/>
      <c r="XL1404" s="1"/>
      <c r="XM1404" s="1"/>
      <c r="XN1404" s="1"/>
      <c r="XO1404" s="1"/>
      <c r="XP1404" s="1"/>
      <c r="XQ1404" s="1"/>
      <c r="XR1404" s="1"/>
      <c r="XS1404" s="1"/>
      <c r="XT1404" s="1"/>
      <c r="XU1404" s="1"/>
      <c r="XV1404" s="1"/>
      <c r="XW1404" s="1"/>
      <c r="XX1404" s="1"/>
      <c r="XY1404" s="1"/>
      <c r="XZ1404" s="1"/>
      <c r="YA1404" s="1"/>
      <c r="YB1404" s="1"/>
      <c r="YC1404" s="1"/>
      <c r="YD1404" s="1"/>
      <c r="YE1404" s="1"/>
      <c r="YF1404" s="1"/>
      <c r="YG1404" s="1"/>
      <c r="YH1404" s="1"/>
      <c r="YI1404" s="1"/>
      <c r="YJ1404" s="1"/>
      <c r="YK1404" s="1"/>
      <c r="YL1404" s="1"/>
      <c r="YM1404" s="1"/>
      <c r="YN1404" s="1"/>
      <c r="YO1404" s="1"/>
      <c r="YP1404" s="1"/>
      <c r="YQ1404" s="1"/>
      <c r="YR1404" s="1"/>
      <c r="YS1404" s="1"/>
      <c r="YT1404" s="1"/>
      <c r="YU1404" s="1"/>
      <c r="YV1404" s="1"/>
      <c r="YW1404" s="1"/>
      <c r="YX1404" s="1"/>
      <c r="YY1404" s="1"/>
      <c r="YZ1404" s="1"/>
      <c r="ZA1404" s="1"/>
      <c r="ZB1404" s="1"/>
      <c r="ZC1404" s="1"/>
      <c r="ZD1404" s="1"/>
      <c r="ZE1404" s="1"/>
      <c r="ZF1404" s="1"/>
      <c r="ZG1404" s="1"/>
      <c r="ZH1404" s="1"/>
      <c r="ZI1404" s="1"/>
      <c r="ZJ1404" s="1"/>
      <c r="ZK1404" s="1"/>
      <c r="ZL1404" s="1"/>
      <c r="ZM1404" s="1"/>
      <c r="ZN1404" s="1"/>
      <c r="ZO1404" s="1"/>
      <c r="ZP1404" s="1"/>
      <c r="ZQ1404" s="1"/>
      <c r="ZR1404" s="1"/>
      <c r="ZS1404" s="1"/>
      <c r="ZT1404" s="1"/>
      <c r="ZU1404" s="1"/>
      <c r="ZV1404" s="1"/>
      <c r="ZW1404" s="1"/>
      <c r="ZX1404" s="1"/>
      <c r="ZY1404" s="1"/>
      <c r="ZZ1404" s="1"/>
      <c r="AAA1404" s="1"/>
      <c r="AAB1404" s="1"/>
      <c r="AAC1404" s="1"/>
      <c r="AAD1404" s="1"/>
      <c r="AAE1404" s="1"/>
      <c r="AAF1404" s="1"/>
      <c r="AAG1404" s="1"/>
      <c r="AAH1404" s="1"/>
      <c r="AAI1404" s="1"/>
      <c r="AAJ1404" s="1"/>
      <c r="AAK1404" s="1"/>
      <c r="AAL1404" s="1"/>
      <c r="AAM1404" s="1"/>
      <c r="AAN1404" s="1"/>
      <c r="AAO1404" s="1"/>
      <c r="AAP1404" s="1"/>
      <c r="AAQ1404" s="1"/>
      <c r="AAR1404" s="1"/>
      <c r="AAS1404" s="1"/>
      <c r="AAT1404" s="1"/>
      <c r="AAU1404" s="1"/>
      <c r="AAV1404" s="1"/>
      <c r="AAW1404" s="1"/>
      <c r="AAX1404" s="1"/>
      <c r="AAY1404" s="1"/>
      <c r="AAZ1404" s="1"/>
      <c r="ABA1404" s="1"/>
      <c r="ABB1404" s="1"/>
      <c r="ABC1404" s="1"/>
      <c r="ABD1404" s="1"/>
      <c r="ABE1404" s="1"/>
      <c r="ABF1404" s="1"/>
      <c r="ABG1404" s="1"/>
      <c r="ABH1404" s="1"/>
      <c r="ABI1404" s="1"/>
      <c r="ABJ1404" s="1"/>
      <c r="ABK1404" s="1"/>
      <c r="ABL1404" s="1"/>
      <c r="ABM1404" s="1"/>
      <c r="ABN1404" s="1"/>
      <c r="ABO1404" s="1"/>
      <c r="ABP1404" s="1"/>
      <c r="ABQ1404" s="1"/>
      <c r="ABR1404" s="1"/>
      <c r="ABS1404" s="1"/>
      <c r="ABT1404" s="1"/>
      <c r="ABU1404" s="1"/>
      <c r="ABV1404" s="1"/>
      <c r="ABW1404" s="1"/>
      <c r="ABX1404" s="1"/>
      <c r="ABY1404" s="1"/>
      <c r="ABZ1404" s="1"/>
      <c r="ACA1404" s="1"/>
      <c r="ACB1404" s="1"/>
      <c r="ACC1404" s="1"/>
      <c r="ACD1404" s="1"/>
      <c r="ACE1404" s="1"/>
      <c r="ACF1404" s="1"/>
      <c r="ACG1404" s="1"/>
      <c r="ACH1404" s="1"/>
      <c r="ACI1404" s="1"/>
      <c r="ACJ1404" s="1"/>
      <c r="ACK1404" s="1"/>
      <c r="ACL1404" s="1"/>
      <c r="ACM1404" s="1"/>
      <c r="ACN1404" s="1"/>
      <c r="ACO1404" s="1"/>
      <c r="ACP1404" s="1"/>
      <c r="ACQ1404" s="1"/>
      <c r="ACR1404" s="1"/>
      <c r="ACS1404" s="1"/>
      <c r="ACT1404" s="1"/>
      <c r="ACU1404" s="1"/>
      <c r="ACV1404" s="1"/>
      <c r="ACW1404" s="1"/>
      <c r="ACX1404" s="1"/>
      <c r="ACY1404" s="1"/>
      <c r="ACZ1404" s="1"/>
      <c r="ADA1404" s="1"/>
      <c r="ADB1404" s="1"/>
      <c r="ADC1404" s="1"/>
      <c r="ADD1404" s="1"/>
      <c r="ADE1404" s="1"/>
      <c r="ADF1404" s="1"/>
      <c r="ADG1404" s="1"/>
      <c r="ADH1404" s="1"/>
      <c r="ADI1404" s="1"/>
      <c r="ADJ1404" s="1"/>
      <c r="ADK1404" s="1"/>
      <c r="ADL1404" s="1"/>
      <c r="ADM1404" s="1"/>
      <c r="ADN1404" s="1"/>
      <c r="ADO1404" s="1"/>
      <c r="ADP1404" s="1"/>
      <c r="ADQ1404" s="1"/>
      <c r="ADR1404" s="1"/>
      <c r="ADS1404" s="1"/>
      <c r="ADT1404" s="1"/>
      <c r="ADU1404" s="1"/>
      <c r="ADV1404" s="1"/>
      <c r="ADW1404" s="1"/>
      <c r="ADX1404" s="1"/>
      <c r="ADY1404" s="1"/>
      <c r="ADZ1404" s="1"/>
      <c r="AEA1404" s="1"/>
      <c r="AEB1404" s="1"/>
      <c r="AEC1404" s="1"/>
      <c r="AED1404" s="1"/>
      <c r="AEE1404" s="1"/>
      <c r="AEF1404" s="1"/>
      <c r="AEG1404" s="1"/>
      <c r="AEH1404" s="1"/>
      <c r="AEI1404" s="1"/>
      <c r="AEJ1404" s="1"/>
      <c r="AEK1404" s="1"/>
      <c r="AEL1404" s="1"/>
      <c r="AEM1404" s="1"/>
      <c r="AEN1404" s="1"/>
      <c r="AEO1404" s="1"/>
      <c r="AEP1404" s="1"/>
      <c r="AEQ1404" s="1"/>
      <c r="AER1404" s="1"/>
      <c r="AES1404" s="1"/>
      <c r="AET1404" s="1"/>
      <c r="AEU1404" s="1"/>
      <c r="AEV1404" s="1"/>
      <c r="AEW1404" s="1"/>
      <c r="AEX1404" s="1"/>
      <c r="AEY1404" s="1"/>
      <c r="AEZ1404" s="1"/>
      <c r="AFA1404" s="1"/>
      <c r="AFB1404" s="1"/>
      <c r="AFC1404" s="1"/>
      <c r="AFD1404" s="1"/>
      <c r="AFE1404" s="1"/>
      <c r="AFF1404" s="1"/>
      <c r="AFG1404" s="1"/>
      <c r="AFH1404" s="1"/>
      <c r="AFI1404" s="1"/>
      <c r="AFJ1404" s="1"/>
      <c r="AFK1404" s="1"/>
      <c r="AFL1404" s="1"/>
      <c r="AFM1404" s="1"/>
      <c r="AFN1404" s="1"/>
      <c r="AFO1404" s="1"/>
      <c r="AFP1404" s="1"/>
      <c r="AFQ1404" s="1"/>
      <c r="AFR1404" s="1"/>
      <c r="AFS1404" s="1"/>
      <c r="AFT1404" s="1"/>
      <c r="AFU1404" s="1"/>
      <c r="AFV1404" s="1"/>
      <c r="AFW1404" s="1"/>
      <c r="AFX1404" s="1"/>
      <c r="AFY1404" s="1"/>
      <c r="AFZ1404" s="1"/>
      <c r="AGA1404" s="1"/>
      <c r="AGB1404" s="1"/>
      <c r="AGC1404" s="1"/>
      <c r="AGD1404" s="1"/>
      <c r="AGE1404" s="1"/>
      <c r="AGF1404" s="1"/>
      <c r="AGG1404" s="1"/>
      <c r="AGH1404" s="1"/>
      <c r="AGI1404" s="1"/>
      <c r="AGJ1404" s="1"/>
      <c r="AGK1404" s="1"/>
      <c r="AGL1404" s="1"/>
      <c r="AGM1404" s="1"/>
      <c r="AGN1404" s="1"/>
      <c r="AGO1404" s="1"/>
      <c r="AGP1404" s="1"/>
      <c r="AGQ1404" s="1"/>
      <c r="AGR1404" s="1"/>
      <c r="AGS1404" s="1"/>
      <c r="AGT1404" s="1"/>
      <c r="AGU1404" s="1"/>
      <c r="AGV1404" s="1"/>
      <c r="AGW1404" s="1"/>
      <c r="AGX1404" s="1"/>
      <c r="AGY1404" s="1"/>
      <c r="AGZ1404" s="1"/>
      <c r="AHA1404" s="1"/>
      <c r="AHB1404" s="1"/>
      <c r="AHC1404" s="1"/>
      <c r="AHD1404" s="1"/>
      <c r="AHE1404" s="1"/>
      <c r="AHF1404" s="1"/>
      <c r="AHG1404" s="1"/>
      <c r="AHH1404" s="1"/>
      <c r="AHI1404" s="1"/>
      <c r="AHJ1404" s="1"/>
      <c r="AHK1404" s="1"/>
      <c r="AHL1404" s="1"/>
      <c r="AHM1404" s="1"/>
      <c r="AHN1404" s="1"/>
      <c r="AHO1404" s="1"/>
      <c r="AHP1404" s="1"/>
      <c r="AHQ1404" s="1"/>
      <c r="AHR1404" s="1"/>
      <c r="AHS1404" s="1"/>
      <c r="AHT1404" s="1"/>
      <c r="AHU1404" s="1"/>
      <c r="AHV1404" s="1"/>
      <c r="AHW1404" s="1"/>
      <c r="AHX1404" s="1"/>
      <c r="AHY1404" s="1"/>
      <c r="AHZ1404" s="1"/>
      <c r="AIA1404" s="1"/>
      <c r="AIB1404" s="1"/>
      <c r="AIC1404" s="1"/>
      <c r="AID1404" s="1"/>
      <c r="AIE1404" s="1"/>
      <c r="AIF1404" s="1"/>
      <c r="AIG1404" s="1"/>
      <c r="AIH1404" s="1"/>
      <c r="AII1404" s="1"/>
      <c r="AIJ1404" s="1"/>
      <c r="AIK1404" s="1"/>
      <c r="AIL1404" s="1"/>
      <c r="AIM1404" s="1"/>
      <c r="AIN1404" s="1"/>
      <c r="AIO1404" s="1"/>
      <c r="AIP1404" s="1"/>
      <c r="AIQ1404" s="1"/>
      <c r="AIR1404" s="1"/>
      <c r="AIS1404" s="1"/>
      <c r="AIT1404" s="1"/>
      <c r="AIU1404" s="1"/>
      <c r="AIV1404" s="1"/>
      <c r="AIW1404" s="1"/>
      <c r="AIX1404" s="1"/>
      <c r="AIY1404" s="1"/>
      <c r="AIZ1404" s="1"/>
      <c r="AJA1404" s="1"/>
      <c r="AJB1404" s="1"/>
      <c r="AJC1404" s="1"/>
      <c r="AJD1404" s="1"/>
      <c r="AJE1404" s="1"/>
      <c r="AJF1404" s="1"/>
      <c r="AJG1404" s="1"/>
      <c r="AJH1404" s="1"/>
      <c r="AJI1404" s="1"/>
      <c r="AJJ1404" s="1"/>
      <c r="AJK1404" s="1"/>
      <c r="AJL1404" s="1"/>
      <c r="AJM1404" s="1"/>
      <c r="AJN1404" s="1"/>
      <c r="AJO1404" s="1"/>
      <c r="AJP1404" s="1"/>
      <c r="AJQ1404" s="1"/>
      <c r="AJR1404" s="1"/>
      <c r="AJS1404" s="1"/>
      <c r="AJT1404" s="1"/>
      <c r="AJU1404" s="1"/>
      <c r="AJV1404" s="1"/>
      <c r="AJW1404" s="1"/>
      <c r="AJX1404" s="1"/>
      <c r="AJY1404" s="1"/>
      <c r="AJZ1404" s="1"/>
      <c r="AKA1404" s="1"/>
      <c r="AKB1404" s="1"/>
      <c r="AKC1404" s="1"/>
      <c r="AKD1404" s="1"/>
      <c r="AKE1404" s="1"/>
      <c r="AKF1404" s="1"/>
      <c r="AKG1404" s="1"/>
      <c r="AKH1404" s="1"/>
      <c r="AKI1404" s="1"/>
      <c r="AKJ1404" s="1"/>
      <c r="AKK1404" s="1"/>
      <c r="AKL1404" s="1"/>
      <c r="AKM1404" s="1"/>
      <c r="AKN1404" s="1"/>
      <c r="AKO1404" s="1"/>
      <c r="AKP1404" s="1"/>
      <c r="AKQ1404" s="1"/>
      <c r="AKR1404" s="1"/>
      <c r="AKS1404" s="1"/>
      <c r="AKT1404" s="1"/>
      <c r="AKU1404" s="1"/>
      <c r="AKV1404" s="1"/>
      <c r="AKW1404" s="1"/>
      <c r="AKX1404" s="1"/>
      <c r="AKY1404" s="1"/>
      <c r="AKZ1404" s="1"/>
      <c r="ALA1404" s="1"/>
      <c r="ALB1404" s="1"/>
      <c r="ALC1404" s="1"/>
      <c r="ALD1404" s="1"/>
      <c r="ALE1404" s="1"/>
      <c r="ALF1404" s="1"/>
      <c r="ALG1404" s="1"/>
      <c r="ALH1404" s="1"/>
      <c r="ALI1404" s="1"/>
      <c r="ALJ1404" s="1"/>
      <c r="ALK1404" s="1"/>
      <c r="ALL1404" s="1"/>
      <c r="ALM1404" s="1"/>
      <c r="ALN1404" s="1"/>
      <c r="ALO1404" s="1"/>
      <c r="ALP1404" s="1"/>
      <c r="ALQ1404" s="1"/>
      <c r="ALR1404" s="1"/>
      <c r="ALS1404" s="1"/>
      <c r="ALT1404" s="1"/>
      <c r="ALU1404" s="1"/>
      <c r="ALV1404" s="1"/>
      <c r="ALW1404" s="1"/>
      <c r="ALX1404" s="1"/>
      <c r="ALY1404" s="1"/>
      <c r="ALZ1404" s="1"/>
      <c r="AMA1404" s="1"/>
      <c r="AMB1404" s="1"/>
      <c r="AMC1404" s="1"/>
      <c r="AMD1404" s="1"/>
      <c r="AME1404" s="1"/>
      <c r="AMF1404" s="1"/>
      <c r="AMG1404" s="1"/>
      <c r="AMH1404" s="1"/>
      <c r="AMI1404" s="1"/>
      <c r="AMJ1404" s="1"/>
      <c r="AMK1404" s="1"/>
      <c r="AML1404" s="1"/>
      <c r="AMM1404" s="1"/>
      <c r="AMN1404" s="1"/>
      <c r="AMO1404" s="1"/>
      <c r="AMP1404" s="1"/>
      <c r="AMQ1404" s="1"/>
      <c r="AMR1404" s="1"/>
      <c r="AMS1404" s="1"/>
      <c r="AMT1404" s="1"/>
      <c r="AMU1404" s="1"/>
      <c r="AMV1404" s="1"/>
      <c r="AMW1404" s="1"/>
      <c r="AMX1404" s="1"/>
      <c r="AMY1404" s="1"/>
      <c r="AMZ1404" s="1"/>
      <c r="ANA1404" s="1"/>
      <c r="ANB1404" s="1"/>
      <c r="ANC1404" s="1"/>
      <c r="AND1404" s="1"/>
      <c r="ANE1404" s="1"/>
      <c r="ANF1404" s="1"/>
      <c r="ANG1404" s="1"/>
      <c r="ANH1404" s="1"/>
      <c r="ANI1404" s="1"/>
      <c r="ANJ1404" s="1"/>
      <c r="ANK1404" s="1"/>
      <c r="ANL1404" s="1"/>
      <c r="ANM1404" s="1"/>
      <c r="ANN1404" s="1"/>
      <c r="ANO1404" s="1"/>
      <c r="ANP1404" s="1"/>
      <c r="ANQ1404" s="1"/>
      <c r="ANR1404" s="1"/>
      <c r="ANS1404" s="1"/>
      <c r="ANT1404" s="1"/>
      <c r="ANU1404" s="1"/>
      <c r="ANV1404" s="1"/>
      <c r="ANW1404" s="1"/>
      <c r="ANX1404" s="1"/>
      <c r="ANY1404" s="1"/>
      <c r="ANZ1404" s="1"/>
      <c r="AOA1404" s="1"/>
      <c r="AOB1404" s="1"/>
      <c r="AOC1404" s="1"/>
      <c r="AOD1404" s="1"/>
      <c r="AOE1404" s="1"/>
      <c r="AOF1404" s="1"/>
      <c r="AOG1404" s="1"/>
      <c r="AOH1404" s="1"/>
      <c r="AOI1404" s="1"/>
      <c r="AOJ1404" s="1"/>
      <c r="AOK1404" s="1"/>
      <c r="AOL1404" s="1"/>
      <c r="AOM1404" s="1"/>
      <c r="AON1404" s="1"/>
      <c r="AOO1404" s="1"/>
      <c r="AOP1404" s="1"/>
      <c r="AOQ1404" s="1"/>
      <c r="AOR1404" s="1"/>
      <c r="AOS1404" s="1"/>
      <c r="AOT1404" s="1"/>
      <c r="AOU1404" s="1"/>
      <c r="AOV1404" s="1"/>
      <c r="AOW1404" s="1"/>
      <c r="AOX1404" s="1"/>
      <c r="AOY1404" s="1"/>
      <c r="AOZ1404" s="1"/>
      <c r="APA1404" s="1"/>
      <c r="APB1404" s="1"/>
      <c r="APC1404" s="1"/>
      <c r="APD1404" s="1"/>
      <c r="APE1404" s="1"/>
      <c r="APF1404" s="1"/>
      <c r="APG1404" s="1"/>
      <c r="APH1404" s="1"/>
      <c r="API1404" s="1"/>
      <c r="APJ1404" s="1"/>
      <c r="APK1404" s="1"/>
      <c r="APL1404" s="1"/>
      <c r="APM1404" s="1"/>
      <c r="APN1404" s="1"/>
      <c r="APO1404" s="1"/>
      <c r="APP1404" s="1"/>
      <c r="APQ1404" s="1"/>
      <c r="APR1404" s="1"/>
      <c r="APS1404" s="1"/>
      <c r="APT1404" s="1"/>
      <c r="APU1404" s="1"/>
      <c r="APV1404" s="1"/>
      <c r="APW1404" s="1"/>
      <c r="APX1404" s="1"/>
      <c r="APY1404" s="1"/>
      <c r="APZ1404" s="1"/>
      <c r="AQA1404" s="1"/>
      <c r="AQB1404" s="1"/>
      <c r="AQC1404" s="1"/>
      <c r="AQD1404" s="1"/>
      <c r="AQE1404" s="1"/>
      <c r="AQF1404" s="1"/>
      <c r="AQG1404" s="1"/>
      <c r="AQH1404" s="1"/>
      <c r="AQI1404" s="1"/>
      <c r="AQJ1404" s="1"/>
      <c r="AQK1404" s="1"/>
      <c r="AQL1404" s="1"/>
      <c r="AQM1404" s="1"/>
      <c r="AQN1404" s="1"/>
      <c r="AQO1404" s="1"/>
      <c r="AQP1404" s="1"/>
      <c r="AQQ1404" s="1"/>
      <c r="AQR1404" s="1"/>
      <c r="AQS1404" s="1"/>
      <c r="AQT1404" s="1"/>
      <c r="AQU1404" s="1"/>
      <c r="AQV1404" s="1"/>
      <c r="AQW1404" s="1"/>
      <c r="AQX1404" s="1"/>
      <c r="AQY1404" s="1"/>
      <c r="AQZ1404" s="1"/>
      <c r="ARA1404" s="1"/>
      <c r="ARB1404" s="1"/>
      <c r="ARC1404" s="1"/>
      <c r="ARD1404" s="1"/>
      <c r="ARE1404" s="1"/>
      <c r="ARF1404" s="1"/>
      <c r="ARG1404" s="1"/>
      <c r="ARH1404" s="1"/>
      <c r="ARI1404" s="1"/>
      <c r="ARJ1404" s="1"/>
      <c r="ARK1404" s="1"/>
      <c r="ARL1404" s="1"/>
      <c r="ARM1404" s="1"/>
      <c r="ARN1404" s="1"/>
      <c r="ARO1404" s="1"/>
      <c r="ARP1404" s="1"/>
      <c r="ARQ1404" s="1"/>
      <c r="ARR1404" s="1"/>
      <c r="ARS1404" s="1"/>
      <c r="ART1404" s="1"/>
      <c r="ARU1404" s="1"/>
      <c r="ARV1404" s="1"/>
      <c r="ARW1404" s="1"/>
      <c r="ARX1404" s="1"/>
      <c r="ARY1404" s="1"/>
      <c r="ARZ1404" s="1"/>
      <c r="ASA1404" s="1"/>
      <c r="ASB1404" s="1"/>
      <c r="ASC1404" s="1"/>
      <c r="ASD1404" s="1"/>
      <c r="ASE1404" s="1"/>
      <c r="ASF1404" s="1"/>
      <c r="ASG1404" s="1"/>
      <c r="ASH1404" s="1"/>
      <c r="ASI1404" s="1"/>
      <c r="ASJ1404" s="1"/>
      <c r="ASK1404" s="1"/>
      <c r="ASL1404" s="1"/>
      <c r="ASM1404" s="1"/>
      <c r="ASN1404" s="1"/>
      <c r="ASO1404" s="1"/>
      <c r="ASP1404" s="1"/>
      <c r="ASQ1404" s="1"/>
      <c r="ASR1404" s="1"/>
      <c r="ASS1404" s="1"/>
      <c r="AST1404" s="1"/>
      <c r="ASU1404" s="1"/>
      <c r="ASV1404" s="1"/>
      <c r="ASW1404" s="1"/>
      <c r="ASX1404" s="1"/>
      <c r="ASY1404" s="1"/>
      <c r="ASZ1404" s="1"/>
      <c r="ATA1404" s="1"/>
      <c r="ATB1404" s="1"/>
      <c r="ATC1404" s="1"/>
      <c r="ATD1404" s="1"/>
      <c r="ATE1404" s="1"/>
      <c r="ATF1404" s="1"/>
      <c r="ATG1404" s="1"/>
      <c r="ATH1404" s="1"/>
      <c r="ATI1404" s="1"/>
      <c r="ATJ1404" s="1"/>
      <c r="ATK1404" s="1"/>
      <c r="ATL1404" s="1"/>
      <c r="ATM1404" s="1"/>
      <c r="ATN1404" s="1"/>
      <c r="ATO1404" s="1"/>
      <c r="ATP1404" s="1"/>
      <c r="ATQ1404" s="1"/>
      <c r="ATR1404" s="1"/>
      <c r="ATS1404" s="1"/>
      <c r="ATT1404" s="1"/>
      <c r="ATU1404" s="1"/>
      <c r="ATV1404" s="1"/>
      <c r="ATW1404" s="1"/>
      <c r="ATX1404" s="1"/>
      <c r="ATY1404" s="1"/>
      <c r="ATZ1404" s="1"/>
      <c r="AUA1404" s="1"/>
      <c r="AUB1404" s="1"/>
      <c r="AUC1404" s="1"/>
      <c r="AUD1404" s="1"/>
      <c r="AUE1404" s="1"/>
      <c r="AUF1404" s="1"/>
      <c r="AUG1404" s="1"/>
      <c r="AUH1404" s="1"/>
      <c r="AUI1404" s="1"/>
      <c r="AUJ1404" s="1"/>
      <c r="AUK1404" s="1"/>
      <c r="AUL1404" s="1"/>
      <c r="AUM1404" s="1"/>
      <c r="AUN1404" s="1"/>
      <c r="AUO1404" s="1"/>
      <c r="AUP1404" s="1"/>
      <c r="AUQ1404" s="1"/>
      <c r="AUR1404" s="1"/>
      <c r="AUS1404" s="1"/>
      <c r="AUT1404" s="1"/>
      <c r="AUU1404" s="1"/>
      <c r="AUV1404" s="1"/>
      <c r="AUW1404" s="1"/>
      <c r="AUX1404" s="1"/>
      <c r="AUY1404" s="1"/>
      <c r="AUZ1404" s="1"/>
      <c r="AVA1404" s="1"/>
      <c r="AVB1404" s="1"/>
      <c r="AVC1404" s="1"/>
      <c r="AVD1404" s="1"/>
      <c r="AVE1404" s="1"/>
      <c r="AVF1404" s="1"/>
      <c r="AVG1404" s="1"/>
      <c r="AVH1404" s="1"/>
      <c r="AVI1404" s="1"/>
      <c r="AVJ1404" s="1"/>
      <c r="AVK1404" s="1"/>
      <c r="AVL1404" s="1"/>
      <c r="AVM1404" s="1"/>
      <c r="AVN1404" s="1"/>
      <c r="AVO1404" s="1"/>
      <c r="AVP1404" s="1"/>
      <c r="AVQ1404" s="1"/>
      <c r="AVR1404" s="1"/>
      <c r="AVS1404" s="1"/>
      <c r="AVT1404" s="1"/>
      <c r="AVU1404" s="1"/>
      <c r="AVV1404" s="1"/>
      <c r="AVW1404" s="1"/>
      <c r="AVX1404" s="1"/>
      <c r="AVY1404" s="1"/>
      <c r="AVZ1404" s="1"/>
      <c r="AWA1404" s="1"/>
      <c r="AWB1404" s="1"/>
      <c r="AWC1404" s="1"/>
      <c r="AWD1404" s="1"/>
      <c r="AWE1404" s="1"/>
      <c r="AWF1404" s="1"/>
      <c r="AWG1404" s="1"/>
      <c r="AWH1404" s="1"/>
      <c r="AWI1404" s="1"/>
      <c r="AWJ1404" s="1"/>
      <c r="AWK1404" s="1"/>
      <c r="AWL1404" s="1"/>
      <c r="AWM1404" s="1"/>
      <c r="AWN1404" s="1"/>
      <c r="AWO1404" s="1"/>
      <c r="AWP1404" s="1"/>
      <c r="AWQ1404" s="1"/>
      <c r="AWR1404" s="1"/>
      <c r="AWS1404" s="1"/>
      <c r="AWT1404" s="1"/>
      <c r="AWU1404" s="1"/>
      <c r="AWV1404" s="1"/>
      <c r="AWW1404" s="1"/>
      <c r="AWX1404" s="1"/>
      <c r="AWY1404" s="1"/>
      <c r="AWZ1404" s="1"/>
      <c r="AXA1404" s="1"/>
      <c r="AXB1404" s="1"/>
      <c r="AXC1404" s="1"/>
      <c r="AXD1404" s="1"/>
      <c r="AXE1404" s="1"/>
      <c r="AXF1404" s="1"/>
      <c r="AXG1404" s="1"/>
      <c r="AXH1404" s="1"/>
      <c r="AXI1404" s="1"/>
      <c r="AXJ1404" s="1"/>
      <c r="AXK1404" s="1"/>
      <c r="AXL1404" s="1"/>
      <c r="AXM1404" s="1"/>
      <c r="AXN1404" s="1"/>
      <c r="AXO1404" s="1"/>
      <c r="AXP1404" s="1"/>
      <c r="AXQ1404" s="1"/>
      <c r="AXR1404" s="1"/>
      <c r="AXS1404" s="1"/>
      <c r="AXT1404" s="1"/>
      <c r="AXU1404" s="1"/>
      <c r="AXV1404" s="1"/>
      <c r="AXW1404" s="1"/>
      <c r="AXX1404" s="1"/>
      <c r="AXY1404" s="1"/>
      <c r="AXZ1404" s="1"/>
      <c r="AYA1404" s="1"/>
      <c r="AYB1404" s="1"/>
      <c r="AYC1404" s="1"/>
      <c r="AYD1404" s="1"/>
      <c r="AYE1404" s="1"/>
      <c r="AYF1404" s="1"/>
      <c r="AYG1404" s="1"/>
      <c r="AYH1404" s="1"/>
      <c r="AYI1404" s="1"/>
      <c r="AYJ1404" s="1"/>
      <c r="AYK1404" s="1"/>
      <c r="AYL1404" s="1"/>
      <c r="AYM1404" s="1"/>
      <c r="AYN1404" s="1"/>
      <c r="AYO1404" s="1"/>
      <c r="AYP1404" s="1"/>
      <c r="AYQ1404" s="1"/>
      <c r="AYR1404" s="1"/>
      <c r="AYS1404" s="1"/>
      <c r="AYT1404" s="1"/>
      <c r="AYU1404" s="1"/>
      <c r="AYV1404" s="1"/>
      <c r="AYW1404" s="1"/>
      <c r="AYX1404" s="1"/>
      <c r="AYY1404" s="1"/>
      <c r="AYZ1404" s="1"/>
      <c r="AZA1404" s="1"/>
      <c r="AZB1404" s="1"/>
      <c r="AZC1404" s="1"/>
      <c r="AZD1404" s="1"/>
      <c r="AZE1404" s="1"/>
      <c r="AZF1404" s="1"/>
      <c r="AZG1404" s="1"/>
      <c r="AZH1404" s="1"/>
      <c r="AZI1404" s="1"/>
      <c r="AZJ1404" s="1"/>
      <c r="AZK1404" s="1"/>
      <c r="AZL1404" s="1"/>
      <c r="AZM1404" s="1"/>
      <c r="AZN1404" s="1"/>
      <c r="AZO1404" s="1"/>
      <c r="AZP1404" s="1"/>
      <c r="AZQ1404" s="1"/>
      <c r="AZR1404" s="1"/>
      <c r="AZS1404" s="1"/>
      <c r="AZT1404" s="1"/>
      <c r="AZU1404" s="1"/>
      <c r="AZV1404" s="1"/>
      <c r="AZW1404" s="1"/>
      <c r="AZX1404" s="1"/>
      <c r="AZY1404" s="1"/>
      <c r="AZZ1404" s="1"/>
      <c r="BAA1404" s="1"/>
      <c r="BAB1404" s="1"/>
      <c r="BAC1404" s="1"/>
      <c r="BAD1404" s="1"/>
      <c r="BAE1404" s="1"/>
      <c r="BAF1404" s="1"/>
      <c r="BAG1404" s="1"/>
      <c r="BAH1404" s="1"/>
      <c r="BAI1404" s="1"/>
      <c r="BAJ1404" s="1"/>
      <c r="BAK1404" s="1"/>
      <c r="BAL1404" s="1"/>
      <c r="BAM1404" s="1"/>
      <c r="BAN1404" s="1"/>
      <c r="BAO1404" s="1"/>
      <c r="BAP1404" s="1"/>
      <c r="BAQ1404" s="1"/>
      <c r="BAR1404" s="1"/>
      <c r="BAS1404" s="1"/>
      <c r="BAT1404" s="1"/>
      <c r="BAU1404" s="1"/>
      <c r="BAV1404" s="1"/>
      <c r="BAW1404" s="1"/>
      <c r="BAX1404" s="1"/>
      <c r="BAY1404" s="1"/>
      <c r="BAZ1404" s="1"/>
      <c r="BBA1404" s="1"/>
      <c r="BBB1404" s="1"/>
      <c r="BBC1404" s="1"/>
      <c r="BBD1404" s="1"/>
      <c r="BBE1404" s="1"/>
      <c r="BBF1404" s="1"/>
      <c r="BBG1404" s="1"/>
      <c r="BBH1404" s="1"/>
      <c r="BBI1404" s="1"/>
      <c r="BBJ1404" s="1"/>
      <c r="BBK1404" s="1"/>
      <c r="BBL1404" s="1"/>
      <c r="BBM1404" s="1"/>
      <c r="BBN1404" s="1"/>
      <c r="BBO1404" s="1"/>
      <c r="BBP1404" s="1"/>
      <c r="BBQ1404" s="1"/>
      <c r="BBR1404" s="1"/>
      <c r="BBS1404" s="1"/>
      <c r="BBT1404" s="1"/>
      <c r="BBU1404" s="1"/>
      <c r="BBV1404" s="1"/>
      <c r="BBW1404" s="1"/>
      <c r="BBX1404" s="1"/>
      <c r="BBY1404" s="1"/>
      <c r="BBZ1404" s="1"/>
      <c r="BCA1404" s="1"/>
      <c r="BCB1404" s="1"/>
      <c r="BCC1404" s="1"/>
      <c r="BCD1404" s="1"/>
      <c r="BCE1404" s="1"/>
      <c r="BCF1404" s="1"/>
      <c r="BCG1404" s="1"/>
      <c r="BCH1404" s="1"/>
      <c r="BCI1404" s="1"/>
      <c r="BCJ1404" s="1"/>
      <c r="BCK1404" s="1"/>
      <c r="BCL1404" s="1"/>
      <c r="BCM1404" s="1"/>
      <c r="BCN1404" s="1"/>
      <c r="BCO1404" s="1"/>
      <c r="BCP1404" s="1"/>
      <c r="BCQ1404" s="1"/>
      <c r="BCR1404" s="1"/>
      <c r="BCS1404" s="1"/>
      <c r="BCT1404" s="1"/>
      <c r="BCU1404" s="1"/>
      <c r="BCV1404" s="1"/>
      <c r="BCW1404" s="1"/>
      <c r="BCX1404" s="1"/>
      <c r="BCY1404" s="1"/>
      <c r="BCZ1404" s="1"/>
      <c r="BDA1404" s="1"/>
      <c r="BDB1404" s="1"/>
      <c r="BDC1404" s="1"/>
      <c r="BDD1404" s="1"/>
      <c r="BDE1404" s="1"/>
      <c r="BDF1404" s="1"/>
      <c r="BDG1404" s="1"/>
      <c r="BDH1404" s="1"/>
      <c r="BDI1404" s="1"/>
      <c r="BDJ1404" s="1"/>
      <c r="BDK1404" s="1"/>
      <c r="BDL1404" s="1"/>
      <c r="BDM1404" s="1"/>
      <c r="BDN1404" s="1"/>
      <c r="BDO1404" s="1"/>
      <c r="BDP1404" s="1"/>
      <c r="BDQ1404" s="1"/>
      <c r="BDR1404" s="1"/>
      <c r="BDS1404" s="1"/>
      <c r="BDT1404" s="1"/>
      <c r="BDU1404" s="1"/>
      <c r="BDV1404" s="1"/>
      <c r="BDW1404" s="1"/>
      <c r="BDX1404" s="1"/>
      <c r="BDY1404" s="1"/>
      <c r="BDZ1404" s="1"/>
      <c r="BEA1404" s="1"/>
      <c r="BEB1404" s="1"/>
      <c r="BEC1404" s="1"/>
      <c r="BED1404" s="1"/>
      <c r="BEE1404" s="1"/>
      <c r="BEF1404" s="1"/>
      <c r="BEG1404" s="1"/>
      <c r="BEH1404" s="1"/>
      <c r="BEI1404" s="1"/>
      <c r="BEJ1404" s="1"/>
      <c r="BEK1404" s="1"/>
      <c r="BEL1404" s="1"/>
      <c r="BEM1404" s="1"/>
      <c r="BEN1404" s="1"/>
      <c r="BEO1404" s="1"/>
      <c r="BEP1404" s="1"/>
      <c r="BEQ1404" s="1"/>
      <c r="BER1404" s="1"/>
      <c r="BES1404" s="1"/>
      <c r="BET1404" s="1"/>
      <c r="BEU1404" s="1"/>
      <c r="BEV1404" s="1"/>
      <c r="BEW1404" s="1"/>
      <c r="BEX1404" s="1"/>
      <c r="BEY1404" s="1"/>
      <c r="BEZ1404" s="1"/>
      <c r="BFA1404" s="1"/>
      <c r="BFB1404" s="1"/>
      <c r="BFC1404" s="1"/>
      <c r="BFD1404" s="1"/>
      <c r="BFE1404" s="1"/>
      <c r="BFF1404" s="1"/>
      <c r="BFG1404" s="1"/>
      <c r="BFH1404" s="1"/>
      <c r="BFI1404" s="1"/>
      <c r="BFJ1404" s="1"/>
      <c r="BFK1404" s="1"/>
      <c r="BFL1404" s="1"/>
      <c r="BFM1404" s="1"/>
      <c r="BFN1404" s="1"/>
      <c r="BFO1404" s="1"/>
      <c r="BFP1404" s="1"/>
      <c r="BFQ1404" s="1"/>
      <c r="BFR1404" s="1"/>
      <c r="BFS1404" s="1"/>
      <c r="BFT1404" s="1"/>
      <c r="BFU1404" s="1"/>
      <c r="BFV1404" s="1"/>
      <c r="BFW1404" s="1"/>
      <c r="BFX1404" s="1"/>
      <c r="BFY1404" s="1"/>
      <c r="BFZ1404" s="1"/>
      <c r="BGA1404" s="1"/>
      <c r="BGB1404" s="1"/>
      <c r="BGC1404" s="1"/>
      <c r="BGD1404" s="1"/>
      <c r="BGE1404" s="1"/>
      <c r="BGF1404" s="1"/>
      <c r="BGG1404" s="1"/>
      <c r="BGH1404" s="1"/>
      <c r="BGI1404" s="1"/>
      <c r="BGJ1404" s="1"/>
      <c r="BGK1404" s="1"/>
      <c r="BGL1404" s="1"/>
      <c r="BGM1404" s="1"/>
      <c r="BGN1404" s="1"/>
      <c r="BGO1404" s="1"/>
      <c r="BGP1404" s="1"/>
      <c r="BGQ1404" s="1"/>
      <c r="BGR1404" s="1"/>
      <c r="BGS1404" s="1"/>
      <c r="BGT1404" s="1"/>
      <c r="BGU1404" s="1"/>
      <c r="BGV1404" s="1"/>
      <c r="BGW1404" s="1"/>
      <c r="BGX1404" s="1"/>
      <c r="BGY1404" s="1"/>
      <c r="BGZ1404" s="1"/>
      <c r="BHA1404" s="1"/>
      <c r="BHB1404" s="1"/>
      <c r="BHC1404" s="1"/>
      <c r="BHD1404" s="1"/>
      <c r="BHE1404" s="1"/>
      <c r="BHF1404" s="1"/>
      <c r="BHG1404" s="1"/>
      <c r="BHH1404" s="1"/>
      <c r="BHI1404" s="1"/>
      <c r="BHJ1404" s="1"/>
      <c r="BHK1404" s="1"/>
      <c r="BHL1404" s="1"/>
      <c r="BHM1404" s="1"/>
      <c r="BHN1404" s="1"/>
      <c r="BHO1404" s="1"/>
      <c r="BHP1404" s="1"/>
      <c r="BHQ1404" s="1"/>
      <c r="BHR1404" s="1"/>
      <c r="BHS1404" s="1"/>
      <c r="BHT1404" s="1"/>
      <c r="BHU1404" s="1"/>
      <c r="BHV1404" s="1"/>
      <c r="BHW1404" s="1"/>
      <c r="BHX1404" s="1"/>
      <c r="BHY1404" s="1"/>
      <c r="BHZ1404" s="1"/>
      <c r="BIA1404" s="1"/>
      <c r="BIB1404" s="1"/>
      <c r="BIC1404" s="1"/>
      <c r="BID1404" s="1"/>
      <c r="BIE1404" s="1"/>
      <c r="BIF1404" s="1"/>
      <c r="BIG1404" s="1"/>
      <c r="BIH1404" s="1"/>
      <c r="BII1404" s="1"/>
      <c r="BIJ1404" s="1"/>
      <c r="BIK1404" s="1"/>
      <c r="BIL1404" s="1"/>
      <c r="BIM1404" s="1"/>
      <c r="BIN1404" s="1"/>
      <c r="BIO1404" s="1"/>
      <c r="BIP1404" s="1"/>
      <c r="BIQ1404" s="1"/>
      <c r="BIR1404" s="1"/>
      <c r="BIS1404" s="1"/>
      <c r="BIT1404" s="1"/>
      <c r="BIU1404" s="1"/>
      <c r="BIV1404" s="1"/>
      <c r="BIW1404" s="1"/>
      <c r="BIX1404" s="1"/>
      <c r="BIY1404" s="1"/>
      <c r="BIZ1404" s="1"/>
      <c r="BJA1404" s="1"/>
      <c r="BJB1404" s="1"/>
      <c r="BJC1404" s="1"/>
      <c r="BJD1404" s="1"/>
      <c r="BJE1404" s="1"/>
      <c r="BJF1404" s="1"/>
      <c r="BJG1404" s="1"/>
      <c r="BJH1404" s="1"/>
      <c r="BJI1404" s="1"/>
      <c r="BJJ1404" s="1"/>
      <c r="BJK1404" s="1"/>
      <c r="BJL1404" s="1"/>
      <c r="BJM1404" s="1"/>
      <c r="BJN1404" s="1"/>
      <c r="BJO1404" s="1"/>
      <c r="BJP1404" s="1"/>
      <c r="BJQ1404" s="1"/>
      <c r="BJR1404" s="1"/>
      <c r="BJS1404" s="1"/>
      <c r="BJT1404" s="1"/>
      <c r="BJU1404" s="1"/>
      <c r="BJV1404" s="1"/>
      <c r="BJW1404" s="1"/>
      <c r="BJX1404" s="1"/>
      <c r="BJY1404" s="1"/>
      <c r="BJZ1404" s="1"/>
      <c r="BKA1404" s="1"/>
      <c r="BKB1404" s="1"/>
      <c r="BKC1404" s="1"/>
      <c r="BKD1404" s="1"/>
      <c r="BKE1404" s="1"/>
      <c r="BKF1404" s="1"/>
      <c r="BKG1404" s="1"/>
      <c r="BKH1404" s="1"/>
      <c r="BKI1404" s="1"/>
      <c r="BKJ1404" s="1"/>
      <c r="BKK1404" s="1"/>
      <c r="BKL1404" s="1"/>
      <c r="BKM1404" s="1"/>
      <c r="BKN1404" s="1"/>
      <c r="BKO1404" s="1"/>
      <c r="BKP1404" s="1"/>
      <c r="BKQ1404" s="1"/>
      <c r="BKR1404" s="1"/>
      <c r="BKS1404" s="1"/>
      <c r="BKT1404" s="1"/>
      <c r="BKU1404" s="1"/>
      <c r="BKV1404" s="1"/>
      <c r="BKW1404" s="1"/>
      <c r="BKX1404" s="1"/>
      <c r="BKY1404" s="1"/>
      <c r="BKZ1404" s="1"/>
      <c r="BLA1404" s="1"/>
      <c r="BLB1404" s="1"/>
      <c r="BLC1404" s="1"/>
      <c r="BLD1404" s="1"/>
      <c r="BLE1404" s="1"/>
      <c r="BLF1404" s="1"/>
      <c r="BLG1404" s="1"/>
      <c r="BLH1404" s="1"/>
      <c r="BLI1404" s="1"/>
      <c r="BLJ1404" s="1"/>
      <c r="BLK1404" s="1"/>
      <c r="BLL1404" s="1"/>
      <c r="BLM1404" s="1"/>
      <c r="BLN1404" s="1"/>
      <c r="BLO1404" s="1"/>
      <c r="BLP1404" s="1"/>
      <c r="BLQ1404" s="1"/>
      <c r="BLR1404" s="1"/>
      <c r="BLS1404" s="1"/>
      <c r="BLT1404" s="1"/>
      <c r="BLU1404" s="1"/>
      <c r="BLV1404" s="1"/>
      <c r="BLW1404" s="1"/>
      <c r="BLX1404" s="1"/>
      <c r="BLY1404" s="1"/>
      <c r="BLZ1404" s="1"/>
      <c r="BMA1404" s="1"/>
      <c r="BMB1404" s="1"/>
      <c r="BMC1404" s="1"/>
      <c r="BMD1404" s="1"/>
      <c r="BME1404" s="1"/>
      <c r="BMF1404" s="1"/>
      <c r="BMG1404" s="1"/>
      <c r="BMH1404" s="1"/>
      <c r="BMI1404" s="1"/>
      <c r="BMJ1404" s="1"/>
      <c r="BMK1404" s="1"/>
      <c r="BML1404" s="1"/>
      <c r="BMM1404" s="1"/>
      <c r="BMN1404" s="1"/>
      <c r="BMO1404" s="1"/>
      <c r="BMP1404" s="1"/>
      <c r="BMQ1404" s="1"/>
      <c r="BMR1404" s="1"/>
      <c r="BMS1404" s="1"/>
      <c r="BMT1404" s="1"/>
      <c r="BMU1404" s="1"/>
      <c r="BMV1404" s="1"/>
      <c r="BMW1404" s="1"/>
      <c r="BMX1404" s="1"/>
      <c r="BMY1404" s="1"/>
      <c r="BMZ1404" s="1"/>
      <c r="BNA1404" s="1"/>
      <c r="BNB1404" s="1"/>
      <c r="BNC1404" s="1"/>
      <c r="BND1404" s="1"/>
      <c r="BNE1404" s="1"/>
      <c r="BNF1404" s="1"/>
      <c r="BNG1404" s="1"/>
      <c r="BNH1404" s="1"/>
      <c r="BNI1404" s="1"/>
      <c r="BNJ1404" s="1"/>
      <c r="BNK1404" s="1"/>
      <c r="BNL1404" s="1"/>
      <c r="BNM1404" s="1"/>
      <c r="BNN1404" s="1"/>
      <c r="BNO1404" s="1"/>
      <c r="BNP1404" s="1"/>
      <c r="BNQ1404" s="1"/>
      <c r="BNR1404" s="1"/>
      <c r="BNS1404" s="1"/>
      <c r="BNT1404" s="1"/>
      <c r="BNU1404" s="1"/>
      <c r="BNV1404" s="1"/>
      <c r="BNW1404" s="1"/>
      <c r="BNX1404" s="1"/>
      <c r="BNY1404" s="1"/>
      <c r="BNZ1404" s="1"/>
      <c r="BOA1404" s="1"/>
      <c r="BOB1404" s="1"/>
      <c r="BOC1404" s="1"/>
      <c r="BOD1404" s="1"/>
      <c r="BOE1404" s="1"/>
      <c r="BOF1404" s="1"/>
      <c r="BOG1404" s="1"/>
      <c r="BOH1404" s="1"/>
      <c r="BOI1404" s="1"/>
      <c r="BOJ1404" s="1"/>
      <c r="BOK1404" s="1"/>
      <c r="BOL1404" s="1"/>
      <c r="BOM1404" s="1"/>
      <c r="BON1404" s="1"/>
      <c r="BOO1404" s="1"/>
      <c r="BOP1404" s="1"/>
      <c r="BOQ1404" s="1"/>
      <c r="BOR1404" s="1"/>
      <c r="BOS1404" s="1"/>
      <c r="BOT1404" s="1"/>
      <c r="BOU1404" s="1"/>
      <c r="BOV1404" s="1"/>
      <c r="BOW1404" s="1"/>
      <c r="BOX1404" s="1"/>
      <c r="BOY1404" s="1"/>
      <c r="BOZ1404" s="1"/>
      <c r="BPA1404" s="1"/>
      <c r="BPB1404" s="1"/>
      <c r="BPC1404" s="1"/>
      <c r="BPD1404" s="1"/>
      <c r="BPE1404" s="1"/>
      <c r="BPF1404" s="1"/>
      <c r="BPG1404" s="1"/>
      <c r="BPH1404" s="1"/>
      <c r="BPI1404" s="1"/>
      <c r="BPJ1404" s="1"/>
      <c r="BPK1404" s="1"/>
      <c r="BPL1404" s="1"/>
      <c r="BPM1404" s="1"/>
      <c r="BPN1404" s="1"/>
      <c r="BPO1404" s="1"/>
      <c r="BPP1404" s="1"/>
      <c r="BPQ1404" s="1"/>
      <c r="BPR1404" s="1"/>
      <c r="BPS1404" s="1"/>
      <c r="BPT1404" s="1"/>
      <c r="BPU1404" s="1"/>
      <c r="BPV1404" s="1"/>
      <c r="BPW1404" s="1"/>
      <c r="BPX1404" s="1"/>
      <c r="BPY1404" s="1"/>
      <c r="BPZ1404" s="1"/>
      <c r="BQA1404" s="1"/>
      <c r="BQB1404" s="1"/>
      <c r="BQC1404" s="1"/>
      <c r="BQD1404" s="1"/>
      <c r="BQE1404" s="1"/>
      <c r="BQF1404" s="1"/>
      <c r="BQG1404" s="1"/>
      <c r="BQH1404" s="1"/>
      <c r="BQI1404" s="1"/>
      <c r="BQJ1404" s="1"/>
      <c r="BQK1404" s="1"/>
      <c r="BQL1404" s="1"/>
      <c r="BQM1404" s="1"/>
      <c r="BQN1404" s="1"/>
      <c r="BQO1404" s="1"/>
      <c r="BQP1404" s="1"/>
      <c r="BQQ1404" s="1"/>
      <c r="BQR1404" s="1"/>
      <c r="BQS1404" s="1"/>
      <c r="BQT1404" s="1"/>
      <c r="BQU1404" s="1"/>
      <c r="BQV1404" s="1"/>
      <c r="BQW1404" s="1"/>
      <c r="BQX1404" s="1"/>
      <c r="BQY1404" s="1"/>
      <c r="BQZ1404" s="1"/>
      <c r="BRA1404" s="1"/>
      <c r="BRB1404" s="1"/>
      <c r="BRC1404" s="1"/>
      <c r="BRD1404" s="1"/>
      <c r="BRE1404" s="1"/>
      <c r="BRF1404" s="1"/>
      <c r="BRG1404" s="1"/>
      <c r="BRH1404" s="1"/>
      <c r="BRI1404" s="1"/>
      <c r="BRJ1404" s="1"/>
      <c r="BRK1404" s="1"/>
      <c r="BRL1404" s="1"/>
      <c r="BRM1404" s="1"/>
      <c r="BRN1404" s="1"/>
      <c r="BRO1404" s="1"/>
      <c r="BRP1404" s="1"/>
      <c r="BRQ1404" s="1"/>
      <c r="BRR1404" s="1"/>
      <c r="BRS1404" s="1"/>
      <c r="BRT1404" s="1"/>
      <c r="BRU1404" s="1"/>
      <c r="BRV1404" s="1"/>
      <c r="BRW1404" s="1"/>
      <c r="BRX1404" s="1"/>
      <c r="BRY1404" s="1"/>
      <c r="BRZ1404" s="1"/>
      <c r="BSA1404" s="1"/>
      <c r="BSB1404" s="1"/>
      <c r="BSC1404" s="1"/>
      <c r="BSD1404" s="1"/>
      <c r="BSE1404" s="1"/>
      <c r="BSF1404" s="1"/>
      <c r="BSG1404" s="1"/>
      <c r="BSH1404" s="1"/>
      <c r="BSI1404" s="1"/>
      <c r="BSJ1404" s="1"/>
      <c r="BSK1404" s="1"/>
      <c r="BSL1404" s="1"/>
      <c r="BSM1404" s="1"/>
      <c r="BSN1404" s="1"/>
      <c r="BSO1404" s="1"/>
      <c r="BSP1404" s="1"/>
      <c r="BSQ1404" s="1"/>
      <c r="BSR1404" s="1"/>
      <c r="BSS1404" s="1"/>
      <c r="BST1404" s="1"/>
      <c r="BSU1404" s="1"/>
      <c r="BSV1404" s="1"/>
      <c r="BSW1404" s="1"/>
      <c r="BSX1404" s="1"/>
      <c r="BSY1404" s="1"/>
      <c r="BSZ1404" s="1"/>
      <c r="BTA1404" s="1"/>
      <c r="BTB1404" s="1"/>
      <c r="BTC1404" s="1"/>
      <c r="BTD1404" s="1"/>
      <c r="BTE1404" s="1"/>
      <c r="BTF1404" s="1"/>
      <c r="BTG1404" s="1"/>
      <c r="BTH1404" s="1"/>
      <c r="BTI1404" s="1"/>
      <c r="BTJ1404" s="1"/>
      <c r="BTK1404" s="1"/>
      <c r="BTL1404" s="1"/>
      <c r="BTM1404" s="1"/>
      <c r="BTN1404" s="1"/>
      <c r="BTO1404" s="1"/>
      <c r="BTP1404" s="1"/>
      <c r="BTQ1404" s="1"/>
      <c r="BTR1404" s="1"/>
      <c r="BTS1404" s="1"/>
      <c r="BTT1404" s="1"/>
      <c r="BTU1404" s="1"/>
      <c r="BTV1404" s="1"/>
      <c r="BTW1404" s="1"/>
      <c r="BTX1404" s="1"/>
      <c r="BTY1404" s="1"/>
      <c r="BTZ1404" s="1"/>
      <c r="BUA1404" s="1"/>
      <c r="BUB1404" s="1"/>
      <c r="BUC1404" s="1"/>
      <c r="BUD1404" s="1"/>
      <c r="BUE1404" s="1"/>
      <c r="BUF1404" s="1"/>
      <c r="BUG1404" s="1"/>
      <c r="BUH1404" s="1"/>
      <c r="BUI1404" s="1"/>
      <c r="BUJ1404" s="1"/>
      <c r="BUK1404" s="1"/>
      <c r="BUL1404" s="1"/>
      <c r="BUM1404" s="1"/>
      <c r="BUN1404" s="1"/>
      <c r="BUO1404" s="1"/>
      <c r="BUP1404" s="1"/>
      <c r="BUQ1404" s="1"/>
      <c r="BUR1404" s="1"/>
      <c r="BUS1404" s="1"/>
      <c r="BUT1404" s="1"/>
      <c r="BUU1404" s="1"/>
      <c r="BUV1404" s="1"/>
      <c r="BUW1404" s="1"/>
      <c r="BUX1404" s="1"/>
      <c r="BUY1404" s="1"/>
      <c r="BUZ1404" s="1"/>
      <c r="BVA1404" s="1"/>
      <c r="BVB1404" s="1"/>
      <c r="BVC1404" s="1"/>
      <c r="BVD1404" s="1"/>
      <c r="BVE1404" s="1"/>
      <c r="BVF1404" s="1"/>
      <c r="BVG1404" s="1"/>
      <c r="BVH1404" s="1"/>
      <c r="BVI1404" s="1"/>
      <c r="BVJ1404" s="1"/>
      <c r="BVK1404" s="1"/>
      <c r="BVL1404" s="1"/>
      <c r="BVM1404" s="1"/>
      <c r="BVN1404" s="1"/>
      <c r="BVO1404" s="1"/>
      <c r="BVP1404" s="1"/>
      <c r="BVQ1404" s="1"/>
      <c r="BVR1404" s="1"/>
      <c r="BVS1404" s="1"/>
      <c r="BVT1404" s="1"/>
      <c r="BVU1404" s="1"/>
      <c r="BVV1404" s="1"/>
      <c r="BVW1404" s="1"/>
      <c r="BVX1404" s="1"/>
      <c r="BVY1404" s="1"/>
      <c r="BVZ1404" s="1"/>
      <c r="BWA1404" s="1"/>
      <c r="BWB1404" s="1"/>
      <c r="BWC1404" s="1"/>
      <c r="BWD1404" s="1"/>
      <c r="BWE1404" s="1"/>
      <c r="BWF1404" s="1"/>
      <c r="BWG1404" s="1"/>
      <c r="BWH1404" s="1"/>
      <c r="BWI1404" s="1"/>
      <c r="BWJ1404" s="1"/>
      <c r="BWK1404" s="1"/>
      <c r="BWL1404" s="1"/>
      <c r="BWM1404" s="1"/>
      <c r="BWN1404" s="1"/>
      <c r="BWO1404" s="1"/>
      <c r="BWP1404" s="1"/>
      <c r="BWQ1404" s="1"/>
      <c r="BWR1404" s="1"/>
      <c r="BWS1404" s="1"/>
      <c r="BWT1404" s="1"/>
      <c r="BWU1404" s="1"/>
      <c r="BWV1404" s="1"/>
      <c r="BWW1404" s="1"/>
      <c r="BWX1404" s="1"/>
      <c r="BWY1404" s="1"/>
      <c r="BWZ1404" s="1"/>
      <c r="BXA1404" s="1"/>
      <c r="BXB1404" s="1"/>
      <c r="BXC1404" s="1"/>
      <c r="BXD1404" s="1"/>
      <c r="BXE1404" s="1"/>
      <c r="BXF1404" s="1"/>
      <c r="BXG1404" s="1"/>
      <c r="BXH1404" s="1"/>
      <c r="BXI1404" s="1"/>
      <c r="BXJ1404" s="1"/>
      <c r="BXK1404" s="1"/>
      <c r="BXL1404" s="1"/>
      <c r="BXM1404" s="1"/>
      <c r="BXN1404" s="1"/>
      <c r="BXO1404" s="1"/>
      <c r="BXP1404" s="1"/>
      <c r="BXQ1404" s="1"/>
      <c r="BXR1404" s="1"/>
      <c r="BXS1404" s="1"/>
      <c r="BXT1404" s="1"/>
      <c r="BXU1404" s="1"/>
      <c r="BXV1404" s="1"/>
      <c r="BXW1404" s="1"/>
      <c r="BXX1404" s="1"/>
      <c r="BXY1404" s="1"/>
      <c r="BXZ1404" s="1"/>
      <c r="BYA1404" s="1"/>
      <c r="BYB1404" s="1"/>
      <c r="BYC1404" s="1"/>
      <c r="BYD1404" s="1"/>
      <c r="BYE1404" s="1"/>
      <c r="BYF1404" s="1"/>
      <c r="BYG1404" s="1"/>
      <c r="BYH1404" s="1"/>
      <c r="BYI1404" s="1"/>
      <c r="BYJ1404" s="1"/>
      <c r="BYK1404" s="1"/>
      <c r="BYL1404" s="1"/>
      <c r="BYM1404" s="1"/>
      <c r="BYN1404" s="1"/>
      <c r="BYO1404" s="1"/>
      <c r="BYP1404" s="1"/>
      <c r="BYQ1404" s="1"/>
      <c r="BYR1404" s="1"/>
      <c r="BYS1404" s="1"/>
      <c r="BYT1404" s="1"/>
      <c r="BYU1404" s="1"/>
      <c r="BYV1404" s="1"/>
      <c r="BYW1404" s="1"/>
      <c r="BYX1404" s="1"/>
      <c r="BYY1404" s="1"/>
      <c r="BYZ1404" s="1"/>
      <c r="BZA1404" s="1"/>
      <c r="BZB1404" s="1"/>
      <c r="BZC1404" s="1"/>
      <c r="BZD1404" s="1"/>
      <c r="BZE1404" s="1"/>
      <c r="BZF1404" s="1"/>
      <c r="BZG1404" s="1"/>
      <c r="BZH1404" s="1"/>
      <c r="BZI1404" s="1"/>
      <c r="BZJ1404" s="1"/>
      <c r="BZK1404" s="1"/>
      <c r="BZL1404" s="1"/>
      <c r="BZM1404" s="1"/>
      <c r="BZN1404" s="1"/>
      <c r="BZO1404" s="1"/>
      <c r="BZP1404" s="1"/>
      <c r="BZQ1404" s="1"/>
      <c r="BZR1404" s="1"/>
      <c r="BZS1404" s="1"/>
      <c r="BZT1404" s="1"/>
      <c r="BZU1404" s="1"/>
      <c r="BZV1404" s="1"/>
      <c r="BZW1404" s="1"/>
      <c r="BZX1404" s="1"/>
      <c r="BZY1404" s="1"/>
      <c r="BZZ1404" s="1"/>
      <c r="CAA1404" s="1"/>
      <c r="CAB1404" s="1"/>
      <c r="CAC1404" s="1"/>
      <c r="CAD1404" s="1"/>
      <c r="CAE1404" s="1"/>
      <c r="CAF1404" s="1"/>
      <c r="CAG1404" s="1"/>
      <c r="CAH1404" s="1"/>
      <c r="CAI1404" s="1"/>
      <c r="CAJ1404" s="1"/>
      <c r="CAK1404" s="1"/>
      <c r="CAL1404" s="1"/>
      <c r="CAM1404" s="1"/>
      <c r="CAN1404" s="1"/>
      <c r="CAO1404" s="1"/>
      <c r="CAP1404" s="1"/>
      <c r="CAQ1404" s="1"/>
      <c r="CAR1404" s="1"/>
      <c r="CAS1404" s="1"/>
      <c r="CAT1404" s="1"/>
      <c r="CAU1404" s="1"/>
      <c r="CAV1404" s="1"/>
      <c r="CAW1404" s="1"/>
      <c r="CAX1404" s="1"/>
      <c r="CAY1404" s="1"/>
      <c r="CAZ1404" s="1"/>
      <c r="CBA1404" s="1"/>
      <c r="CBB1404" s="1"/>
      <c r="CBC1404" s="1"/>
      <c r="CBD1404" s="1"/>
      <c r="CBE1404" s="1"/>
      <c r="CBF1404" s="1"/>
      <c r="CBG1404" s="1"/>
      <c r="CBH1404" s="1"/>
      <c r="CBI1404" s="1"/>
      <c r="CBJ1404" s="1"/>
      <c r="CBK1404" s="1"/>
      <c r="CBL1404" s="1"/>
      <c r="CBM1404" s="1"/>
      <c r="CBN1404" s="1"/>
      <c r="CBO1404" s="1"/>
      <c r="CBP1404" s="1"/>
      <c r="CBQ1404" s="1"/>
      <c r="CBR1404" s="1"/>
      <c r="CBS1404" s="1"/>
      <c r="CBT1404" s="1"/>
      <c r="CBU1404" s="1"/>
      <c r="CBV1404" s="1"/>
      <c r="CBW1404" s="1"/>
      <c r="CBX1404" s="1"/>
      <c r="CBY1404" s="1"/>
      <c r="CBZ1404" s="1"/>
      <c r="CCA1404" s="1"/>
      <c r="CCB1404" s="1"/>
      <c r="CCC1404" s="1"/>
      <c r="CCD1404" s="1"/>
      <c r="CCE1404" s="1"/>
      <c r="CCF1404" s="1"/>
      <c r="CCG1404" s="1"/>
      <c r="CCH1404" s="1"/>
      <c r="CCI1404" s="1"/>
      <c r="CCJ1404" s="1"/>
      <c r="CCK1404" s="1"/>
      <c r="CCL1404" s="1"/>
      <c r="CCM1404" s="1"/>
      <c r="CCN1404" s="1"/>
      <c r="CCO1404" s="1"/>
      <c r="CCP1404" s="1"/>
      <c r="CCQ1404" s="1"/>
      <c r="CCR1404" s="1"/>
      <c r="CCS1404" s="1"/>
      <c r="CCT1404" s="1"/>
      <c r="CCU1404" s="1"/>
      <c r="CCV1404" s="1"/>
      <c r="CCW1404" s="1"/>
      <c r="CCX1404" s="1"/>
      <c r="CCY1404" s="1"/>
      <c r="CCZ1404" s="1"/>
      <c r="CDA1404" s="1"/>
      <c r="CDB1404" s="1"/>
      <c r="CDC1404" s="1"/>
      <c r="CDD1404" s="1"/>
      <c r="CDE1404" s="1"/>
      <c r="CDF1404" s="1"/>
      <c r="CDG1404" s="1"/>
      <c r="CDH1404" s="1"/>
      <c r="CDI1404" s="1"/>
      <c r="CDJ1404" s="1"/>
      <c r="CDK1404" s="1"/>
      <c r="CDL1404" s="1"/>
      <c r="CDM1404" s="1"/>
      <c r="CDN1404" s="1"/>
      <c r="CDO1404" s="1"/>
      <c r="CDP1404" s="1"/>
      <c r="CDQ1404" s="1"/>
      <c r="CDR1404" s="1"/>
      <c r="CDS1404" s="1"/>
      <c r="CDT1404" s="1"/>
      <c r="CDU1404" s="1"/>
      <c r="CDV1404" s="1"/>
      <c r="CDW1404" s="1"/>
      <c r="CDX1404" s="1"/>
      <c r="CDY1404" s="1"/>
      <c r="CDZ1404" s="1"/>
      <c r="CEA1404" s="1"/>
      <c r="CEB1404" s="1"/>
      <c r="CEC1404" s="1"/>
      <c r="CED1404" s="1"/>
      <c r="CEE1404" s="1"/>
      <c r="CEF1404" s="1"/>
      <c r="CEG1404" s="1"/>
      <c r="CEH1404" s="1"/>
      <c r="CEI1404" s="1"/>
      <c r="CEJ1404" s="1"/>
      <c r="CEK1404" s="1"/>
      <c r="CEL1404" s="1"/>
      <c r="CEM1404" s="1"/>
      <c r="CEN1404" s="1"/>
      <c r="CEO1404" s="1"/>
      <c r="CEP1404" s="1"/>
      <c r="CEQ1404" s="1"/>
      <c r="CER1404" s="1"/>
      <c r="CES1404" s="1"/>
      <c r="CET1404" s="1"/>
      <c r="CEU1404" s="1"/>
      <c r="CEV1404" s="1"/>
      <c r="CEW1404" s="1"/>
      <c r="CEX1404" s="1"/>
      <c r="CEY1404" s="1"/>
      <c r="CEZ1404" s="1"/>
      <c r="CFA1404" s="1"/>
      <c r="CFB1404" s="1"/>
      <c r="CFC1404" s="1"/>
      <c r="CFD1404" s="1"/>
      <c r="CFE1404" s="1"/>
      <c r="CFF1404" s="1"/>
      <c r="CFG1404" s="1"/>
      <c r="CFH1404" s="1"/>
      <c r="CFI1404" s="1"/>
      <c r="CFJ1404" s="1"/>
      <c r="CFK1404" s="1"/>
      <c r="CFL1404" s="1"/>
      <c r="CFM1404" s="1"/>
      <c r="CFN1404" s="1"/>
      <c r="CFO1404" s="1"/>
      <c r="CFP1404" s="1"/>
      <c r="CFQ1404" s="1"/>
      <c r="CFR1404" s="1"/>
      <c r="CFS1404" s="1"/>
      <c r="CFT1404" s="1"/>
      <c r="CFU1404" s="1"/>
      <c r="CFV1404" s="1"/>
      <c r="CFW1404" s="1"/>
      <c r="CFX1404" s="1"/>
      <c r="CFY1404" s="1"/>
      <c r="CFZ1404" s="1"/>
      <c r="CGA1404" s="1"/>
      <c r="CGB1404" s="1"/>
      <c r="CGC1404" s="1"/>
      <c r="CGD1404" s="1"/>
      <c r="CGE1404" s="1"/>
      <c r="CGF1404" s="1"/>
      <c r="CGG1404" s="1"/>
      <c r="CGH1404" s="1"/>
      <c r="CGI1404" s="1"/>
      <c r="CGJ1404" s="1"/>
      <c r="CGK1404" s="1"/>
      <c r="CGL1404" s="1"/>
      <c r="CGM1404" s="1"/>
      <c r="CGN1404" s="1"/>
      <c r="CGO1404" s="1"/>
      <c r="CGP1404" s="1"/>
      <c r="CGQ1404" s="1"/>
      <c r="CGR1404" s="1"/>
      <c r="CGS1404" s="1"/>
      <c r="CGT1404" s="1"/>
      <c r="CGU1404" s="1"/>
      <c r="CGV1404" s="1"/>
      <c r="CGW1404" s="1"/>
      <c r="CGX1404" s="1"/>
      <c r="CGY1404" s="1"/>
      <c r="CGZ1404" s="1"/>
      <c r="CHA1404" s="1"/>
      <c r="CHB1404" s="1"/>
      <c r="CHC1404" s="1"/>
      <c r="CHD1404" s="1"/>
      <c r="CHE1404" s="1"/>
      <c r="CHF1404" s="1"/>
      <c r="CHG1404" s="1"/>
      <c r="CHH1404" s="1"/>
      <c r="CHI1404" s="1"/>
      <c r="CHJ1404" s="1"/>
      <c r="CHK1404" s="1"/>
      <c r="CHL1404" s="1"/>
      <c r="CHM1404" s="1"/>
      <c r="CHN1404" s="1"/>
      <c r="CHO1404" s="1"/>
      <c r="CHP1404" s="1"/>
      <c r="CHQ1404" s="1"/>
      <c r="CHR1404" s="1"/>
      <c r="CHS1404" s="1"/>
      <c r="CHT1404" s="1"/>
      <c r="CHU1404" s="1"/>
      <c r="CHV1404" s="1"/>
      <c r="CHW1404" s="1"/>
      <c r="CHX1404" s="1"/>
      <c r="CHY1404" s="1"/>
      <c r="CHZ1404" s="1"/>
      <c r="CIA1404" s="1"/>
      <c r="CIB1404" s="1"/>
      <c r="CIC1404" s="1"/>
      <c r="CID1404" s="1"/>
      <c r="CIE1404" s="1"/>
      <c r="CIF1404" s="1"/>
      <c r="CIG1404" s="1"/>
      <c r="CIH1404" s="1"/>
      <c r="CII1404" s="1"/>
      <c r="CIJ1404" s="1"/>
      <c r="CIK1404" s="1"/>
      <c r="CIL1404" s="1"/>
      <c r="CIM1404" s="1"/>
      <c r="CIN1404" s="1"/>
      <c r="CIO1404" s="1"/>
      <c r="CIP1404" s="1"/>
      <c r="CIQ1404" s="1"/>
      <c r="CIR1404" s="1"/>
      <c r="CIS1404" s="1"/>
      <c r="CIT1404" s="1"/>
      <c r="CIU1404" s="1"/>
      <c r="CIV1404" s="1"/>
      <c r="CIW1404" s="1"/>
      <c r="CIX1404" s="1"/>
      <c r="CIY1404" s="1"/>
      <c r="CIZ1404" s="1"/>
      <c r="CJA1404" s="1"/>
      <c r="CJB1404" s="1"/>
      <c r="CJC1404" s="1"/>
      <c r="CJD1404" s="1"/>
      <c r="CJE1404" s="1"/>
      <c r="CJF1404" s="1"/>
      <c r="CJG1404" s="1"/>
      <c r="CJH1404" s="1"/>
      <c r="CJI1404" s="1"/>
      <c r="CJJ1404" s="1"/>
      <c r="CJK1404" s="1"/>
      <c r="CJL1404" s="1"/>
      <c r="CJM1404" s="1"/>
      <c r="CJN1404" s="1"/>
      <c r="CJO1404" s="1"/>
      <c r="CJP1404" s="1"/>
      <c r="CJQ1404" s="1"/>
      <c r="CJR1404" s="1"/>
      <c r="CJS1404" s="1"/>
      <c r="CJT1404" s="1"/>
      <c r="CJU1404" s="1"/>
      <c r="CJV1404" s="1"/>
      <c r="CJW1404" s="1"/>
      <c r="CJX1404" s="1"/>
      <c r="CJY1404" s="1"/>
      <c r="CJZ1404" s="1"/>
      <c r="CKA1404" s="1"/>
      <c r="CKB1404" s="1"/>
      <c r="CKC1404" s="1"/>
      <c r="CKD1404" s="1"/>
      <c r="CKE1404" s="1"/>
      <c r="CKF1404" s="1"/>
      <c r="CKG1404" s="1"/>
      <c r="CKH1404" s="1"/>
      <c r="CKI1404" s="1"/>
      <c r="CKJ1404" s="1"/>
      <c r="CKK1404" s="1"/>
      <c r="CKL1404" s="1"/>
      <c r="CKM1404" s="1"/>
      <c r="CKN1404" s="1"/>
      <c r="CKO1404" s="1"/>
      <c r="CKP1404" s="1"/>
      <c r="CKQ1404" s="1"/>
      <c r="CKR1404" s="1"/>
      <c r="CKS1404" s="1"/>
      <c r="CKT1404" s="1"/>
      <c r="CKU1404" s="1"/>
      <c r="CKV1404" s="1"/>
      <c r="CKW1404" s="1"/>
      <c r="CKX1404" s="1"/>
      <c r="CKY1404" s="1"/>
      <c r="CKZ1404" s="1"/>
      <c r="CLA1404" s="1"/>
      <c r="CLB1404" s="1"/>
      <c r="CLC1404" s="1"/>
      <c r="CLD1404" s="1"/>
      <c r="CLE1404" s="1"/>
      <c r="CLF1404" s="1"/>
      <c r="CLG1404" s="1"/>
      <c r="CLH1404" s="1"/>
      <c r="CLI1404" s="1"/>
      <c r="CLJ1404" s="1"/>
      <c r="CLK1404" s="1"/>
      <c r="CLL1404" s="1"/>
      <c r="CLM1404" s="1"/>
      <c r="CLN1404" s="1"/>
      <c r="CLO1404" s="1"/>
      <c r="CLP1404" s="1"/>
      <c r="CLQ1404" s="1"/>
      <c r="CLR1404" s="1"/>
      <c r="CLS1404" s="1"/>
      <c r="CLT1404" s="1"/>
      <c r="CLU1404" s="1"/>
      <c r="CLV1404" s="1"/>
      <c r="CLW1404" s="1"/>
      <c r="CLX1404" s="1"/>
      <c r="CLY1404" s="1"/>
      <c r="CLZ1404" s="1"/>
      <c r="CMA1404" s="1"/>
      <c r="CMB1404" s="1"/>
      <c r="CMC1404" s="1"/>
      <c r="CMD1404" s="1"/>
      <c r="CME1404" s="1"/>
      <c r="CMF1404" s="1"/>
      <c r="CMG1404" s="1"/>
      <c r="CMH1404" s="1"/>
      <c r="CMI1404" s="1"/>
      <c r="CMJ1404" s="1"/>
      <c r="CMK1404" s="1"/>
      <c r="CML1404" s="1"/>
      <c r="CMM1404" s="1"/>
      <c r="CMN1404" s="1"/>
      <c r="CMO1404" s="1"/>
      <c r="CMP1404" s="1"/>
      <c r="CMQ1404" s="1"/>
      <c r="CMR1404" s="1"/>
      <c r="CMS1404" s="1"/>
      <c r="CMT1404" s="1"/>
      <c r="CMU1404" s="1"/>
      <c r="CMV1404" s="1"/>
      <c r="CMW1404" s="1"/>
      <c r="CMX1404" s="1"/>
      <c r="CMY1404" s="1"/>
      <c r="CMZ1404" s="1"/>
      <c r="CNA1404" s="1"/>
      <c r="CNB1404" s="1"/>
      <c r="CNC1404" s="1"/>
      <c r="CND1404" s="1"/>
      <c r="CNE1404" s="1"/>
      <c r="CNF1404" s="1"/>
      <c r="CNG1404" s="1"/>
      <c r="CNH1404" s="1"/>
      <c r="CNI1404" s="1"/>
      <c r="CNJ1404" s="1"/>
      <c r="CNK1404" s="1"/>
      <c r="CNL1404" s="1"/>
      <c r="CNM1404" s="1"/>
      <c r="CNN1404" s="1"/>
      <c r="CNO1404" s="1"/>
      <c r="CNP1404" s="1"/>
      <c r="CNQ1404" s="1"/>
      <c r="CNR1404" s="1"/>
      <c r="CNS1404" s="1"/>
      <c r="CNT1404" s="1"/>
      <c r="CNU1404" s="1"/>
      <c r="CNV1404" s="1"/>
      <c r="CNW1404" s="1"/>
      <c r="CNX1404" s="1"/>
      <c r="CNY1404" s="1"/>
      <c r="CNZ1404" s="1"/>
      <c r="COA1404" s="1"/>
      <c r="COB1404" s="1"/>
      <c r="COC1404" s="1"/>
      <c r="COD1404" s="1"/>
      <c r="COE1404" s="1"/>
      <c r="COF1404" s="1"/>
      <c r="COG1404" s="1"/>
      <c r="COH1404" s="1"/>
      <c r="COI1404" s="1"/>
      <c r="COJ1404" s="1"/>
      <c r="COK1404" s="1"/>
      <c r="COL1404" s="1"/>
      <c r="COM1404" s="1"/>
      <c r="CON1404" s="1"/>
      <c r="COO1404" s="1"/>
      <c r="COP1404" s="1"/>
      <c r="COQ1404" s="1"/>
      <c r="COR1404" s="1"/>
      <c r="COS1404" s="1"/>
      <c r="COT1404" s="1"/>
      <c r="COU1404" s="1"/>
      <c r="COV1404" s="1"/>
      <c r="COW1404" s="1"/>
      <c r="COX1404" s="1"/>
      <c r="COY1404" s="1"/>
      <c r="COZ1404" s="1"/>
      <c r="CPA1404" s="1"/>
      <c r="CPB1404" s="1"/>
      <c r="CPC1404" s="1"/>
      <c r="CPD1404" s="1"/>
      <c r="CPE1404" s="1"/>
      <c r="CPF1404" s="1"/>
      <c r="CPG1404" s="1"/>
      <c r="CPH1404" s="1"/>
      <c r="CPI1404" s="1"/>
      <c r="CPJ1404" s="1"/>
      <c r="CPK1404" s="1"/>
      <c r="CPL1404" s="1"/>
      <c r="CPM1404" s="1"/>
      <c r="CPN1404" s="1"/>
      <c r="CPO1404" s="1"/>
      <c r="CPP1404" s="1"/>
      <c r="CPQ1404" s="1"/>
      <c r="CPR1404" s="1"/>
      <c r="CPS1404" s="1"/>
      <c r="CPT1404" s="1"/>
      <c r="CPU1404" s="1"/>
      <c r="CPV1404" s="1"/>
      <c r="CPW1404" s="1"/>
      <c r="CPX1404" s="1"/>
      <c r="CPY1404" s="1"/>
      <c r="CPZ1404" s="1"/>
      <c r="CQA1404" s="1"/>
      <c r="CQB1404" s="1"/>
      <c r="CQC1404" s="1"/>
      <c r="CQD1404" s="1"/>
      <c r="CQE1404" s="1"/>
      <c r="CQF1404" s="1"/>
      <c r="CQG1404" s="1"/>
      <c r="CQH1404" s="1"/>
      <c r="CQI1404" s="1"/>
      <c r="CQJ1404" s="1"/>
      <c r="CQK1404" s="1"/>
      <c r="CQL1404" s="1"/>
      <c r="CQM1404" s="1"/>
      <c r="CQN1404" s="1"/>
      <c r="CQO1404" s="1"/>
      <c r="CQP1404" s="1"/>
      <c r="CQQ1404" s="1"/>
      <c r="CQR1404" s="1"/>
      <c r="CQS1404" s="1"/>
      <c r="CQT1404" s="1"/>
      <c r="CQU1404" s="1"/>
      <c r="CQV1404" s="1"/>
      <c r="CQW1404" s="1"/>
      <c r="CQX1404" s="1"/>
      <c r="CQY1404" s="1"/>
      <c r="CQZ1404" s="1"/>
      <c r="CRA1404" s="1"/>
      <c r="CRB1404" s="1"/>
      <c r="CRC1404" s="1"/>
      <c r="CRD1404" s="1"/>
      <c r="CRE1404" s="1"/>
      <c r="CRF1404" s="1"/>
      <c r="CRG1404" s="1"/>
      <c r="CRH1404" s="1"/>
      <c r="CRI1404" s="1"/>
      <c r="CRJ1404" s="1"/>
      <c r="CRK1404" s="1"/>
      <c r="CRL1404" s="1"/>
      <c r="CRM1404" s="1"/>
      <c r="CRN1404" s="1"/>
      <c r="CRO1404" s="1"/>
      <c r="CRP1404" s="1"/>
      <c r="CRQ1404" s="1"/>
      <c r="CRR1404" s="1"/>
      <c r="CRS1404" s="1"/>
      <c r="CRT1404" s="1"/>
      <c r="CRU1404" s="1"/>
      <c r="CRV1404" s="1"/>
      <c r="CRW1404" s="1"/>
      <c r="CRX1404" s="1"/>
      <c r="CRY1404" s="1"/>
      <c r="CRZ1404" s="1"/>
      <c r="CSA1404" s="1"/>
      <c r="CSB1404" s="1"/>
      <c r="CSC1404" s="1"/>
      <c r="CSD1404" s="1"/>
      <c r="CSE1404" s="1"/>
      <c r="CSF1404" s="1"/>
      <c r="CSG1404" s="1"/>
      <c r="CSH1404" s="1"/>
      <c r="CSI1404" s="1"/>
      <c r="CSJ1404" s="1"/>
      <c r="CSK1404" s="1"/>
      <c r="CSL1404" s="1"/>
      <c r="CSM1404" s="1"/>
      <c r="CSN1404" s="1"/>
      <c r="CSO1404" s="1"/>
      <c r="CSP1404" s="1"/>
      <c r="CSQ1404" s="1"/>
      <c r="CSR1404" s="1"/>
      <c r="CSS1404" s="1"/>
      <c r="CST1404" s="1"/>
      <c r="CSU1404" s="1"/>
      <c r="CSV1404" s="1"/>
      <c r="CSW1404" s="1"/>
      <c r="CSX1404" s="1"/>
      <c r="CSY1404" s="1"/>
      <c r="CSZ1404" s="1"/>
      <c r="CTA1404" s="1"/>
      <c r="CTB1404" s="1"/>
      <c r="CTC1404" s="1"/>
      <c r="CTD1404" s="1"/>
      <c r="CTE1404" s="1"/>
      <c r="CTF1404" s="1"/>
      <c r="CTG1404" s="1"/>
      <c r="CTH1404" s="1"/>
      <c r="CTI1404" s="1"/>
      <c r="CTJ1404" s="1"/>
      <c r="CTK1404" s="1"/>
      <c r="CTL1404" s="1"/>
      <c r="CTM1404" s="1"/>
      <c r="CTN1404" s="1"/>
      <c r="CTO1404" s="1"/>
      <c r="CTP1404" s="1"/>
      <c r="CTQ1404" s="1"/>
      <c r="CTR1404" s="1"/>
      <c r="CTS1404" s="1"/>
      <c r="CTT1404" s="1"/>
      <c r="CTU1404" s="1"/>
      <c r="CTV1404" s="1"/>
      <c r="CTW1404" s="1"/>
      <c r="CTX1404" s="1"/>
      <c r="CTY1404" s="1"/>
      <c r="CTZ1404" s="1"/>
      <c r="CUA1404" s="1"/>
      <c r="CUB1404" s="1"/>
      <c r="CUC1404" s="1"/>
      <c r="CUD1404" s="1"/>
      <c r="CUE1404" s="1"/>
      <c r="CUF1404" s="1"/>
      <c r="CUG1404" s="1"/>
      <c r="CUH1404" s="1"/>
      <c r="CUI1404" s="1"/>
      <c r="CUJ1404" s="1"/>
      <c r="CUK1404" s="1"/>
      <c r="CUL1404" s="1"/>
      <c r="CUM1404" s="1"/>
      <c r="CUN1404" s="1"/>
      <c r="CUO1404" s="1"/>
      <c r="CUP1404" s="1"/>
      <c r="CUQ1404" s="1"/>
      <c r="CUR1404" s="1"/>
      <c r="CUS1404" s="1"/>
      <c r="CUT1404" s="1"/>
      <c r="CUU1404" s="1"/>
      <c r="CUV1404" s="1"/>
      <c r="CUW1404" s="1"/>
      <c r="CUX1404" s="1"/>
      <c r="CUY1404" s="1"/>
      <c r="CUZ1404" s="1"/>
      <c r="CVA1404" s="1"/>
      <c r="CVB1404" s="1"/>
      <c r="CVC1404" s="1"/>
      <c r="CVD1404" s="1"/>
      <c r="CVE1404" s="1"/>
      <c r="CVF1404" s="1"/>
      <c r="CVG1404" s="1"/>
      <c r="CVH1404" s="1"/>
      <c r="CVI1404" s="1"/>
      <c r="CVJ1404" s="1"/>
      <c r="CVK1404" s="1"/>
      <c r="CVL1404" s="1"/>
      <c r="CVM1404" s="1"/>
      <c r="CVN1404" s="1"/>
      <c r="CVO1404" s="1"/>
      <c r="CVP1404" s="1"/>
      <c r="CVQ1404" s="1"/>
      <c r="CVR1404" s="1"/>
      <c r="CVS1404" s="1"/>
      <c r="CVT1404" s="1"/>
      <c r="CVU1404" s="1"/>
      <c r="CVV1404" s="1"/>
      <c r="CVW1404" s="1"/>
      <c r="CVX1404" s="1"/>
      <c r="CVY1404" s="1"/>
      <c r="CVZ1404" s="1"/>
      <c r="CWA1404" s="1"/>
      <c r="CWB1404" s="1"/>
      <c r="CWC1404" s="1"/>
      <c r="CWD1404" s="1"/>
      <c r="CWE1404" s="1"/>
      <c r="CWF1404" s="1"/>
      <c r="CWG1404" s="1"/>
      <c r="CWH1404" s="1"/>
      <c r="CWI1404" s="1"/>
      <c r="CWJ1404" s="1"/>
      <c r="CWK1404" s="1"/>
      <c r="CWL1404" s="1"/>
      <c r="CWM1404" s="1"/>
      <c r="CWN1404" s="1"/>
      <c r="CWO1404" s="1"/>
      <c r="CWP1404" s="1"/>
      <c r="CWQ1404" s="1"/>
      <c r="CWR1404" s="1"/>
      <c r="CWS1404" s="1"/>
      <c r="CWT1404" s="1"/>
      <c r="CWU1404" s="1"/>
      <c r="CWV1404" s="1"/>
      <c r="CWW1404" s="1"/>
      <c r="CWX1404" s="1"/>
      <c r="CWY1404" s="1"/>
      <c r="CWZ1404" s="1"/>
      <c r="CXA1404" s="1"/>
      <c r="CXB1404" s="1"/>
      <c r="CXC1404" s="1"/>
      <c r="CXD1404" s="1"/>
      <c r="CXE1404" s="1"/>
      <c r="CXF1404" s="1"/>
      <c r="CXG1404" s="1"/>
      <c r="CXH1404" s="1"/>
      <c r="CXI1404" s="1"/>
      <c r="CXJ1404" s="1"/>
      <c r="CXK1404" s="1"/>
      <c r="CXL1404" s="1"/>
      <c r="CXM1404" s="1"/>
      <c r="CXN1404" s="1"/>
      <c r="CXO1404" s="1"/>
      <c r="CXP1404" s="1"/>
      <c r="CXQ1404" s="1"/>
      <c r="CXR1404" s="1"/>
      <c r="CXS1404" s="1"/>
      <c r="CXT1404" s="1"/>
      <c r="CXU1404" s="1"/>
      <c r="CXV1404" s="1"/>
      <c r="CXW1404" s="1"/>
      <c r="CXX1404" s="1"/>
      <c r="CXY1404" s="1"/>
      <c r="CXZ1404" s="1"/>
      <c r="CYA1404" s="1"/>
      <c r="CYB1404" s="1"/>
      <c r="CYC1404" s="1"/>
      <c r="CYD1404" s="1"/>
      <c r="CYE1404" s="1"/>
      <c r="CYF1404" s="1"/>
      <c r="CYG1404" s="1"/>
      <c r="CYH1404" s="1"/>
      <c r="CYI1404" s="1"/>
      <c r="CYJ1404" s="1"/>
      <c r="CYK1404" s="1"/>
      <c r="CYL1404" s="1"/>
      <c r="CYM1404" s="1"/>
      <c r="CYN1404" s="1"/>
      <c r="CYO1404" s="1"/>
      <c r="CYP1404" s="1"/>
      <c r="CYQ1404" s="1"/>
      <c r="CYR1404" s="1"/>
      <c r="CYS1404" s="1"/>
      <c r="CYT1404" s="1"/>
      <c r="CYU1404" s="1"/>
      <c r="CYV1404" s="1"/>
      <c r="CYW1404" s="1"/>
      <c r="CYX1404" s="1"/>
      <c r="CYY1404" s="1"/>
      <c r="CYZ1404" s="1"/>
      <c r="CZA1404" s="1"/>
      <c r="CZB1404" s="1"/>
      <c r="CZC1404" s="1"/>
      <c r="CZD1404" s="1"/>
      <c r="CZE1404" s="1"/>
      <c r="CZF1404" s="1"/>
      <c r="CZG1404" s="1"/>
      <c r="CZH1404" s="1"/>
      <c r="CZI1404" s="1"/>
      <c r="CZJ1404" s="1"/>
      <c r="CZK1404" s="1"/>
      <c r="CZL1404" s="1"/>
      <c r="CZM1404" s="1"/>
      <c r="CZN1404" s="1"/>
      <c r="CZO1404" s="1"/>
      <c r="CZP1404" s="1"/>
      <c r="CZQ1404" s="1"/>
      <c r="CZR1404" s="1"/>
      <c r="CZS1404" s="1"/>
      <c r="CZT1404" s="1"/>
      <c r="CZU1404" s="1"/>
      <c r="CZV1404" s="1"/>
      <c r="CZW1404" s="1"/>
      <c r="CZX1404" s="1"/>
      <c r="CZY1404" s="1"/>
      <c r="CZZ1404" s="1"/>
      <c r="DAA1404" s="1"/>
      <c r="DAB1404" s="1"/>
      <c r="DAC1404" s="1"/>
      <c r="DAD1404" s="1"/>
      <c r="DAE1404" s="1"/>
      <c r="DAF1404" s="1"/>
      <c r="DAG1404" s="1"/>
      <c r="DAH1404" s="1"/>
      <c r="DAI1404" s="1"/>
      <c r="DAJ1404" s="1"/>
      <c r="DAK1404" s="1"/>
      <c r="DAL1404" s="1"/>
      <c r="DAM1404" s="1"/>
      <c r="DAN1404" s="1"/>
      <c r="DAO1404" s="1"/>
      <c r="DAP1404" s="1"/>
      <c r="DAQ1404" s="1"/>
      <c r="DAR1404" s="1"/>
      <c r="DAS1404" s="1"/>
      <c r="DAT1404" s="1"/>
      <c r="DAU1404" s="1"/>
      <c r="DAV1404" s="1"/>
      <c r="DAW1404" s="1"/>
      <c r="DAX1404" s="1"/>
      <c r="DAY1404" s="1"/>
      <c r="DAZ1404" s="1"/>
      <c r="DBA1404" s="1"/>
      <c r="DBB1404" s="1"/>
      <c r="DBC1404" s="1"/>
      <c r="DBD1404" s="1"/>
      <c r="DBE1404" s="1"/>
      <c r="DBF1404" s="1"/>
      <c r="DBG1404" s="1"/>
      <c r="DBH1404" s="1"/>
      <c r="DBI1404" s="1"/>
      <c r="DBJ1404" s="1"/>
      <c r="DBK1404" s="1"/>
      <c r="DBL1404" s="1"/>
      <c r="DBM1404" s="1"/>
      <c r="DBN1404" s="1"/>
      <c r="DBO1404" s="1"/>
      <c r="DBP1404" s="1"/>
      <c r="DBQ1404" s="1"/>
      <c r="DBR1404" s="1"/>
      <c r="DBS1404" s="1"/>
      <c r="DBT1404" s="1"/>
      <c r="DBU1404" s="1"/>
      <c r="DBV1404" s="1"/>
      <c r="DBW1404" s="1"/>
      <c r="DBX1404" s="1"/>
      <c r="DBY1404" s="1"/>
      <c r="DBZ1404" s="1"/>
      <c r="DCA1404" s="1"/>
      <c r="DCB1404" s="1"/>
      <c r="DCC1404" s="1"/>
      <c r="DCD1404" s="1"/>
      <c r="DCE1404" s="1"/>
      <c r="DCF1404" s="1"/>
      <c r="DCG1404" s="1"/>
      <c r="DCH1404" s="1"/>
      <c r="DCI1404" s="1"/>
      <c r="DCJ1404" s="1"/>
      <c r="DCK1404" s="1"/>
      <c r="DCL1404" s="1"/>
      <c r="DCM1404" s="1"/>
      <c r="DCN1404" s="1"/>
      <c r="DCO1404" s="1"/>
      <c r="DCP1404" s="1"/>
      <c r="DCQ1404" s="1"/>
      <c r="DCR1404" s="1"/>
      <c r="DCS1404" s="1"/>
      <c r="DCT1404" s="1"/>
      <c r="DCU1404" s="1"/>
      <c r="DCV1404" s="1"/>
      <c r="DCW1404" s="1"/>
      <c r="DCX1404" s="1"/>
      <c r="DCY1404" s="1"/>
      <c r="DCZ1404" s="1"/>
      <c r="DDA1404" s="1"/>
      <c r="DDB1404" s="1"/>
      <c r="DDC1404" s="1"/>
      <c r="DDD1404" s="1"/>
      <c r="DDE1404" s="1"/>
      <c r="DDF1404" s="1"/>
      <c r="DDG1404" s="1"/>
      <c r="DDH1404" s="1"/>
      <c r="DDI1404" s="1"/>
      <c r="DDJ1404" s="1"/>
      <c r="DDK1404" s="1"/>
      <c r="DDL1404" s="1"/>
      <c r="DDM1404" s="1"/>
      <c r="DDN1404" s="1"/>
      <c r="DDO1404" s="1"/>
      <c r="DDP1404" s="1"/>
      <c r="DDQ1404" s="1"/>
      <c r="DDR1404" s="1"/>
      <c r="DDS1404" s="1"/>
      <c r="DDT1404" s="1"/>
      <c r="DDU1404" s="1"/>
      <c r="DDV1404" s="1"/>
      <c r="DDW1404" s="1"/>
      <c r="DDX1404" s="1"/>
      <c r="DDY1404" s="1"/>
      <c r="DDZ1404" s="1"/>
      <c r="DEA1404" s="1"/>
      <c r="DEB1404" s="1"/>
      <c r="DEC1404" s="1"/>
      <c r="DED1404" s="1"/>
      <c r="DEE1404" s="1"/>
      <c r="DEF1404" s="1"/>
      <c r="DEG1404" s="1"/>
      <c r="DEH1404" s="1"/>
      <c r="DEI1404" s="1"/>
      <c r="DEJ1404" s="1"/>
      <c r="DEK1404" s="1"/>
      <c r="DEL1404" s="1"/>
      <c r="DEM1404" s="1"/>
      <c r="DEN1404" s="1"/>
      <c r="DEO1404" s="1"/>
      <c r="DEP1404" s="1"/>
      <c r="DEQ1404" s="1"/>
      <c r="DER1404" s="1"/>
      <c r="DES1404" s="1"/>
      <c r="DET1404" s="1"/>
      <c r="DEU1404" s="1"/>
      <c r="DEV1404" s="1"/>
      <c r="DEW1404" s="1"/>
      <c r="DEX1404" s="1"/>
      <c r="DEY1404" s="1"/>
      <c r="DEZ1404" s="1"/>
      <c r="DFA1404" s="1"/>
      <c r="DFB1404" s="1"/>
      <c r="DFC1404" s="1"/>
      <c r="DFD1404" s="1"/>
      <c r="DFE1404" s="1"/>
      <c r="DFF1404" s="1"/>
      <c r="DFG1404" s="1"/>
      <c r="DFH1404" s="1"/>
      <c r="DFI1404" s="1"/>
      <c r="DFJ1404" s="1"/>
      <c r="DFK1404" s="1"/>
      <c r="DFL1404" s="1"/>
      <c r="DFM1404" s="1"/>
      <c r="DFN1404" s="1"/>
      <c r="DFO1404" s="1"/>
      <c r="DFP1404" s="1"/>
      <c r="DFQ1404" s="1"/>
      <c r="DFR1404" s="1"/>
      <c r="DFS1404" s="1"/>
      <c r="DFT1404" s="1"/>
      <c r="DFU1404" s="1"/>
      <c r="DFV1404" s="1"/>
      <c r="DFW1404" s="1"/>
      <c r="DFX1404" s="1"/>
      <c r="DFY1404" s="1"/>
      <c r="DFZ1404" s="1"/>
      <c r="DGA1404" s="1"/>
      <c r="DGB1404" s="1"/>
      <c r="DGC1404" s="1"/>
      <c r="DGD1404" s="1"/>
      <c r="DGE1404" s="1"/>
      <c r="DGF1404" s="1"/>
      <c r="DGG1404" s="1"/>
      <c r="DGH1404" s="1"/>
      <c r="DGI1404" s="1"/>
      <c r="DGJ1404" s="1"/>
      <c r="DGK1404" s="1"/>
      <c r="DGL1404" s="1"/>
      <c r="DGM1404" s="1"/>
      <c r="DGN1404" s="1"/>
      <c r="DGO1404" s="1"/>
      <c r="DGP1404" s="1"/>
      <c r="DGQ1404" s="1"/>
      <c r="DGR1404" s="1"/>
      <c r="DGS1404" s="1"/>
      <c r="DGT1404" s="1"/>
      <c r="DGU1404" s="1"/>
      <c r="DGV1404" s="1"/>
      <c r="DGW1404" s="1"/>
      <c r="DGX1404" s="1"/>
      <c r="DGY1404" s="1"/>
      <c r="DGZ1404" s="1"/>
      <c r="DHA1404" s="1"/>
      <c r="DHB1404" s="1"/>
      <c r="DHC1404" s="1"/>
      <c r="DHD1404" s="1"/>
      <c r="DHE1404" s="1"/>
      <c r="DHF1404" s="1"/>
      <c r="DHG1404" s="1"/>
      <c r="DHH1404" s="1"/>
      <c r="DHI1404" s="1"/>
      <c r="DHJ1404" s="1"/>
      <c r="DHK1404" s="1"/>
      <c r="DHL1404" s="1"/>
      <c r="DHM1404" s="1"/>
      <c r="DHN1404" s="1"/>
      <c r="DHO1404" s="1"/>
      <c r="DHP1404" s="1"/>
      <c r="DHQ1404" s="1"/>
      <c r="DHR1404" s="1"/>
      <c r="DHS1404" s="1"/>
      <c r="DHT1404" s="1"/>
      <c r="DHU1404" s="1"/>
      <c r="DHV1404" s="1"/>
      <c r="DHW1404" s="1"/>
      <c r="DHX1404" s="1"/>
      <c r="DHY1404" s="1"/>
      <c r="DHZ1404" s="1"/>
      <c r="DIA1404" s="1"/>
      <c r="DIB1404" s="1"/>
      <c r="DIC1404" s="1"/>
      <c r="DID1404" s="1"/>
      <c r="DIE1404" s="1"/>
      <c r="DIF1404" s="1"/>
      <c r="DIG1404" s="1"/>
      <c r="DIH1404" s="1"/>
      <c r="DII1404" s="1"/>
      <c r="DIJ1404" s="1"/>
      <c r="DIK1404" s="1"/>
      <c r="DIL1404" s="1"/>
      <c r="DIM1404" s="1"/>
      <c r="DIN1404" s="1"/>
      <c r="DIO1404" s="1"/>
      <c r="DIP1404" s="1"/>
      <c r="DIQ1404" s="1"/>
      <c r="DIR1404" s="1"/>
      <c r="DIS1404" s="1"/>
      <c r="DIT1404" s="1"/>
      <c r="DIU1404" s="1"/>
      <c r="DIV1404" s="1"/>
      <c r="DIW1404" s="1"/>
      <c r="DIX1404" s="1"/>
      <c r="DIY1404" s="1"/>
      <c r="DIZ1404" s="1"/>
      <c r="DJA1404" s="1"/>
      <c r="DJB1404" s="1"/>
      <c r="DJC1404" s="1"/>
      <c r="DJD1404" s="1"/>
      <c r="DJE1404" s="1"/>
      <c r="DJF1404" s="1"/>
      <c r="DJG1404" s="1"/>
      <c r="DJH1404" s="1"/>
      <c r="DJI1404" s="1"/>
      <c r="DJJ1404" s="1"/>
      <c r="DJK1404" s="1"/>
      <c r="DJL1404" s="1"/>
      <c r="DJM1404" s="1"/>
      <c r="DJN1404" s="1"/>
      <c r="DJO1404" s="1"/>
      <c r="DJP1404" s="1"/>
      <c r="DJQ1404" s="1"/>
      <c r="DJR1404" s="1"/>
      <c r="DJS1404" s="1"/>
      <c r="DJT1404" s="1"/>
      <c r="DJU1404" s="1"/>
      <c r="DJV1404" s="1"/>
      <c r="DJW1404" s="1"/>
      <c r="DJX1404" s="1"/>
      <c r="DJY1404" s="1"/>
      <c r="DJZ1404" s="1"/>
      <c r="DKA1404" s="1"/>
      <c r="DKB1404" s="1"/>
      <c r="DKC1404" s="1"/>
      <c r="DKD1404" s="1"/>
      <c r="DKE1404" s="1"/>
      <c r="DKF1404" s="1"/>
      <c r="DKG1404" s="1"/>
      <c r="DKH1404" s="1"/>
      <c r="DKI1404" s="1"/>
      <c r="DKJ1404" s="1"/>
      <c r="DKK1404" s="1"/>
      <c r="DKL1404" s="1"/>
      <c r="DKM1404" s="1"/>
      <c r="DKN1404" s="1"/>
      <c r="DKO1404" s="1"/>
      <c r="DKP1404" s="1"/>
      <c r="DKQ1404" s="1"/>
      <c r="DKR1404" s="1"/>
      <c r="DKS1404" s="1"/>
      <c r="DKT1404" s="1"/>
      <c r="DKU1404" s="1"/>
      <c r="DKV1404" s="1"/>
      <c r="DKW1404" s="1"/>
      <c r="DKX1404" s="1"/>
      <c r="DKY1404" s="1"/>
      <c r="DKZ1404" s="1"/>
      <c r="DLA1404" s="1"/>
      <c r="DLB1404" s="1"/>
      <c r="DLC1404" s="1"/>
      <c r="DLD1404" s="1"/>
      <c r="DLE1404" s="1"/>
      <c r="DLF1404" s="1"/>
      <c r="DLG1404" s="1"/>
      <c r="DLH1404" s="1"/>
      <c r="DLI1404" s="1"/>
      <c r="DLJ1404" s="1"/>
      <c r="DLK1404" s="1"/>
      <c r="DLL1404" s="1"/>
      <c r="DLM1404" s="1"/>
      <c r="DLN1404" s="1"/>
      <c r="DLO1404" s="1"/>
      <c r="DLP1404" s="1"/>
      <c r="DLQ1404" s="1"/>
      <c r="DLR1404" s="1"/>
      <c r="DLS1404" s="1"/>
      <c r="DLT1404" s="1"/>
      <c r="DLU1404" s="1"/>
      <c r="DLV1404" s="1"/>
      <c r="DLW1404" s="1"/>
      <c r="DLX1404" s="1"/>
      <c r="DLY1404" s="1"/>
      <c r="DLZ1404" s="1"/>
      <c r="DMA1404" s="1"/>
      <c r="DMB1404" s="1"/>
      <c r="DMC1404" s="1"/>
      <c r="DMD1404" s="1"/>
      <c r="DME1404" s="1"/>
      <c r="DMF1404" s="1"/>
      <c r="DMG1404" s="1"/>
      <c r="DMH1404" s="1"/>
      <c r="DMI1404" s="1"/>
      <c r="DMJ1404" s="1"/>
      <c r="DMK1404" s="1"/>
      <c r="DML1404" s="1"/>
      <c r="DMM1404" s="1"/>
      <c r="DMN1404" s="1"/>
      <c r="DMO1404" s="1"/>
      <c r="DMP1404" s="1"/>
      <c r="DMQ1404" s="1"/>
      <c r="DMR1404" s="1"/>
      <c r="DMS1404" s="1"/>
      <c r="DMT1404" s="1"/>
      <c r="DMU1404" s="1"/>
      <c r="DMV1404" s="1"/>
      <c r="DMW1404" s="1"/>
      <c r="DMX1404" s="1"/>
      <c r="DMY1404" s="1"/>
      <c r="DMZ1404" s="1"/>
      <c r="DNA1404" s="1"/>
      <c r="DNB1404" s="1"/>
      <c r="DNC1404" s="1"/>
      <c r="DND1404" s="1"/>
      <c r="DNE1404" s="1"/>
      <c r="DNF1404" s="1"/>
      <c r="DNG1404" s="1"/>
      <c r="DNH1404" s="1"/>
      <c r="DNI1404" s="1"/>
      <c r="DNJ1404" s="1"/>
      <c r="DNK1404" s="1"/>
      <c r="DNL1404" s="1"/>
      <c r="DNM1404" s="1"/>
      <c r="DNN1404" s="1"/>
      <c r="DNO1404" s="1"/>
      <c r="DNP1404" s="1"/>
      <c r="DNQ1404" s="1"/>
      <c r="DNR1404" s="1"/>
      <c r="DNS1404" s="1"/>
      <c r="DNT1404" s="1"/>
      <c r="DNU1404" s="1"/>
      <c r="DNV1404" s="1"/>
      <c r="DNW1404" s="1"/>
      <c r="DNX1404" s="1"/>
      <c r="DNY1404" s="1"/>
      <c r="DNZ1404" s="1"/>
      <c r="DOA1404" s="1"/>
      <c r="DOB1404" s="1"/>
      <c r="DOC1404" s="1"/>
      <c r="DOD1404" s="1"/>
      <c r="DOE1404" s="1"/>
      <c r="DOF1404" s="1"/>
      <c r="DOG1404" s="1"/>
      <c r="DOH1404" s="1"/>
      <c r="DOI1404" s="1"/>
      <c r="DOJ1404" s="1"/>
      <c r="DOK1404" s="1"/>
      <c r="DOL1404" s="1"/>
      <c r="DOM1404" s="1"/>
      <c r="DON1404" s="1"/>
      <c r="DOO1404" s="1"/>
      <c r="DOP1404" s="1"/>
      <c r="DOQ1404" s="1"/>
      <c r="DOR1404" s="1"/>
      <c r="DOS1404" s="1"/>
      <c r="DOT1404" s="1"/>
      <c r="DOU1404" s="1"/>
      <c r="DOV1404" s="1"/>
      <c r="DOW1404" s="1"/>
      <c r="DOX1404" s="1"/>
      <c r="DOY1404" s="1"/>
      <c r="DOZ1404" s="1"/>
      <c r="DPA1404" s="1"/>
      <c r="DPB1404" s="1"/>
      <c r="DPC1404" s="1"/>
      <c r="DPD1404" s="1"/>
      <c r="DPE1404" s="1"/>
      <c r="DPF1404" s="1"/>
      <c r="DPG1404" s="1"/>
      <c r="DPH1404" s="1"/>
      <c r="DPI1404" s="1"/>
      <c r="DPJ1404" s="1"/>
      <c r="DPK1404" s="1"/>
      <c r="DPL1404" s="1"/>
      <c r="DPM1404" s="1"/>
      <c r="DPN1404" s="1"/>
      <c r="DPO1404" s="1"/>
      <c r="DPP1404" s="1"/>
      <c r="DPQ1404" s="1"/>
      <c r="DPR1404" s="1"/>
      <c r="DPS1404" s="1"/>
      <c r="DPT1404" s="1"/>
      <c r="DPU1404" s="1"/>
      <c r="DPV1404" s="1"/>
      <c r="DPW1404" s="1"/>
      <c r="DPX1404" s="1"/>
      <c r="DPY1404" s="1"/>
      <c r="DPZ1404" s="1"/>
      <c r="DQA1404" s="1"/>
      <c r="DQB1404" s="1"/>
      <c r="DQC1404" s="1"/>
      <c r="DQD1404" s="1"/>
      <c r="DQE1404" s="1"/>
      <c r="DQF1404" s="1"/>
      <c r="DQG1404" s="1"/>
      <c r="DQH1404" s="1"/>
      <c r="DQI1404" s="1"/>
      <c r="DQJ1404" s="1"/>
      <c r="DQK1404" s="1"/>
      <c r="DQL1404" s="1"/>
      <c r="DQM1404" s="1"/>
      <c r="DQN1404" s="1"/>
      <c r="DQO1404" s="1"/>
      <c r="DQP1404" s="1"/>
      <c r="DQQ1404" s="1"/>
      <c r="DQR1404" s="1"/>
      <c r="DQS1404" s="1"/>
      <c r="DQT1404" s="1"/>
      <c r="DQU1404" s="1"/>
      <c r="DQV1404" s="1"/>
      <c r="DQW1404" s="1"/>
      <c r="DQX1404" s="1"/>
      <c r="DQY1404" s="1"/>
      <c r="DQZ1404" s="1"/>
      <c r="DRA1404" s="1"/>
      <c r="DRB1404" s="1"/>
      <c r="DRC1404" s="1"/>
      <c r="DRD1404" s="1"/>
      <c r="DRE1404" s="1"/>
      <c r="DRF1404" s="1"/>
      <c r="DRG1404" s="1"/>
      <c r="DRH1404" s="1"/>
      <c r="DRI1404" s="1"/>
      <c r="DRJ1404" s="1"/>
      <c r="DRK1404" s="1"/>
      <c r="DRL1404" s="1"/>
      <c r="DRM1404" s="1"/>
      <c r="DRN1404" s="1"/>
      <c r="DRO1404" s="1"/>
      <c r="DRP1404" s="1"/>
      <c r="DRQ1404" s="1"/>
      <c r="DRR1404" s="1"/>
      <c r="DRS1404" s="1"/>
      <c r="DRT1404" s="1"/>
      <c r="DRU1404" s="1"/>
      <c r="DRV1404" s="1"/>
      <c r="DRW1404" s="1"/>
      <c r="DRX1404" s="1"/>
      <c r="DRY1404" s="1"/>
      <c r="DRZ1404" s="1"/>
      <c r="DSA1404" s="1"/>
      <c r="DSB1404" s="1"/>
      <c r="DSC1404" s="1"/>
      <c r="DSD1404" s="1"/>
      <c r="DSE1404" s="1"/>
      <c r="DSF1404" s="1"/>
      <c r="DSG1404" s="1"/>
      <c r="DSH1404" s="1"/>
      <c r="DSI1404" s="1"/>
      <c r="DSJ1404" s="1"/>
      <c r="DSK1404" s="1"/>
      <c r="DSL1404" s="1"/>
      <c r="DSM1404" s="1"/>
      <c r="DSN1404" s="1"/>
      <c r="DSO1404" s="1"/>
      <c r="DSP1404" s="1"/>
      <c r="DSQ1404" s="1"/>
      <c r="DSR1404" s="1"/>
      <c r="DSS1404" s="1"/>
      <c r="DST1404" s="1"/>
      <c r="DSU1404" s="1"/>
      <c r="DSV1404" s="1"/>
      <c r="DSW1404" s="1"/>
      <c r="DSX1404" s="1"/>
      <c r="DSY1404" s="1"/>
      <c r="DSZ1404" s="1"/>
      <c r="DTA1404" s="1"/>
      <c r="DTB1404" s="1"/>
      <c r="DTC1404" s="1"/>
      <c r="DTD1404" s="1"/>
      <c r="DTE1404" s="1"/>
      <c r="DTF1404" s="1"/>
      <c r="DTG1404" s="1"/>
      <c r="DTH1404" s="1"/>
      <c r="DTI1404" s="1"/>
      <c r="DTJ1404" s="1"/>
      <c r="DTK1404" s="1"/>
      <c r="DTL1404" s="1"/>
      <c r="DTM1404" s="1"/>
      <c r="DTN1404" s="1"/>
      <c r="DTO1404" s="1"/>
      <c r="DTP1404" s="1"/>
      <c r="DTQ1404" s="1"/>
      <c r="DTR1404" s="1"/>
      <c r="DTS1404" s="1"/>
      <c r="DTT1404" s="1"/>
      <c r="DTU1404" s="1"/>
      <c r="DTV1404" s="1"/>
      <c r="DTW1404" s="1"/>
      <c r="DTX1404" s="1"/>
      <c r="DTY1404" s="1"/>
      <c r="DTZ1404" s="1"/>
      <c r="DUA1404" s="1"/>
      <c r="DUB1404" s="1"/>
      <c r="DUC1404" s="1"/>
      <c r="DUD1404" s="1"/>
      <c r="DUE1404" s="1"/>
      <c r="DUF1404" s="1"/>
      <c r="DUG1404" s="1"/>
      <c r="DUH1404" s="1"/>
      <c r="DUI1404" s="1"/>
      <c r="DUJ1404" s="1"/>
      <c r="DUK1404" s="1"/>
      <c r="DUL1404" s="1"/>
      <c r="DUM1404" s="1"/>
      <c r="DUN1404" s="1"/>
      <c r="DUO1404" s="1"/>
      <c r="DUP1404" s="1"/>
      <c r="DUQ1404" s="1"/>
      <c r="DUR1404" s="1"/>
      <c r="DUS1404" s="1"/>
      <c r="DUT1404" s="1"/>
      <c r="DUU1404" s="1"/>
      <c r="DUV1404" s="1"/>
      <c r="DUW1404" s="1"/>
      <c r="DUX1404" s="1"/>
      <c r="DUY1404" s="1"/>
      <c r="DUZ1404" s="1"/>
      <c r="DVA1404" s="1"/>
      <c r="DVB1404" s="1"/>
      <c r="DVC1404" s="1"/>
      <c r="DVD1404" s="1"/>
      <c r="DVE1404" s="1"/>
      <c r="DVF1404" s="1"/>
      <c r="DVG1404" s="1"/>
      <c r="DVH1404" s="1"/>
      <c r="DVI1404" s="1"/>
      <c r="DVJ1404" s="1"/>
      <c r="DVK1404" s="1"/>
      <c r="DVL1404" s="1"/>
      <c r="DVM1404" s="1"/>
      <c r="DVN1404" s="1"/>
      <c r="DVO1404" s="1"/>
      <c r="DVP1404" s="1"/>
      <c r="DVQ1404" s="1"/>
      <c r="DVR1404" s="1"/>
      <c r="DVS1404" s="1"/>
      <c r="DVT1404" s="1"/>
      <c r="DVU1404" s="1"/>
      <c r="DVV1404" s="1"/>
      <c r="DVW1404" s="1"/>
      <c r="DVX1404" s="1"/>
      <c r="DVY1404" s="1"/>
      <c r="DVZ1404" s="1"/>
      <c r="DWA1404" s="1"/>
      <c r="DWB1404" s="1"/>
      <c r="DWC1404" s="1"/>
      <c r="DWD1404" s="1"/>
      <c r="DWE1404" s="1"/>
      <c r="DWF1404" s="1"/>
      <c r="DWG1404" s="1"/>
      <c r="DWH1404" s="1"/>
      <c r="DWI1404" s="1"/>
      <c r="DWJ1404" s="1"/>
      <c r="DWK1404" s="1"/>
      <c r="DWL1404" s="1"/>
      <c r="DWM1404" s="1"/>
      <c r="DWN1404" s="1"/>
      <c r="DWO1404" s="1"/>
      <c r="DWP1404" s="1"/>
      <c r="DWQ1404" s="1"/>
      <c r="DWR1404" s="1"/>
      <c r="DWS1404" s="1"/>
      <c r="DWT1404" s="1"/>
      <c r="DWU1404" s="1"/>
      <c r="DWV1404" s="1"/>
      <c r="DWW1404" s="1"/>
      <c r="DWX1404" s="1"/>
      <c r="DWY1404" s="1"/>
      <c r="DWZ1404" s="1"/>
      <c r="DXA1404" s="1"/>
      <c r="DXB1404" s="1"/>
      <c r="DXC1404" s="1"/>
      <c r="DXD1404" s="1"/>
      <c r="DXE1404" s="1"/>
      <c r="DXF1404" s="1"/>
      <c r="DXG1404" s="1"/>
      <c r="DXH1404" s="1"/>
      <c r="DXI1404" s="1"/>
      <c r="DXJ1404" s="1"/>
      <c r="DXK1404" s="1"/>
      <c r="DXL1404" s="1"/>
      <c r="DXM1404" s="1"/>
      <c r="DXN1404" s="1"/>
      <c r="DXO1404" s="1"/>
      <c r="DXP1404" s="1"/>
      <c r="DXQ1404" s="1"/>
      <c r="DXR1404" s="1"/>
      <c r="DXS1404" s="1"/>
      <c r="DXT1404" s="1"/>
      <c r="DXU1404" s="1"/>
      <c r="DXV1404" s="1"/>
      <c r="DXW1404" s="1"/>
      <c r="DXX1404" s="1"/>
      <c r="DXY1404" s="1"/>
      <c r="DXZ1404" s="1"/>
      <c r="DYA1404" s="1"/>
      <c r="DYB1404" s="1"/>
      <c r="DYC1404" s="1"/>
      <c r="DYD1404" s="1"/>
      <c r="DYE1404" s="1"/>
      <c r="DYF1404" s="1"/>
      <c r="DYG1404" s="1"/>
      <c r="DYH1404" s="1"/>
      <c r="DYI1404" s="1"/>
      <c r="DYJ1404" s="1"/>
      <c r="DYK1404" s="1"/>
      <c r="DYL1404" s="1"/>
      <c r="DYM1404" s="1"/>
      <c r="DYN1404" s="1"/>
      <c r="DYO1404" s="1"/>
      <c r="DYP1404" s="1"/>
      <c r="DYQ1404" s="1"/>
      <c r="DYR1404" s="1"/>
      <c r="DYS1404" s="1"/>
      <c r="DYT1404" s="1"/>
      <c r="DYU1404" s="1"/>
      <c r="DYV1404" s="1"/>
      <c r="DYW1404" s="1"/>
      <c r="DYX1404" s="1"/>
      <c r="DYY1404" s="1"/>
      <c r="DYZ1404" s="1"/>
      <c r="DZA1404" s="1"/>
      <c r="DZB1404" s="1"/>
      <c r="DZC1404" s="1"/>
      <c r="DZD1404" s="1"/>
      <c r="DZE1404" s="1"/>
      <c r="DZF1404" s="1"/>
      <c r="DZG1404" s="1"/>
      <c r="DZH1404" s="1"/>
      <c r="DZI1404" s="1"/>
      <c r="DZJ1404" s="1"/>
      <c r="DZK1404" s="1"/>
      <c r="DZL1404" s="1"/>
      <c r="DZM1404" s="1"/>
      <c r="DZN1404" s="1"/>
      <c r="DZO1404" s="1"/>
      <c r="DZP1404" s="1"/>
      <c r="DZQ1404" s="1"/>
      <c r="DZR1404" s="1"/>
      <c r="DZS1404" s="1"/>
      <c r="DZT1404" s="1"/>
      <c r="DZU1404" s="1"/>
      <c r="DZV1404" s="1"/>
      <c r="DZW1404" s="1"/>
      <c r="DZX1404" s="1"/>
      <c r="DZY1404" s="1"/>
      <c r="DZZ1404" s="1"/>
      <c r="EAA1404" s="1"/>
      <c r="EAB1404" s="1"/>
      <c r="EAC1404" s="1"/>
      <c r="EAD1404" s="1"/>
      <c r="EAE1404" s="1"/>
      <c r="EAF1404" s="1"/>
      <c r="EAG1404" s="1"/>
      <c r="EAH1404" s="1"/>
      <c r="EAI1404" s="1"/>
      <c r="EAJ1404" s="1"/>
      <c r="EAK1404" s="1"/>
      <c r="EAL1404" s="1"/>
      <c r="EAM1404" s="1"/>
      <c r="EAN1404" s="1"/>
      <c r="EAO1404" s="1"/>
      <c r="EAP1404" s="1"/>
      <c r="EAQ1404" s="1"/>
      <c r="EAR1404" s="1"/>
      <c r="EAS1404" s="1"/>
      <c r="EAT1404" s="1"/>
      <c r="EAU1404" s="1"/>
      <c r="EAV1404" s="1"/>
      <c r="EAW1404" s="1"/>
      <c r="EAX1404" s="1"/>
      <c r="EAY1404" s="1"/>
      <c r="EAZ1404" s="1"/>
      <c r="EBA1404" s="1"/>
      <c r="EBB1404" s="1"/>
      <c r="EBC1404" s="1"/>
      <c r="EBD1404" s="1"/>
      <c r="EBE1404" s="1"/>
      <c r="EBF1404" s="1"/>
      <c r="EBG1404" s="1"/>
      <c r="EBH1404" s="1"/>
      <c r="EBI1404" s="1"/>
      <c r="EBJ1404" s="1"/>
      <c r="EBK1404" s="1"/>
      <c r="EBL1404" s="1"/>
      <c r="EBM1404" s="1"/>
      <c r="EBN1404" s="1"/>
      <c r="EBO1404" s="1"/>
      <c r="EBP1404" s="1"/>
      <c r="EBQ1404" s="1"/>
      <c r="EBR1404" s="1"/>
      <c r="EBS1404" s="1"/>
      <c r="EBT1404" s="1"/>
      <c r="EBU1404" s="1"/>
      <c r="EBV1404" s="1"/>
      <c r="EBW1404" s="1"/>
      <c r="EBX1404" s="1"/>
      <c r="EBY1404" s="1"/>
      <c r="EBZ1404" s="1"/>
      <c r="ECA1404" s="1"/>
      <c r="ECB1404" s="1"/>
      <c r="ECC1404" s="1"/>
      <c r="ECD1404" s="1"/>
      <c r="ECE1404" s="1"/>
      <c r="ECF1404" s="1"/>
      <c r="ECG1404" s="1"/>
      <c r="ECH1404" s="1"/>
      <c r="ECI1404" s="1"/>
      <c r="ECJ1404" s="1"/>
      <c r="ECK1404" s="1"/>
      <c r="ECL1404" s="1"/>
      <c r="ECM1404" s="1"/>
      <c r="ECN1404" s="1"/>
      <c r="ECO1404" s="1"/>
      <c r="ECP1404" s="1"/>
      <c r="ECQ1404" s="1"/>
      <c r="ECR1404" s="1"/>
      <c r="ECS1404" s="1"/>
      <c r="ECT1404" s="1"/>
      <c r="ECU1404" s="1"/>
      <c r="ECV1404" s="1"/>
      <c r="ECW1404" s="1"/>
      <c r="ECX1404" s="1"/>
      <c r="ECY1404" s="1"/>
      <c r="ECZ1404" s="1"/>
      <c r="EDA1404" s="1"/>
      <c r="EDB1404" s="1"/>
      <c r="EDC1404" s="1"/>
      <c r="EDD1404" s="1"/>
      <c r="EDE1404" s="1"/>
      <c r="EDF1404" s="1"/>
      <c r="EDG1404" s="1"/>
      <c r="EDH1404" s="1"/>
      <c r="EDI1404" s="1"/>
      <c r="EDJ1404" s="1"/>
      <c r="EDK1404" s="1"/>
      <c r="EDL1404" s="1"/>
      <c r="EDM1404" s="1"/>
      <c r="EDN1404" s="1"/>
      <c r="EDO1404" s="1"/>
      <c r="EDP1404" s="1"/>
      <c r="EDQ1404" s="1"/>
      <c r="EDR1404" s="1"/>
      <c r="EDS1404" s="1"/>
      <c r="EDT1404" s="1"/>
      <c r="EDU1404" s="1"/>
      <c r="EDV1404" s="1"/>
      <c r="EDW1404" s="1"/>
      <c r="EDX1404" s="1"/>
      <c r="EDY1404" s="1"/>
      <c r="EDZ1404" s="1"/>
      <c r="EEA1404" s="1"/>
      <c r="EEB1404" s="1"/>
      <c r="EEC1404" s="1"/>
      <c r="EED1404" s="1"/>
      <c r="EEE1404" s="1"/>
      <c r="EEF1404" s="1"/>
      <c r="EEG1404" s="1"/>
      <c r="EEH1404" s="1"/>
      <c r="EEI1404" s="1"/>
      <c r="EEJ1404" s="1"/>
      <c r="EEK1404" s="1"/>
      <c r="EEL1404" s="1"/>
      <c r="EEM1404" s="1"/>
      <c r="EEN1404" s="1"/>
      <c r="EEO1404" s="1"/>
      <c r="EEP1404" s="1"/>
      <c r="EEQ1404" s="1"/>
      <c r="EER1404" s="1"/>
      <c r="EES1404" s="1"/>
      <c r="EET1404" s="1"/>
      <c r="EEU1404" s="1"/>
      <c r="EEV1404" s="1"/>
      <c r="EEW1404" s="1"/>
      <c r="EEX1404" s="1"/>
      <c r="EEY1404" s="1"/>
      <c r="EEZ1404" s="1"/>
      <c r="EFA1404" s="1"/>
      <c r="EFB1404" s="1"/>
      <c r="EFC1404" s="1"/>
      <c r="EFD1404" s="1"/>
      <c r="EFE1404" s="1"/>
      <c r="EFF1404" s="1"/>
      <c r="EFG1404" s="1"/>
      <c r="EFH1404" s="1"/>
      <c r="EFI1404" s="1"/>
      <c r="EFJ1404" s="1"/>
      <c r="EFK1404" s="1"/>
      <c r="EFL1404" s="1"/>
      <c r="EFM1404" s="1"/>
      <c r="EFN1404" s="1"/>
      <c r="EFO1404" s="1"/>
      <c r="EFP1404" s="1"/>
      <c r="EFQ1404" s="1"/>
      <c r="EFR1404" s="1"/>
      <c r="EFS1404" s="1"/>
      <c r="EFT1404" s="1"/>
      <c r="EFU1404" s="1"/>
      <c r="EFV1404" s="1"/>
      <c r="EFW1404" s="1"/>
      <c r="EFX1404" s="1"/>
      <c r="EFY1404" s="1"/>
      <c r="EFZ1404" s="1"/>
      <c r="EGA1404" s="1"/>
      <c r="EGB1404" s="1"/>
      <c r="EGC1404" s="1"/>
      <c r="EGD1404" s="1"/>
      <c r="EGE1404" s="1"/>
      <c r="EGF1404" s="1"/>
      <c r="EGG1404" s="1"/>
      <c r="EGH1404" s="1"/>
      <c r="EGI1404" s="1"/>
      <c r="EGJ1404" s="1"/>
      <c r="EGK1404" s="1"/>
      <c r="EGL1404" s="1"/>
      <c r="EGM1404" s="1"/>
      <c r="EGN1404" s="1"/>
      <c r="EGO1404" s="1"/>
      <c r="EGP1404" s="1"/>
      <c r="EGQ1404" s="1"/>
      <c r="EGR1404" s="1"/>
      <c r="EGS1404" s="1"/>
      <c r="EGT1404" s="1"/>
      <c r="EGU1404" s="1"/>
      <c r="EGV1404" s="1"/>
      <c r="EGW1404" s="1"/>
      <c r="EGX1404" s="1"/>
      <c r="EGY1404" s="1"/>
      <c r="EGZ1404" s="1"/>
      <c r="EHA1404" s="1"/>
      <c r="EHB1404" s="1"/>
      <c r="EHC1404" s="1"/>
      <c r="EHD1404" s="1"/>
      <c r="EHE1404" s="1"/>
      <c r="EHF1404" s="1"/>
      <c r="EHG1404" s="1"/>
      <c r="EHH1404" s="1"/>
      <c r="EHI1404" s="1"/>
      <c r="EHJ1404" s="1"/>
      <c r="EHK1404" s="1"/>
      <c r="EHL1404" s="1"/>
      <c r="EHM1404" s="1"/>
      <c r="EHN1404" s="1"/>
      <c r="EHO1404" s="1"/>
      <c r="EHP1404" s="1"/>
      <c r="EHQ1404" s="1"/>
      <c r="EHR1404" s="1"/>
      <c r="EHS1404" s="1"/>
      <c r="EHT1404" s="1"/>
      <c r="EHU1404" s="1"/>
      <c r="EHV1404" s="1"/>
      <c r="EHW1404" s="1"/>
      <c r="EHX1404" s="1"/>
      <c r="EHY1404" s="1"/>
      <c r="EHZ1404" s="1"/>
      <c r="EIA1404" s="1"/>
      <c r="EIB1404" s="1"/>
      <c r="EIC1404" s="1"/>
      <c r="EID1404" s="1"/>
      <c r="EIE1404" s="1"/>
      <c r="EIF1404" s="1"/>
      <c r="EIG1404" s="1"/>
      <c r="EIH1404" s="1"/>
      <c r="EII1404" s="1"/>
      <c r="EIJ1404" s="1"/>
      <c r="EIK1404" s="1"/>
      <c r="EIL1404" s="1"/>
      <c r="EIM1404" s="1"/>
      <c r="EIN1404" s="1"/>
      <c r="EIO1404" s="1"/>
      <c r="EIP1404" s="1"/>
      <c r="EIQ1404" s="1"/>
      <c r="EIR1404" s="1"/>
      <c r="EIS1404" s="1"/>
      <c r="EIT1404" s="1"/>
      <c r="EIU1404" s="1"/>
      <c r="EIV1404" s="1"/>
      <c r="EIW1404" s="1"/>
      <c r="EIX1404" s="1"/>
      <c r="EIY1404" s="1"/>
      <c r="EIZ1404" s="1"/>
      <c r="EJA1404" s="1"/>
      <c r="EJB1404" s="1"/>
      <c r="EJC1404" s="1"/>
      <c r="EJD1404" s="1"/>
      <c r="EJE1404" s="1"/>
      <c r="EJF1404" s="1"/>
      <c r="EJG1404" s="1"/>
      <c r="EJH1404" s="1"/>
      <c r="EJI1404" s="1"/>
      <c r="EJJ1404" s="1"/>
      <c r="EJK1404" s="1"/>
      <c r="EJL1404" s="1"/>
      <c r="EJM1404" s="1"/>
      <c r="EJN1404" s="1"/>
      <c r="EJO1404" s="1"/>
      <c r="EJP1404" s="1"/>
      <c r="EJQ1404" s="1"/>
      <c r="EJR1404" s="1"/>
      <c r="EJS1404" s="1"/>
      <c r="EJT1404" s="1"/>
      <c r="EJU1404" s="1"/>
      <c r="EJV1404" s="1"/>
      <c r="EJW1404" s="1"/>
      <c r="EJX1404" s="1"/>
      <c r="EJY1404" s="1"/>
      <c r="EJZ1404" s="1"/>
      <c r="EKA1404" s="1"/>
      <c r="EKB1404" s="1"/>
      <c r="EKC1404" s="1"/>
      <c r="EKD1404" s="1"/>
      <c r="EKE1404" s="1"/>
      <c r="EKF1404" s="1"/>
      <c r="EKG1404" s="1"/>
      <c r="EKH1404" s="1"/>
      <c r="EKI1404" s="1"/>
      <c r="EKJ1404" s="1"/>
      <c r="EKK1404" s="1"/>
      <c r="EKL1404" s="1"/>
      <c r="EKM1404" s="1"/>
      <c r="EKN1404" s="1"/>
      <c r="EKO1404" s="1"/>
      <c r="EKP1404" s="1"/>
      <c r="EKQ1404" s="1"/>
      <c r="EKR1404" s="1"/>
      <c r="EKS1404" s="1"/>
      <c r="EKT1404" s="1"/>
      <c r="EKU1404" s="1"/>
      <c r="EKV1404" s="1"/>
      <c r="EKW1404" s="1"/>
      <c r="EKX1404" s="1"/>
      <c r="EKY1404" s="1"/>
      <c r="EKZ1404" s="1"/>
      <c r="ELA1404" s="1"/>
      <c r="ELB1404" s="1"/>
      <c r="ELC1404" s="1"/>
      <c r="ELD1404" s="1"/>
      <c r="ELE1404" s="1"/>
      <c r="ELF1404" s="1"/>
      <c r="ELG1404" s="1"/>
      <c r="ELH1404" s="1"/>
      <c r="ELI1404" s="1"/>
      <c r="ELJ1404" s="1"/>
      <c r="ELK1404" s="1"/>
      <c r="ELL1404" s="1"/>
      <c r="ELM1404" s="1"/>
      <c r="ELN1404" s="1"/>
      <c r="ELO1404" s="1"/>
      <c r="ELP1404" s="1"/>
      <c r="ELQ1404" s="1"/>
      <c r="ELR1404" s="1"/>
      <c r="ELS1404" s="1"/>
      <c r="ELT1404" s="1"/>
      <c r="ELU1404" s="1"/>
      <c r="ELV1404" s="1"/>
      <c r="ELW1404" s="1"/>
      <c r="ELX1404" s="1"/>
      <c r="ELY1404" s="1"/>
      <c r="ELZ1404" s="1"/>
      <c r="EMA1404" s="1"/>
      <c r="EMB1404" s="1"/>
      <c r="EMC1404" s="1"/>
      <c r="EMD1404" s="1"/>
      <c r="EME1404" s="1"/>
      <c r="EMF1404" s="1"/>
      <c r="EMG1404" s="1"/>
      <c r="EMH1404" s="1"/>
      <c r="EMI1404" s="1"/>
      <c r="EMJ1404" s="1"/>
      <c r="EMK1404" s="1"/>
      <c r="EML1404" s="1"/>
      <c r="EMM1404" s="1"/>
      <c r="EMN1404" s="1"/>
      <c r="EMO1404" s="1"/>
      <c r="EMP1404" s="1"/>
      <c r="EMQ1404" s="1"/>
      <c r="EMR1404" s="1"/>
      <c r="EMS1404" s="1"/>
      <c r="EMT1404" s="1"/>
      <c r="EMU1404" s="1"/>
      <c r="EMV1404" s="1"/>
      <c r="EMW1404" s="1"/>
      <c r="EMX1404" s="1"/>
      <c r="EMY1404" s="1"/>
      <c r="EMZ1404" s="1"/>
      <c r="ENA1404" s="1"/>
      <c r="ENB1404" s="1"/>
      <c r="ENC1404" s="1"/>
      <c r="END1404" s="1"/>
      <c r="ENE1404" s="1"/>
      <c r="ENF1404" s="1"/>
      <c r="ENG1404" s="1"/>
      <c r="ENH1404" s="1"/>
      <c r="ENI1404" s="1"/>
      <c r="ENJ1404" s="1"/>
      <c r="ENK1404" s="1"/>
      <c r="ENL1404" s="1"/>
      <c r="ENM1404" s="1"/>
      <c r="ENN1404" s="1"/>
      <c r="ENO1404" s="1"/>
      <c r="ENP1404" s="1"/>
      <c r="ENQ1404" s="1"/>
      <c r="ENR1404" s="1"/>
      <c r="ENS1404" s="1"/>
      <c r="ENT1404" s="1"/>
      <c r="ENU1404" s="1"/>
      <c r="ENV1404" s="1"/>
      <c r="ENW1404" s="1"/>
      <c r="ENX1404" s="1"/>
      <c r="ENY1404" s="1"/>
      <c r="ENZ1404" s="1"/>
      <c r="EOA1404" s="1"/>
      <c r="EOB1404" s="1"/>
      <c r="EOC1404" s="1"/>
      <c r="EOD1404" s="1"/>
      <c r="EOE1404" s="1"/>
      <c r="EOF1404" s="1"/>
      <c r="EOG1404" s="1"/>
      <c r="EOH1404" s="1"/>
      <c r="EOI1404" s="1"/>
      <c r="EOJ1404" s="1"/>
      <c r="EOK1404" s="1"/>
      <c r="EOL1404" s="1"/>
      <c r="EOM1404" s="1"/>
      <c r="EON1404" s="1"/>
      <c r="EOO1404" s="1"/>
      <c r="EOP1404" s="1"/>
      <c r="EOQ1404" s="1"/>
      <c r="EOR1404" s="1"/>
      <c r="EOS1404" s="1"/>
      <c r="EOT1404" s="1"/>
      <c r="EOU1404" s="1"/>
      <c r="EOV1404" s="1"/>
      <c r="EOW1404" s="1"/>
      <c r="EOX1404" s="1"/>
      <c r="EOY1404" s="1"/>
      <c r="EOZ1404" s="1"/>
      <c r="EPA1404" s="1"/>
      <c r="EPB1404" s="1"/>
      <c r="EPC1404" s="1"/>
      <c r="EPD1404" s="1"/>
      <c r="EPE1404" s="1"/>
      <c r="EPF1404" s="1"/>
      <c r="EPG1404" s="1"/>
      <c r="EPH1404" s="1"/>
      <c r="EPI1404" s="1"/>
      <c r="EPJ1404" s="1"/>
      <c r="EPK1404" s="1"/>
      <c r="EPL1404" s="1"/>
      <c r="EPM1404" s="1"/>
      <c r="EPN1404" s="1"/>
      <c r="EPO1404" s="1"/>
      <c r="EPP1404" s="1"/>
      <c r="EPQ1404" s="1"/>
      <c r="EPR1404" s="1"/>
      <c r="EPS1404" s="1"/>
      <c r="EPT1404" s="1"/>
      <c r="EPU1404" s="1"/>
      <c r="EPV1404" s="1"/>
      <c r="EPW1404" s="1"/>
      <c r="EPX1404" s="1"/>
      <c r="EPY1404" s="1"/>
      <c r="EPZ1404" s="1"/>
      <c r="EQA1404" s="1"/>
      <c r="EQB1404" s="1"/>
      <c r="EQC1404" s="1"/>
      <c r="EQD1404" s="1"/>
      <c r="EQE1404" s="1"/>
      <c r="EQF1404" s="1"/>
      <c r="EQG1404" s="1"/>
      <c r="EQH1404" s="1"/>
      <c r="EQI1404" s="1"/>
      <c r="EQJ1404" s="1"/>
      <c r="EQK1404" s="1"/>
      <c r="EQL1404" s="1"/>
      <c r="EQM1404" s="1"/>
      <c r="EQN1404" s="1"/>
      <c r="EQO1404" s="1"/>
      <c r="EQP1404" s="1"/>
      <c r="EQQ1404" s="1"/>
      <c r="EQR1404" s="1"/>
      <c r="EQS1404" s="1"/>
      <c r="EQT1404" s="1"/>
      <c r="EQU1404" s="1"/>
      <c r="EQV1404" s="1"/>
      <c r="EQW1404" s="1"/>
      <c r="EQX1404" s="1"/>
      <c r="EQY1404" s="1"/>
      <c r="EQZ1404" s="1"/>
      <c r="ERA1404" s="1"/>
      <c r="ERB1404" s="1"/>
      <c r="ERC1404" s="1"/>
      <c r="ERD1404" s="1"/>
      <c r="ERE1404" s="1"/>
      <c r="ERF1404" s="1"/>
      <c r="ERG1404" s="1"/>
      <c r="ERH1404" s="1"/>
      <c r="ERI1404" s="1"/>
      <c r="ERJ1404" s="1"/>
      <c r="ERK1404" s="1"/>
      <c r="ERL1404" s="1"/>
      <c r="ERM1404" s="1"/>
      <c r="ERN1404" s="1"/>
      <c r="ERO1404" s="1"/>
      <c r="ERP1404" s="1"/>
      <c r="ERQ1404" s="1"/>
      <c r="ERR1404" s="1"/>
      <c r="ERS1404" s="1"/>
      <c r="ERT1404" s="1"/>
      <c r="ERU1404" s="1"/>
      <c r="ERV1404" s="1"/>
      <c r="ERW1404" s="1"/>
      <c r="ERX1404" s="1"/>
      <c r="ERY1404" s="1"/>
      <c r="ERZ1404" s="1"/>
      <c r="ESA1404" s="1"/>
      <c r="ESB1404" s="1"/>
      <c r="ESC1404" s="1"/>
      <c r="ESD1404" s="1"/>
      <c r="ESE1404" s="1"/>
      <c r="ESF1404" s="1"/>
      <c r="ESG1404" s="1"/>
      <c r="ESH1404" s="1"/>
      <c r="ESI1404" s="1"/>
      <c r="ESJ1404" s="1"/>
      <c r="ESK1404" s="1"/>
      <c r="ESL1404" s="1"/>
      <c r="ESM1404" s="1"/>
      <c r="ESN1404" s="1"/>
      <c r="ESO1404" s="1"/>
      <c r="ESP1404" s="1"/>
      <c r="ESQ1404" s="1"/>
      <c r="ESR1404" s="1"/>
      <c r="ESS1404" s="1"/>
      <c r="EST1404" s="1"/>
      <c r="ESU1404" s="1"/>
      <c r="ESV1404" s="1"/>
      <c r="ESW1404" s="1"/>
      <c r="ESX1404" s="1"/>
      <c r="ESY1404" s="1"/>
      <c r="ESZ1404" s="1"/>
      <c r="ETA1404" s="1"/>
      <c r="ETB1404" s="1"/>
      <c r="ETC1404" s="1"/>
      <c r="ETD1404" s="1"/>
      <c r="ETE1404" s="1"/>
      <c r="ETF1404" s="1"/>
      <c r="ETG1404" s="1"/>
      <c r="ETH1404" s="1"/>
      <c r="ETI1404" s="1"/>
      <c r="ETJ1404" s="1"/>
      <c r="ETK1404" s="1"/>
      <c r="ETL1404" s="1"/>
      <c r="ETM1404" s="1"/>
      <c r="ETN1404" s="1"/>
      <c r="ETO1404" s="1"/>
      <c r="ETP1404" s="1"/>
      <c r="ETQ1404" s="1"/>
      <c r="ETR1404" s="1"/>
      <c r="ETS1404" s="1"/>
      <c r="ETT1404" s="1"/>
      <c r="ETU1404" s="1"/>
      <c r="ETV1404" s="1"/>
      <c r="ETW1404" s="1"/>
      <c r="ETX1404" s="1"/>
      <c r="ETY1404" s="1"/>
      <c r="ETZ1404" s="1"/>
      <c r="EUA1404" s="1"/>
      <c r="EUB1404" s="1"/>
      <c r="EUC1404" s="1"/>
      <c r="EUD1404" s="1"/>
      <c r="EUE1404" s="1"/>
      <c r="EUF1404" s="1"/>
      <c r="EUG1404" s="1"/>
      <c r="EUH1404" s="1"/>
      <c r="EUI1404" s="1"/>
      <c r="EUJ1404" s="1"/>
      <c r="EUK1404" s="1"/>
      <c r="EUL1404" s="1"/>
      <c r="EUM1404" s="1"/>
      <c r="EUN1404" s="1"/>
      <c r="EUO1404" s="1"/>
      <c r="EUP1404" s="1"/>
      <c r="EUQ1404" s="1"/>
      <c r="EUR1404" s="1"/>
      <c r="EUS1404" s="1"/>
      <c r="EUT1404" s="1"/>
      <c r="EUU1404" s="1"/>
      <c r="EUV1404" s="1"/>
      <c r="EUW1404" s="1"/>
      <c r="EUX1404" s="1"/>
      <c r="EUY1404" s="1"/>
      <c r="EUZ1404" s="1"/>
      <c r="EVA1404" s="1"/>
      <c r="EVB1404" s="1"/>
      <c r="EVC1404" s="1"/>
      <c r="EVD1404" s="1"/>
      <c r="EVE1404" s="1"/>
      <c r="EVF1404" s="1"/>
      <c r="EVG1404" s="1"/>
      <c r="EVH1404" s="1"/>
      <c r="EVI1404" s="1"/>
      <c r="EVJ1404" s="1"/>
      <c r="EVK1404" s="1"/>
      <c r="EVL1404" s="1"/>
      <c r="EVM1404" s="1"/>
      <c r="EVN1404" s="1"/>
      <c r="EVO1404" s="1"/>
      <c r="EVP1404" s="1"/>
      <c r="EVQ1404" s="1"/>
      <c r="EVR1404" s="1"/>
      <c r="EVS1404" s="1"/>
      <c r="EVT1404" s="1"/>
      <c r="EVU1404" s="1"/>
      <c r="EVV1404" s="1"/>
      <c r="EVW1404" s="1"/>
      <c r="EVX1404" s="1"/>
      <c r="EVY1404" s="1"/>
      <c r="EVZ1404" s="1"/>
      <c r="EWA1404" s="1"/>
      <c r="EWB1404" s="1"/>
      <c r="EWC1404" s="1"/>
      <c r="EWD1404" s="1"/>
      <c r="EWE1404" s="1"/>
      <c r="EWF1404" s="1"/>
      <c r="EWG1404" s="1"/>
      <c r="EWH1404" s="1"/>
      <c r="EWI1404" s="1"/>
      <c r="EWJ1404" s="1"/>
      <c r="EWK1404" s="1"/>
      <c r="EWL1404" s="1"/>
      <c r="EWM1404" s="1"/>
      <c r="EWN1404" s="1"/>
      <c r="EWO1404" s="1"/>
      <c r="EWP1404" s="1"/>
      <c r="EWQ1404" s="1"/>
      <c r="EWR1404" s="1"/>
      <c r="EWS1404" s="1"/>
      <c r="EWT1404" s="1"/>
      <c r="EWU1404" s="1"/>
      <c r="EWV1404" s="1"/>
      <c r="EWW1404" s="1"/>
      <c r="EWX1404" s="1"/>
      <c r="EWY1404" s="1"/>
      <c r="EWZ1404" s="1"/>
      <c r="EXA1404" s="1"/>
      <c r="EXB1404" s="1"/>
      <c r="EXC1404" s="1"/>
      <c r="EXD1404" s="1"/>
      <c r="EXE1404" s="1"/>
      <c r="EXF1404" s="1"/>
      <c r="EXG1404" s="1"/>
      <c r="EXH1404" s="1"/>
      <c r="EXI1404" s="1"/>
      <c r="EXJ1404" s="1"/>
      <c r="EXK1404" s="1"/>
      <c r="EXL1404" s="1"/>
      <c r="EXM1404" s="1"/>
      <c r="EXN1404" s="1"/>
      <c r="EXO1404" s="1"/>
      <c r="EXP1404" s="1"/>
      <c r="EXQ1404" s="1"/>
      <c r="EXR1404" s="1"/>
      <c r="EXS1404" s="1"/>
      <c r="EXT1404" s="1"/>
      <c r="EXU1404" s="1"/>
      <c r="EXV1404" s="1"/>
      <c r="EXW1404" s="1"/>
      <c r="EXX1404" s="1"/>
      <c r="EXY1404" s="1"/>
      <c r="EXZ1404" s="1"/>
      <c r="EYA1404" s="1"/>
      <c r="EYB1404" s="1"/>
      <c r="EYC1404" s="1"/>
      <c r="EYD1404" s="1"/>
      <c r="EYE1404" s="1"/>
      <c r="EYF1404" s="1"/>
      <c r="EYG1404" s="1"/>
      <c r="EYH1404" s="1"/>
      <c r="EYI1404" s="1"/>
      <c r="EYJ1404" s="1"/>
      <c r="EYK1404" s="1"/>
      <c r="EYL1404" s="1"/>
      <c r="EYM1404" s="1"/>
      <c r="EYN1404" s="1"/>
      <c r="EYO1404" s="1"/>
      <c r="EYP1404" s="1"/>
      <c r="EYQ1404" s="1"/>
      <c r="EYR1404" s="1"/>
      <c r="EYS1404" s="1"/>
      <c r="EYT1404" s="1"/>
      <c r="EYU1404" s="1"/>
      <c r="EYV1404" s="1"/>
      <c r="EYW1404" s="1"/>
      <c r="EYX1404" s="1"/>
      <c r="EYY1404" s="1"/>
      <c r="EYZ1404" s="1"/>
      <c r="EZA1404" s="1"/>
      <c r="EZB1404" s="1"/>
      <c r="EZC1404" s="1"/>
      <c r="EZD1404" s="1"/>
      <c r="EZE1404" s="1"/>
      <c r="EZF1404" s="1"/>
      <c r="EZG1404" s="1"/>
      <c r="EZH1404" s="1"/>
      <c r="EZI1404" s="1"/>
      <c r="EZJ1404" s="1"/>
      <c r="EZK1404" s="1"/>
      <c r="EZL1404" s="1"/>
      <c r="EZM1404" s="1"/>
      <c r="EZN1404" s="1"/>
      <c r="EZO1404" s="1"/>
      <c r="EZP1404" s="1"/>
      <c r="EZQ1404" s="1"/>
      <c r="EZR1404" s="1"/>
      <c r="EZS1404" s="1"/>
      <c r="EZT1404" s="1"/>
      <c r="EZU1404" s="1"/>
      <c r="EZV1404" s="1"/>
      <c r="EZW1404" s="1"/>
      <c r="EZX1404" s="1"/>
      <c r="EZY1404" s="1"/>
      <c r="EZZ1404" s="1"/>
      <c r="FAA1404" s="1"/>
      <c r="FAB1404" s="1"/>
      <c r="FAC1404" s="1"/>
      <c r="FAD1404" s="1"/>
      <c r="FAE1404" s="1"/>
      <c r="FAF1404" s="1"/>
      <c r="FAG1404" s="1"/>
      <c r="FAH1404" s="1"/>
      <c r="FAI1404" s="1"/>
      <c r="FAJ1404" s="1"/>
      <c r="FAK1404" s="1"/>
      <c r="FAL1404" s="1"/>
      <c r="FAM1404" s="1"/>
      <c r="FAN1404" s="1"/>
      <c r="FAO1404" s="1"/>
      <c r="FAP1404" s="1"/>
      <c r="FAQ1404" s="1"/>
      <c r="FAR1404" s="1"/>
      <c r="FAS1404" s="1"/>
      <c r="FAT1404" s="1"/>
      <c r="FAU1404" s="1"/>
      <c r="FAV1404" s="1"/>
      <c r="FAW1404" s="1"/>
      <c r="FAX1404" s="1"/>
      <c r="FAY1404" s="1"/>
      <c r="FAZ1404" s="1"/>
      <c r="FBA1404" s="1"/>
      <c r="FBB1404" s="1"/>
      <c r="FBC1404" s="1"/>
      <c r="FBD1404" s="1"/>
      <c r="FBE1404" s="1"/>
      <c r="FBF1404" s="1"/>
      <c r="FBG1404" s="1"/>
      <c r="FBH1404" s="1"/>
      <c r="FBI1404" s="1"/>
      <c r="FBJ1404" s="1"/>
      <c r="FBK1404" s="1"/>
      <c r="FBL1404" s="1"/>
      <c r="FBM1404" s="1"/>
      <c r="FBN1404" s="1"/>
      <c r="FBO1404" s="1"/>
      <c r="FBP1404" s="1"/>
      <c r="FBQ1404" s="1"/>
      <c r="FBR1404" s="1"/>
      <c r="FBS1404" s="1"/>
      <c r="FBT1404" s="1"/>
      <c r="FBU1404" s="1"/>
      <c r="FBV1404" s="1"/>
      <c r="FBW1404" s="1"/>
      <c r="FBX1404" s="1"/>
      <c r="FBY1404" s="1"/>
      <c r="FBZ1404" s="1"/>
      <c r="FCA1404" s="1"/>
      <c r="FCB1404" s="1"/>
      <c r="FCC1404" s="1"/>
      <c r="FCD1404" s="1"/>
      <c r="FCE1404" s="1"/>
      <c r="FCF1404" s="1"/>
      <c r="FCG1404" s="1"/>
      <c r="FCH1404" s="1"/>
      <c r="FCI1404" s="1"/>
      <c r="FCJ1404" s="1"/>
      <c r="FCK1404" s="1"/>
      <c r="FCL1404" s="1"/>
      <c r="FCM1404" s="1"/>
      <c r="FCN1404" s="1"/>
      <c r="FCO1404" s="1"/>
      <c r="FCP1404" s="1"/>
      <c r="FCQ1404" s="1"/>
      <c r="FCR1404" s="1"/>
      <c r="FCS1404" s="1"/>
      <c r="FCT1404" s="1"/>
      <c r="FCU1404" s="1"/>
      <c r="FCV1404" s="1"/>
      <c r="FCW1404" s="1"/>
      <c r="FCX1404" s="1"/>
      <c r="FCY1404" s="1"/>
      <c r="FCZ1404" s="1"/>
      <c r="FDA1404" s="1"/>
      <c r="FDB1404" s="1"/>
      <c r="FDC1404" s="1"/>
      <c r="FDD1404" s="1"/>
      <c r="FDE1404" s="1"/>
      <c r="FDF1404" s="1"/>
      <c r="FDG1404" s="1"/>
      <c r="FDH1404" s="1"/>
      <c r="FDI1404" s="1"/>
      <c r="FDJ1404" s="1"/>
      <c r="FDK1404" s="1"/>
      <c r="FDL1404" s="1"/>
      <c r="FDM1404" s="1"/>
      <c r="FDN1404" s="1"/>
      <c r="FDO1404" s="1"/>
      <c r="FDP1404" s="1"/>
      <c r="FDQ1404" s="1"/>
      <c r="FDR1404" s="1"/>
      <c r="FDS1404" s="1"/>
      <c r="FDT1404" s="1"/>
      <c r="FDU1404" s="1"/>
      <c r="FDV1404" s="1"/>
      <c r="FDW1404" s="1"/>
      <c r="FDX1404" s="1"/>
      <c r="FDY1404" s="1"/>
      <c r="FDZ1404" s="1"/>
      <c r="FEA1404" s="1"/>
      <c r="FEB1404" s="1"/>
      <c r="FEC1404" s="1"/>
      <c r="FED1404" s="1"/>
      <c r="FEE1404" s="1"/>
      <c r="FEF1404" s="1"/>
      <c r="FEG1404" s="1"/>
      <c r="FEH1404" s="1"/>
      <c r="FEI1404" s="1"/>
      <c r="FEJ1404" s="1"/>
      <c r="FEK1404" s="1"/>
      <c r="FEL1404" s="1"/>
      <c r="FEM1404" s="1"/>
      <c r="FEN1404" s="1"/>
      <c r="FEO1404" s="1"/>
      <c r="FEP1404" s="1"/>
      <c r="FEQ1404" s="1"/>
      <c r="FER1404" s="1"/>
      <c r="FES1404" s="1"/>
      <c r="FET1404" s="1"/>
      <c r="FEU1404" s="1"/>
      <c r="FEV1404" s="1"/>
      <c r="FEW1404" s="1"/>
      <c r="FEX1404" s="1"/>
      <c r="FEY1404" s="1"/>
      <c r="FEZ1404" s="1"/>
      <c r="FFA1404" s="1"/>
      <c r="FFB1404" s="1"/>
      <c r="FFC1404" s="1"/>
      <c r="FFD1404" s="1"/>
      <c r="FFE1404" s="1"/>
      <c r="FFF1404" s="1"/>
      <c r="FFG1404" s="1"/>
      <c r="FFH1404" s="1"/>
      <c r="FFI1404" s="1"/>
      <c r="FFJ1404" s="1"/>
      <c r="FFK1404" s="1"/>
      <c r="FFL1404" s="1"/>
      <c r="FFM1404" s="1"/>
      <c r="FFN1404" s="1"/>
      <c r="FFO1404" s="1"/>
      <c r="FFP1404" s="1"/>
      <c r="FFQ1404" s="1"/>
      <c r="FFR1404" s="1"/>
      <c r="FFS1404" s="1"/>
      <c r="FFT1404" s="1"/>
      <c r="FFU1404" s="1"/>
      <c r="FFV1404" s="1"/>
      <c r="FFW1404" s="1"/>
      <c r="FFX1404" s="1"/>
      <c r="FFY1404" s="1"/>
      <c r="FFZ1404" s="1"/>
      <c r="FGA1404" s="1"/>
      <c r="FGB1404" s="1"/>
      <c r="FGC1404" s="1"/>
      <c r="FGD1404" s="1"/>
      <c r="FGE1404" s="1"/>
      <c r="FGF1404" s="1"/>
      <c r="FGG1404" s="1"/>
      <c r="FGH1404" s="1"/>
      <c r="FGI1404" s="1"/>
      <c r="FGJ1404" s="1"/>
      <c r="FGK1404" s="1"/>
      <c r="FGL1404" s="1"/>
      <c r="FGM1404" s="1"/>
      <c r="FGN1404" s="1"/>
      <c r="FGO1404" s="1"/>
      <c r="FGP1404" s="1"/>
      <c r="FGQ1404" s="1"/>
      <c r="FGR1404" s="1"/>
      <c r="FGS1404" s="1"/>
      <c r="FGT1404" s="1"/>
      <c r="FGU1404" s="1"/>
      <c r="FGV1404" s="1"/>
      <c r="FGW1404" s="1"/>
      <c r="FGX1404" s="1"/>
      <c r="FGY1404" s="1"/>
      <c r="FGZ1404" s="1"/>
      <c r="FHA1404" s="1"/>
      <c r="FHB1404" s="1"/>
      <c r="FHC1404" s="1"/>
      <c r="FHD1404" s="1"/>
      <c r="FHE1404" s="1"/>
      <c r="FHF1404" s="1"/>
      <c r="FHG1404" s="1"/>
      <c r="FHH1404" s="1"/>
      <c r="FHI1404" s="1"/>
      <c r="FHJ1404" s="1"/>
      <c r="FHK1404" s="1"/>
      <c r="FHL1404" s="1"/>
      <c r="FHM1404" s="1"/>
      <c r="FHN1404" s="1"/>
      <c r="FHO1404" s="1"/>
      <c r="FHP1404" s="1"/>
      <c r="FHQ1404" s="1"/>
      <c r="FHR1404" s="1"/>
      <c r="FHS1404" s="1"/>
      <c r="FHT1404" s="1"/>
      <c r="FHU1404" s="1"/>
      <c r="FHV1404" s="1"/>
      <c r="FHW1404" s="1"/>
      <c r="FHX1404" s="1"/>
      <c r="FHY1404" s="1"/>
      <c r="FHZ1404" s="1"/>
      <c r="FIA1404" s="1"/>
      <c r="FIB1404" s="1"/>
      <c r="FIC1404" s="1"/>
      <c r="FID1404" s="1"/>
      <c r="FIE1404" s="1"/>
      <c r="FIF1404" s="1"/>
      <c r="FIG1404" s="1"/>
      <c r="FIH1404" s="1"/>
      <c r="FII1404" s="1"/>
      <c r="FIJ1404" s="1"/>
      <c r="FIK1404" s="1"/>
      <c r="FIL1404" s="1"/>
      <c r="FIM1404" s="1"/>
      <c r="FIN1404" s="1"/>
      <c r="FIO1404" s="1"/>
      <c r="FIP1404" s="1"/>
      <c r="FIQ1404" s="1"/>
      <c r="FIR1404" s="1"/>
      <c r="FIS1404" s="1"/>
      <c r="FIT1404" s="1"/>
      <c r="FIU1404" s="1"/>
      <c r="FIV1404" s="1"/>
      <c r="FIW1404" s="1"/>
      <c r="FIX1404" s="1"/>
      <c r="FIY1404" s="1"/>
      <c r="FIZ1404" s="1"/>
      <c r="FJA1404" s="1"/>
      <c r="FJB1404" s="1"/>
      <c r="FJC1404" s="1"/>
      <c r="FJD1404" s="1"/>
      <c r="FJE1404" s="1"/>
      <c r="FJF1404" s="1"/>
      <c r="FJG1404" s="1"/>
      <c r="FJH1404" s="1"/>
      <c r="FJI1404" s="1"/>
      <c r="FJJ1404" s="1"/>
      <c r="FJK1404" s="1"/>
      <c r="FJL1404" s="1"/>
      <c r="FJM1404" s="1"/>
      <c r="FJN1404" s="1"/>
      <c r="FJO1404" s="1"/>
      <c r="FJP1404" s="1"/>
      <c r="FJQ1404" s="1"/>
      <c r="FJR1404" s="1"/>
      <c r="FJS1404" s="1"/>
      <c r="FJT1404" s="1"/>
      <c r="FJU1404" s="1"/>
      <c r="FJV1404" s="1"/>
      <c r="FJW1404" s="1"/>
      <c r="FJX1404" s="1"/>
      <c r="FJY1404" s="1"/>
      <c r="FJZ1404" s="1"/>
      <c r="FKA1404" s="1"/>
      <c r="FKB1404" s="1"/>
      <c r="FKC1404" s="1"/>
      <c r="FKD1404" s="1"/>
      <c r="FKE1404" s="1"/>
      <c r="FKF1404" s="1"/>
      <c r="FKG1404" s="1"/>
      <c r="FKH1404" s="1"/>
      <c r="FKI1404" s="1"/>
      <c r="FKJ1404" s="1"/>
      <c r="FKK1404" s="1"/>
      <c r="FKL1404" s="1"/>
      <c r="FKM1404" s="1"/>
      <c r="FKN1404" s="1"/>
      <c r="FKO1404" s="1"/>
      <c r="FKP1404" s="1"/>
      <c r="FKQ1404" s="1"/>
      <c r="FKR1404" s="1"/>
      <c r="FKS1404" s="1"/>
      <c r="FKT1404" s="1"/>
      <c r="FKU1404" s="1"/>
      <c r="FKV1404" s="1"/>
      <c r="FKW1404" s="1"/>
      <c r="FKX1404" s="1"/>
      <c r="FKY1404" s="1"/>
      <c r="FKZ1404" s="1"/>
      <c r="FLA1404" s="1"/>
      <c r="FLB1404" s="1"/>
      <c r="FLC1404" s="1"/>
      <c r="FLD1404" s="1"/>
      <c r="FLE1404" s="1"/>
      <c r="FLF1404" s="1"/>
      <c r="FLG1404" s="1"/>
      <c r="FLH1404" s="1"/>
      <c r="FLI1404" s="1"/>
      <c r="FLJ1404" s="1"/>
      <c r="FLK1404" s="1"/>
      <c r="FLL1404" s="1"/>
      <c r="FLM1404" s="1"/>
      <c r="FLN1404" s="1"/>
      <c r="FLO1404" s="1"/>
      <c r="FLP1404" s="1"/>
      <c r="FLQ1404" s="1"/>
      <c r="FLR1404" s="1"/>
      <c r="FLS1404" s="1"/>
      <c r="FLT1404" s="1"/>
      <c r="FLU1404" s="1"/>
      <c r="FLV1404" s="1"/>
      <c r="FLW1404" s="1"/>
      <c r="FLX1404" s="1"/>
      <c r="FLY1404" s="1"/>
      <c r="FLZ1404" s="1"/>
      <c r="FMA1404" s="1"/>
      <c r="FMB1404" s="1"/>
      <c r="FMC1404" s="1"/>
      <c r="FMD1404" s="1"/>
      <c r="FME1404" s="1"/>
      <c r="FMF1404" s="1"/>
      <c r="FMG1404" s="1"/>
      <c r="FMH1404" s="1"/>
      <c r="FMI1404" s="1"/>
      <c r="FMJ1404" s="1"/>
      <c r="FMK1404" s="1"/>
      <c r="FML1404" s="1"/>
      <c r="FMM1404" s="1"/>
      <c r="FMN1404" s="1"/>
      <c r="FMO1404" s="1"/>
      <c r="FMP1404" s="1"/>
      <c r="FMQ1404" s="1"/>
      <c r="FMR1404" s="1"/>
      <c r="FMS1404" s="1"/>
      <c r="FMT1404" s="1"/>
      <c r="FMU1404" s="1"/>
      <c r="FMV1404" s="1"/>
      <c r="FMW1404" s="1"/>
      <c r="FMX1404" s="1"/>
      <c r="FMY1404" s="1"/>
      <c r="FMZ1404" s="1"/>
      <c r="FNA1404" s="1"/>
      <c r="FNB1404" s="1"/>
      <c r="FNC1404" s="1"/>
      <c r="FND1404" s="1"/>
      <c r="FNE1404" s="1"/>
      <c r="FNF1404" s="1"/>
      <c r="FNG1404" s="1"/>
      <c r="FNH1404" s="1"/>
      <c r="FNI1404" s="1"/>
      <c r="FNJ1404" s="1"/>
      <c r="FNK1404" s="1"/>
      <c r="FNL1404" s="1"/>
      <c r="FNM1404" s="1"/>
      <c r="FNN1404" s="1"/>
      <c r="FNO1404" s="1"/>
      <c r="FNP1404" s="1"/>
      <c r="FNQ1404" s="1"/>
      <c r="FNR1404" s="1"/>
      <c r="FNS1404" s="1"/>
      <c r="FNT1404" s="1"/>
      <c r="FNU1404" s="1"/>
      <c r="FNV1404" s="1"/>
      <c r="FNW1404" s="1"/>
      <c r="FNX1404" s="1"/>
      <c r="FNY1404" s="1"/>
      <c r="FNZ1404" s="1"/>
      <c r="FOA1404" s="1"/>
      <c r="FOB1404" s="1"/>
      <c r="FOC1404" s="1"/>
      <c r="FOD1404" s="1"/>
      <c r="FOE1404" s="1"/>
      <c r="FOF1404" s="1"/>
      <c r="FOG1404" s="1"/>
      <c r="FOH1404" s="1"/>
      <c r="FOI1404" s="1"/>
      <c r="FOJ1404" s="1"/>
      <c r="FOK1404" s="1"/>
      <c r="FOL1404" s="1"/>
      <c r="FOM1404" s="1"/>
      <c r="FON1404" s="1"/>
      <c r="FOO1404" s="1"/>
      <c r="FOP1404" s="1"/>
      <c r="FOQ1404" s="1"/>
      <c r="FOR1404" s="1"/>
      <c r="FOS1404" s="1"/>
      <c r="FOT1404" s="1"/>
      <c r="FOU1404" s="1"/>
      <c r="FOV1404" s="1"/>
      <c r="FOW1404" s="1"/>
      <c r="FOX1404" s="1"/>
      <c r="FOY1404" s="1"/>
      <c r="FOZ1404" s="1"/>
      <c r="FPA1404" s="1"/>
      <c r="FPB1404" s="1"/>
      <c r="FPC1404" s="1"/>
      <c r="FPD1404" s="1"/>
      <c r="FPE1404" s="1"/>
      <c r="FPF1404" s="1"/>
      <c r="FPG1404" s="1"/>
      <c r="FPH1404" s="1"/>
      <c r="FPI1404" s="1"/>
      <c r="FPJ1404" s="1"/>
      <c r="FPK1404" s="1"/>
      <c r="FPL1404" s="1"/>
      <c r="FPM1404" s="1"/>
      <c r="FPN1404" s="1"/>
      <c r="FPO1404" s="1"/>
      <c r="FPP1404" s="1"/>
      <c r="FPQ1404" s="1"/>
      <c r="FPR1404" s="1"/>
      <c r="FPS1404" s="1"/>
      <c r="FPT1404" s="1"/>
      <c r="FPU1404" s="1"/>
      <c r="FPV1404" s="1"/>
      <c r="FPW1404" s="1"/>
      <c r="FPX1404" s="1"/>
      <c r="FPY1404" s="1"/>
      <c r="FPZ1404" s="1"/>
      <c r="FQA1404" s="1"/>
      <c r="FQB1404" s="1"/>
      <c r="FQC1404" s="1"/>
      <c r="FQD1404" s="1"/>
      <c r="FQE1404" s="1"/>
      <c r="FQF1404" s="1"/>
      <c r="FQG1404" s="1"/>
      <c r="FQH1404" s="1"/>
      <c r="FQI1404" s="1"/>
      <c r="FQJ1404" s="1"/>
      <c r="FQK1404" s="1"/>
      <c r="FQL1404" s="1"/>
      <c r="FQM1404" s="1"/>
      <c r="FQN1404" s="1"/>
      <c r="FQO1404" s="1"/>
      <c r="FQP1404" s="1"/>
      <c r="FQQ1404" s="1"/>
      <c r="FQR1404" s="1"/>
      <c r="FQS1404" s="1"/>
      <c r="FQT1404" s="1"/>
      <c r="FQU1404" s="1"/>
      <c r="FQV1404" s="1"/>
      <c r="FQW1404" s="1"/>
      <c r="FQX1404" s="1"/>
      <c r="FQY1404" s="1"/>
      <c r="FQZ1404" s="1"/>
      <c r="FRA1404" s="1"/>
      <c r="FRB1404" s="1"/>
      <c r="FRC1404" s="1"/>
      <c r="FRD1404" s="1"/>
      <c r="FRE1404" s="1"/>
      <c r="FRF1404" s="1"/>
      <c r="FRG1404" s="1"/>
      <c r="FRH1404" s="1"/>
      <c r="FRI1404" s="1"/>
      <c r="FRJ1404" s="1"/>
      <c r="FRK1404" s="1"/>
      <c r="FRL1404" s="1"/>
      <c r="FRM1404" s="1"/>
      <c r="FRN1404" s="1"/>
      <c r="FRO1404" s="1"/>
      <c r="FRP1404" s="1"/>
      <c r="FRQ1404" s="1"/>
      <c r="FRR1404" s="1"/>
      <c r="FRS1404" s="1"/>
      <c r="FRT1404" s="1"/>
      <c r="FRU1404" s="1"/>
      <c r="FRV1404" s="1"/>
      <c r="FRW1404" s="1"/>
      <c r="FRX1404" s="1"/>
      <c r="FRY1404" s="1"/>
      <c r="FRZ1404" s="1"/>
      <c r="FSA1404" s="1"/>
      <c r="FSB1404" s="1"/>
      <c r="FSC1404" s="1"/>
      <c r="FSD1404" s="1"/>
      <c r="FSE1404" s="1"/>
      <c r="FSF1404" s="1"/>
      <c r="FSG1404" s="1"/>
      <c r="FSH1404" s="1"/>
      <c r="FSI1404" s="1"/>
      <c r="FSJ1404" s="1"/>
      <c r="FSK1404" s="1"/>
      <c r="FSL1404" s="1"/>
      <c r="FSM1404" s="1"/>
      <c r="FSN1404" s="1"/>
      <c r="FSO1404" s="1"/>
      <c r="FSP1404" s="1"/>
      <c r="FSQ1404" s="1"/>
      <c r="FSR1404" s="1"/>
      <c r="FSS1404" s="1"/>
      <c r="FST1404" s="1"/>
      <c r="FSU1404" s="1"/>
      <c r="FSV1404" s="1"/>
      <c r="FSW1404" s="1"/>
      <c r="FSX1404" s="1"/>
      <c r="FSY1404" s="1"/>
      <c r="FSZ1404" s="1"/>
      <c r="FTA1404" s="1"/>
      <c r="FTB1404" s="1"/>
      <c r="FTC1404" s="1"/>
      <c r="FTD1404" s="1"/>
      <c r="FTE1404" s="1"/>
      <c r="FTF1404" s="1"/>
      <c r="FTG1404" s="1"/>
      <c r="FTH1404" s="1"/>
      <c r="FTI1404" s="1"/>
      <c r="FTJ1404" s="1"/>
      <c r="FTK1404" s="1"/>
      <c r="FTL1404" s="1"/>
      <c r="FTM1404" s="1"/>
      <c r="FTN1404" s="1"/>
      <c r="FTO1404" s="1"/>
      <c r="FTP1404" s="1"/>
      <c r="FTQ1404" s="1"/>
      <c r="FTR1404" s="1"/>
      <c r="FTS1404" s="1"/>
      <c r="FTT1404" s="1"/>
      <c r="FTU1404" s="1"/>
      <c r="FTV1404" s="1"/>
      <c r="FTW1404" s="1"/>
      <c r="FTX1404" s="1"/>
      <c r="FTY1404" s="1"/>
      <c r="FTZ1404" s="1"/>
      <c r="FUA1404" s="1"/>
      <c r="FUB1404" s="1"/>
      <c r="FUC1404" s="1"/>
      <c r="FUD1404" s="1"/>
      <c r="FUE1404" s="1"/>
      <c r="FUF1404" s="1"/>
      <c r="FUG1404" s="1"/>
      <c r="FUH1404" s="1"/>
      <c r="FUI1404" s="1"/>
      <c r="FUJ1404" s="1"/>
      <c r="FUK1404" s="1"/>
      <c r="FUL1404" s="1"/>
      <c r="FUM1404" s="1"/>
      <c r="FUN1404" s="1"/>
      <c r="FUO1404" s="1"/>
      <c r="FUP1404" s="1"/>
      <c r="FUQ1404" s="1"/>
      <c r="FUR1404" s="1"/>
      <c r="FUS1404" s="1"/>
      <c r="FUT1404" s="1"/>
      <c r="FUU1404" s="1"/>
      <c r="FUV1404" s="1"/>
      <c r="FUW1404" s="1"/>
      <c r="FUX1404" s="1"/>
      <c r="FUY1404" s="1"/>
      <c r="FUZ1404" s="1"/>
      <c r="FVA1404" s="1"/>
      <c r="FVB1404" s="1"/>
      <c r="FVC1404" s="1"/>
      <c r="FVD1404" s="1"/>
      <c r="FVE1404" s="1"/>
      <c r="FVF1404" s="1"/>
      <c r="FVG1404" s="1"/>
      <c r="FVH1404" s="1"/>
      <c r="FVI1404" s="1"/>
      <c r="FVJ1404" s="1"/>
      <c r="FVK1404" s="1"/>
      <c r="FVL1404" s="1"/>
      <c r="FVM1404" s="1"/>
      <c r="FVN1404" s="1"/>
      <c r="FVO1404" s="1"/>
      <c r="FVP1404" s="1"/>
      <c r="FVQ1404" s="1"/>
      <c r="FVR1404" s="1"/>
      <c r="FVS1404" s="1"/>
      <c r="FVT1404" s="1"/>
      <c r="FVU1404" s="1"/>
      <c r="FVV1404" s="1"/>
      <c r="FVW1404" s="1"/>
      <c r="FVX1404" s="1"/>
      <c r="FVY1404" s="1"/>
      <c r="FVZ1404" s="1"/>
      <c r="FWA1404" s="1"/>
      <c r="FWB1404" s="1"/>
      <c r="FWC1404" s="1"/>
      <c r="FWD1404" s="1"/>
      <c r="FWE1404" s="1"/>
      <c r="FWF1404" s="1"/>
      <c r="FWG1404" s="1"/>
      <c r="FWH1404" s="1"/>
      <c r="FWI1404" s="1"/>
      <c r="FWJ1404" s="1"/>
      <c r="FWK1404" s="1"/>
      <c r="FWL1404" s="1"/>
      <c r="FWM1404" s="1"/>
      <c r="FWN1404" s="1"/>
      <c r="FWO1404" s="1"/>
      <c r="FWP1404" s="1"/>
      <c r="FWQ1404" s="1"/>
      <c r="FWR1404" s="1"/>
      <c r="FWS1404" s="1"/>
      <c r="FWT1404" s="1"/>
      <c r="FWU1404" s="1"/>
      <c r="FWV1404" s="1"/>
      <c r="FWW1404" s="1"/>
      <c r="FWX1404" s="1"/>
      <c r="FWY1404" s="1"/>
      <c r="FWZ1404" s="1"/>
      <c r="FXA1404" s="1"/>
      <c r="FXB1404" s="1"/>
      <c r="FXC1404" s="1"/>
      <c r="FXD1404" s="1"/>
      <c r="FXE1404" s="1"/>
      <c r="FXF1404" s="1"/>
      <c r="FXG1404" s="1"/>
      <c r="FXH1404" s="1"/>
      <c r="FXI1404" s="1"/>
      <c r="FXJ1404" s="1"/>
      <c r="FXK1404" s="1"/>
      <c r="FXL1404" s="1"/>
      <c r="FXM1404" s="1"/>
      <c r="FXN1404" s="1"/>
      <c r="FXO1404" s="1"/>
      <c r="FXP1404" s="1"/>
      <c r="FXQ1404" s="1"/>
      <c r="FXR1404" s="1"/>
      <c r="FXS1404" s="1"/>
      <c r="FXT1404" s="1"/>
      <c r="FXU1404" s="1"/>
      <c r="FXV1404" s="1"/>
      <c r="FXW1404" s="1"/>
      <c r="FXX1404" s="1"/>
      <c r="FXY1404" s="1"/>
      <c r="FXZ1404" s="1"/>
      <c r="FYA1404" s="1"/>
      <c r="FYB1404" s="1"/>
      <c r="FYC1404" s="1"/>
      <c r="FYD1404" s="1"/>
      <c r="FYE1404" s="1"/>
      <c r="FYF1404" s="1"/>
      <c r="FYG1404" s="1"/>
      <c r="FYH1404" s="1"/>
      <c r="FYI1404" s="1"/>
      <c r="FYJ1404" s="1"/>
      <c r="FYK1404" s="1"/>
      <c r="FYL1404" s="1"/>
      <c r="FYM1404" s="1"/>
      <c r="FYN1404" s="1"/>
      <c r="FYO1404" s="1"/>
      <c r="FYP1404" s="1"/>
      <c r="FYQ1404" s="1"/>
      <c r="FYR1404" s="1"/>
      <c r="FYS1404" s="1"/>
      <c r="FYT1404" s="1"/>
      <c r="FYU1404" s="1"/>
      <c r="FYV1404" s="1"/>
      <c r="FYW1404" s="1"/>
      <c r="FYX1404" s="1"/>
      <c r="FYY1404" s="1"/>
      <c r="FYZ1404" s="1"/>
      <c r="FZA1404" s="1"/>
      <c r="FZB1404" s="1"/>
      <c r="FZC1404" s="1"/>
      <c r="FZD1404" s="1"/>
      <c r="FZE1404" s="1"/>
      <c r="FZF1404" s="1"/>
      <c r="FZG1404" s="1"/>
      <c r="FZH1404" s="1"/>
      <c r="FZI1404" s="1"/>
      <c r="FZJ1404" s="1"/>
      <c r="FZK1404" s="1"/>
      <c r="FZL1404" s="1"/>
      <c r="FZM1404" s="1"/>
      <c r="FZN1404" s="1"/>
      <c r="FZO1404" s="1"/>
      <c r="FZP1404" s="1"/>
      <c r="FZQ1404" s="1"/>
      <c r="FZR1404" s="1"/>
      <c r="FZS1404" s="1"/>
      <c r="FZT1404" s="1"/>
      <c r="FZU1404" s="1"/>
      <c r="FZV1404" s="1"/>
      <c r="FZW1404" s="1"/>
      <c r="FZX1404" s="1"/>
      <c r="FZY1404" s="1"/>
      <c r="FZZ1404" s="1"/>
      <c r="GAA1404" s="1"/>
      <c r="GAB1404" s="1"/>
      <c r="GAC1404" s="1"/>
      <c r="GAD1404" s="1"/>
      <c r="GAE1404" s="1"/>
      <c r="GAF1404" s="1"/>
      <c r="GAG1404" s="1"/>
      <c r="GAH1404" s="1"/>
      <c r="GAI1404" s="1"/>
      <c r="GAJ1404" s="1"/>
      <c r="GAK1404" s="1"/>
      <c r="GAL1404" s="1"/>
      <c r="GAM1404" s="1"/>
      <c r="GAN1404" s="1"/>
      <c r="GAO1404" s="1"/>
      <c r="GAP1404" s="1"/>
      <c r="GAQ1404" s="1"/>
      <c r="GAR1404" s="1"/>
      <c r="GAS1404" s="1"/>
      <c r="GAT1404" s="1"/>
      <c r="GAU1404" s="1"/>
      <c r="GAV1404" s="1"/>
      <c r="GAW1404" s="1"/>
      <c r="GAX1404" s="1"/>
      <c r="GAY1404" s="1"/>
      <c r="GAZ1404" s="1"/>
      <c r="GBA1404" s="1"/>
      <c r="GBB1404" s="1"/>
      <c r="GBC1404" s="1"/>
      <c r="GBD1404" s="1"/>
      <c r="GBE1404" s="1"/>
      <c r="GBF1404" s="1"/>
      <c r="GBG1404" s="1"/>
      <c r="GBH1404" s="1"/>
      <c r="GBI1404" s="1"/>
      <c r="GBJ1404" s="1"/>
      <c r="GBK1404" s="1"/>
      <c r="GBL1404" s="1"/>
      <c r="GBM1404" s="1"/>
      <c r="GBN1404" s="1"/>
      <c r="GBO1404" s="1"/>
      <c r="GBP1404" s="1"/>
      <c r="GBQ1404" s="1"/>
      <c r="GBR1404" s="1"/>
      <c r="GBS1404" s="1"/>
      <c r="GBT1404" s="1"/>
      <c r="GBU1404" s="1"/>
      <c r="GBV1404" s="1"/>
      <c r="GBW1404" s="1"/>
      <c r="GBX1404" s="1"/>
      <c r="GBY1404" s="1"/>
      <c r="GBZ1404" s="1"/>
      <c r="GCA1404" s="1"/>
      <c r="GCB1404" s="1"/>
      <c r="GCC1404" s="1"/>
      <c r="GCD1404" s="1"/>
      <c r="GCE1404" s="1"/>
      <c r="GCF1404" s="1"/>
      <c r="GCG1404" s="1"/>
      <c r="GCH1404" s="1"/>
      <c r="GCI1404" s="1"/>
      <c r="GCJ1404" s="1"/>
      <c r="GCK1404" s="1"/>
      <c r="GCL1404" s="1"/>
      <c r="GCM1404" s="1"/>
      <c r="GCN1404" s="1"/>
      <c r="GCO1404" s="1"/>
      <c r="GCP1404" s="1"/>
      <c r="GCQ1404" s="1"/>
      <c r="GCR1404" s="1"/>
      <c r="GCS1404" s="1"/>
      <c r="GCT1404" s="1"/>
      <c r="GCU1404" s="1"/>
      <c r="GCV1404" s="1"/>
      <c r="GCW1404" s="1"/>
      <c r="GCX1404" s="1"/>
      <c r="GCY1404" s="1"/>
      <c r="GCZ1404" s="1"/>
      <c r="GDA1404" s="1"/>
      <c r="GDB1404" s="1"/>
      <c r="GDC1404" s="1"/>
      <c r="GDD1404" s="1"/>
      <c r="GDE1404" s="1"/>
      <c r="GDF1404" s="1"/>
      <c r="GDG1404" s="1"/>
      <c r="GDH1404" s="1"/>
      <c r="GDI1404" s="1"/>
      <c r="GDJ1404" s="1"/>
      <c r="GDK1404" s="1"/>
      <c r="GDL1404" s="1"/>
      <c r="GDM1404" s="1"/>
      <c r="GDN1404" s="1"/>
      <c r="GDO1404" s="1"/>
      <c r="GDP1404" s="1"/>
      <c r="GDQ1404" s="1"/>
      <c r="GDR1404" s="1"/>
      <c r="GDS1404" s="1"/>
      <c r="GDT1404" s="1"/>
      <c r="GDU1404" s="1"/>
      <c r="GDV1404" s="1"/>
      <c r="GDW1404" s="1"/>
      <c r="GDX1404" s="1"/>
      <c r="GDY1404" s="1"/>
      <c r="GDZ1404" s="1"/>
      <c r="GEA1404" s="1"/>
      <c r="GEB1404" s="1"/>
      <c r="GEC1404" s="1"/>
      <c r="GED1404" s="1"/>
      <c r="GEE1404" s="1"/>
      <c r="GEF1404" s="1"/>
      <c r="GEG1404" s="1"/>
      <c r="GEH1404" s="1"/>
      <c r="GEI1404" s="1"/>
      <c r="GEJ1404" s="1"/>
      <c r="GEK1404" s="1"/>
      <c r="GEL1404" s="1"/>
      <c r="GEM1404" s="1"/>
      <c r="GEN1404" s="1"/>
      <c r="GEO1404" s="1"/>
      <c r="GEP1404" s="1"/>
      <c r="GEQ1404" s="1"/>
      <c r="GER1404" s="1"/>
      <c r="GES1404" s="1"/>
      <c r="GET1404" s="1"/>
      <c r="GEU1404" s="1"/>
      <c r="GEV1404" s="1"/>
      <c r="GEW1404" s="1"/>
      <c r="GEX1404" s="1"/>
      <c r="GEY1404" s="1"/>
      <c r="GEZ1404" s="1"/>
      <c r="GFA1404" s="1"/>
      <c r="GFB1404" s="1"/>
      <c r="GFC1404" s="1"/>
      <c r="GFD1404" s="1"/>
      <c r="GFE1404" s="1"/>
      <c r="GFF1404" s="1"/>
      <c r="GFG1404" s="1"/>
      <c r="GFH1404" s="1"/>
      <c r="GFI1404" s="1"/>
      <c r="GFJ1404" s="1"/>
      <c r="GFK1404" s="1"/>
      <c r="GFL1404" s="1"/>
      <c r="GFM1404" s="1"/>
      <c r="GFN1404" s="1"/>
      <c r="GFO1404" s="1"/>
      <c r="GFP1404" s="1"/>
      <c r="GFQ1404" s="1"/>
      <c r="GFR1404" s="1"/>
      <c r="GFS1404" s="1"/>
      <c r="GFT1404" s="1"/>
      <c r="GFU1404" s="1"/>
      <c r="GFV1404" s="1"/>
      <c r="GFW1404" s="1"/>
      <c r="GFX1404" s="1"/>
      <c r="GFY1404" s="1"/>
      <c r="GFZ1404" s="1"/>
      <c r="GGA1404" s="1"/>
      <c r="GGB1404" s="1"/>
      <c r="GGC1404" s="1"/>
      <c r="GGD1404" s="1"/>
      <c r="GGE1404" s="1"/>
      <c r="GGF1404" s="1"/>
      <c r="GGG1404" s="1"/>
      <c r="GGH1404" s="1"/>
      <c r="GGI1404" s="1"/>
      <c r="GGJ1404" s="1"/>
      <c r="GGK1404" s="1"/>
      <c r="GGL1404" s="1"/>
      <c r="GGM1404" s="1"/>
      <c r="GGN1404" s="1"/>
      <c r="GGO1404" s="1"/>
      <c r="GGP1404" s="1"/>
      <c r="GGQ1404" s="1"/>
      <c r="GGR1404" s="1"/>
      <c r="GGS1404" s="1"/>
      <c r="GGT1404" s="1"/>
      <c r="GGU1404" s="1"/>
      <c r="GGV1404" s="1"/>
      <c r="GGW1404" s="1"/>
      <c r="GGX1404" s="1"/>
      <c r="GGY1404" s="1"/>
      <c r="GGZ1404" s="1"/>
      <c r="GHA1404" s="1"/>
      <c r="GHB1404" s="1"/>
      <c r="GHC1404" s="1"/>
      <c r="GHD1404" s="1"/>
      <c r="GHE1404" s="1"/>
      <c r="GHF1404" s="1"/>
      <c r="GHG1404" s="1"/>
      <c r="GHH1404" s="1"/>
      <c r="GHI1404" s="1"/>
      <c r="GHJ1404" s="1"/>
      <c r="GHK1404" s="1"/>
      <c r="GHL1404" s="1"/>
      <c r="GHM1404" s="1"/>
      <c r="GHN1404" s="1"/>
      <c r="GHO1404" s="1"/>
      <c r="GHP1404" s="1"/>
      <c r="GHQ1404" s="1"/>
      <c r="GHR1404" s="1"/>
      <c r="GHS1404" s="1"/>
      <c r="GHT1404" s="1"/>
      <c r="GHU1404" s="1"/>
      <c r="GHV1404" s="1"/>
      <c r="GHW1404" s="1"/>
      <c r="GHX1404" s="1"/>
      <c r="GHY1404" s="1"/>
      <c r="GHZ1404" s="1"/>
      <c r="GIA1404" s="1"/>
      <c r="GIB1404" s="1"/>
      <c r="GIC1404" s="1"/>
      <c r="GID1404" s="1"/>
      <c r="GIE1404" s="1"/>
      <c r="GIF1404" s="1"/>
      <c r="GIG1404" s="1"/>
      <c r="GIH1404" s="1"/>
      <c r="GII1404" s="1"/>
      <c r="GIJ1404" s="1"/>
      <c r="GIK1404" s="1"/>
      <c r="GIL1404" s="1"/>
      <c r="GIM1404" s="1"/>
      <c r="GIN1404" s="1"/>
      <c r="GIO1404" s="1"/>
      <c r="GIP1404" s="1"/>
      <c r="GIQ1404" s="1"/>
      <c r="GIR1404" s="1"/>
      <c r="GIS1404" s="1"/>
      <c r="GIT1404" s="1"/>
      <c r="GIU1404" s="1"/>
      <c r="GIV1404" s="1"/>
      <c r="GIW1404" s="1"/>
      <c r="GIX1404" s="1"/>
      <c r="GIY1404" s="1"/>
      <c r="GIZ1404" s="1"/>
      <c r="GJA1404" s="1"/>
      <c r="GJB1404" s="1"/>
      <c r="GJC1404" s="1"/>
      <c r="GJD1404" s="1"/>
      <c r="GJE1404" s="1"/>
      <c r="GJF1404" s="1"/>
      <c r="GJG1404" s="1"/>
      <c r="GJH1404" s="1"/>
      <c r="GJI1404" s="1"/>
      <c r="GJJ1404" s="1"/>
      <c r="GJK1404" s="1"/>
      <c r="GJL1404" s="1"/>
      <c r="GJM1404" s="1"/>
      <c r="GJN1404" s="1"/>
      <c r="GJO1404" s="1"/>
      <c r="GJP1404" s="1"/>
      <c r="GJQ1404" s="1"/>
      <c r="GJR1404" s="1"/>
      <c r="GJS1404" s="1"/>
      <c r="GJT1404" s="1"/>
      <c r="GJU1404" s="1"/>
      <c r="GJV1404" s="1"/>
      <c r="GJW1404" s="1"/>
      <c r="GJX1404" s="1"/>
      <c r="GJY1404" s="1"/>
      <c r="GJZ1404" s="1"/>
      <c r="GKA1404" s="1"/>
      <c r="GKB1404" s="1"/>
      <c r="GKC1404" s="1"/>
      <c r="GKD1404" s="1"/>
      <c r="GKE1404" s="1"/>
      <c r="GKF1404" s="1"/>
      <c r="GKG1404" s="1"/>
      <c r="GKH1404" s="1"/>
      <c r="GKI1404" s="1"/>
      <c r="GKJ1404" s="1"/>
      <c r="GKK1404" s="1"/>
      <c r="GKL1404" s="1"/>
      <c r="GKM1404" s="1"/>
      <c r="GKN1404" s="1"/>
      <c r="GKO1404" s="1"/>
      <c r="GKP1404" s="1"/>
      <c r="GKQ1404" s="1"/>
      <c r="GKR1404" s="1"/>
      <c r="GKS1404" s="1"/>
      <c r="GKT1404" s="1"/>
      <c r="GKU1404" s="1"/>
      <c r="GKV1404" s="1"/>
      <c r="GKW1404" s="1"/>
      <c r="GKX1404" s="1"/>
      <c r="GKY1404" s="1"/>
      <c r="GKZ1404" s="1"/>
      <c r="GLA1404" s="1"/>
      <c r="GLB1404" s="1"/>
      <c r="GLC1404" s="1"/>
      <c r="GLD1404" s="1"/>
      <c r="GLE1404" s="1"/>
      <c r="GLF1404" s="1"/>
      <c r="GLG1404" s="1"/>
      <c r="GLH1404" s="1"/>
      <c r="GLI1404" s="1"/>
      <c r="GLJ1404" s="1"/>
      <c r="GLK1404" s="1"/>
      <c r="GLL1404" s="1"/>
      <c r="GLM1404" s="1"/>
      <c r="GLN1404" s="1"/>
      <c r="GLO1404" s="1"/>
      <c r="GLP1404" s="1"/>
      <c r="GLQ1404" s="1"/>
      <c r="GLR1404" s="1"/>
      <c r="GLS1404" s="1"/>
      <c r="GLT1404" s="1"/>
      <c r="GLU1404" s="1"/>
      <c r="GLV1404" s="1"/>
      <c r="GLW1404" s="1"/>
      <c r="GLX1404" s="1"/>
      <c r="GLY1404" s="1"/>
      <c r="GLZ1404" s="1"/>
      <c r="GMA1404" s="1"/>
      <c r="GMB1404" s="1"/>
      <c r="GMC1404" s="1"/>
      <c r="GMD1404" s="1"/>
      <c r="GME1404" s="1"/>
      <c r="GMF1404" s="1"/>
      <c r="GMG1404" s="1"/>
      <c r="GMH1404" s="1"/>
      <c r="GMI1404" s="1"/>
      <c r="GMJ1404" s="1"/>
      <c r="GMK1404" s="1"/>
      <c r="GML1404" s="1"/>
      <c r="GMM1404" s="1"/>
      <c r="GMN1404" s="1"/>
      <c r="GMO1404" s="1"/>
      <c r="GMP1404" s="1"/>
      <c r="GMQ1404" s="1"/>
      <c r="GMR1404" s="1"/>
      <c r="GMS1404" s="1"/>
      <c r="GMT1404" s="1"/>
      <c r="GMU1404" s="1"/>
      <c r="GMV1404" s="1"/>
      <c r="GMW1404" s="1"/>
      <c r="GMX1404" s="1"/>
      <c r="GMY1404" s="1"/>
      <c r="GMZ1404" s="1"/>
      <c r="GNA1404" s="1"/>
      <c r="GNB1404" s="1"/>
      <c r="GNC1404" s="1"/>
      <c r="GND1404" s="1"/>
      <c r="GNE1404" s="1"/>
      <c r="GNF1404" s="1"/>
      <c r="GNG1404" s="1"/>
      <c r="GNH1404" s="1"/>
      <c r="GNI1404" s="1"/>
      <c r="GNJ1404" s="1"/>
      <c r="GNK1404" s="1"/>
      <c r="GNL1404" s="1"/>
      <c r="GNM1404" s="1"/>
      <c r="GNN1404" s="1"/>
      <c r="GNO1404" s="1"/>
      <c r="GNP1404" s="1"/>
      <c r="GNQ1404" s="1"/>
      <c r="GNR1404" s="1"/>
      <c r="GNS1404" s="1"/>
      <c r="GNT1404" s="1"/>
      <c r="GNU1404" s="1"/>
      <c r="GNV1404" s="1"/>
      <c r="GNW1404" s="1"/>
      <c r="GNX1404" s="1"/>
      <c r="GNY1404" s="1"/>
      <c r="GNZ1404" s="1"/>
      <c r="GOA1404" s="1"/>
      <c r="GOB1404" s="1"/>
      <c r="GOC1404" s="1"/>
      <c r="GOD1404" s="1"/>
      <c r="GOE1404" s="1"/>
      <c r="GOF1404" s="1"/>
      <c r="GOG1404" s="1"/>
      <c r="GOH1404" s="1"/>
      <c r="GOI1404" s="1"/>
      <c r="GOJ1404" s="1"/>
      <c r="GOK1404" s="1"/>
      <c r="GOL1404" s="1"/>
      <c r="GOM1404" s="1"/>
      <c r="GON1404" s="1"/>
      <c r="GOO1404" s="1"/>
      <c r="GOP1404" s="1"/>
      <c r="GOQ1404" s="1"/>
      <c r="GOR1404" s="1"/>
      <c r="GOS1404" s="1"/>
      <c r="GOT1404" s="1"/>
      <c r="GOU1404" s="1"/>
      <c r="GOV1404" s="1"/>
      <c r="GOW1404" s="1"/>
      <c r="GOX1404" s="1"/>
      <c r="GOY1404" s="1"/>
      <c r="GOZ1404" s="1"/>
      <c r="GPA1404" s="1"/>
      <c r="GPB1404" s="1"/>
      <c r="GPC1404" s="1"/>
      <c r="GPD1404" s="1"/>
      <c r="GPE1404" s="1"/>
      <c r="GPF1404" s="1"/>
      <c r="GPG1404" s="1"/>
      <c r="GPH1404" s="1"/>
      <c r="GPI1404" s="1"/>
      <c r="GPJ1404" s="1"/>
      <c r="GPK1404" s="1"/>
      <c r="GPL1404" s="1"/>
      <c r="GPM1404" s="1"/>
      <c r="GPN1404" s="1"/>
      <c r="GPO1404" s="1"/>
      <c r="GPP1404" s="1"/>
      <c r="GPQ1404" s="1"/>
      <c r="GPR1404" s="1"/>
      <c r="GPS1404" s="1"/>
      <c r="GPT1404" s="1"/>
      <c r="GPU1404" s="1"/>
      <c r="GPV1404" s="1"/>
      <c r="GPW1404" s="1"/>
      <c r="GPX1404" s="1"/>
      <c r="GPY1404" s="1"/>
      <c r="GPZ1404" s="1"/>
      <c r="GQA1404" s="1"/>
      <c r="GQB1404" s="1"/>
      <c r="GQC1404" s="1"/>
      <c r="GQD1404" s="1"/>
      <c r="GQE1404" s="1"/>
      <c r="GQF1404" s="1"/>
      <c r="GQG1404" s="1"/>
      <c r="GQH1404" s="1"/>
      <c r="GQI1404" s="1"/>
      <c r="GQJ1404" s="1"/>
      <c r="GQK1404" s="1"/>
      <c r="GQL1404" s="1"/>
      <c r="GQM1404" s="1"/>
      <c r="GQN1404" s="1"/>
      <c r="GQO1404" s="1"/>
      <c r="GQP1404" s="1"/>
      <c r="GQQ1404" s="1"/>
      <c r="GQR1404" s="1"/>
      <c r="GQS1404" s="1"/>
      <c r="GQT1404" s="1"/>
      <c r="GQU1404" s="1"/>
      <c r="GQV1404" s="1"/>
      <c r="GQW1404" s="1"/>
      <c r="GQX1404" s="1"/>
      <c r="GQY1404" s="1"/>
      <c r="GQZ1404" s="1"/>
      <c r="GRA1404" s="1"/>
      <c r="GRB1404" s="1"/>
      <c r="GRC1404" s="1"/>
      <c r="GRD1404" s="1"/>
      <c r="GRE1404" s="1"/>
      <c r="GRF1404" s="1"/>
      <c r="GRG1404" s="1"/>
      <c r="GRH1404" s="1"/>
      <c r="GRI1404" s="1"/>
      <c r="GRJ1404" s="1"/>
      <c r="GRK1404" s="1"/>
      <c r="GRL1404" s="1"/>
      <c r="GRM1404" s="1"/>
      <c r="GRN1404" s="1"/>
      <c r="GRO1404" s="1"/>
      <c r="GRP1404" s="1"/>
      <c r="GRQ1404" s="1"/>
      <c r="GRR1404" s="1"/>
      <c r="GRS1404" s="1"/>
      <c r="GRT1404" s="1"/>
      <c r="GRU1404" s="1"/>
      <c r="GRV1404" s="1"/>
      <c r="GRW1404" s="1"/>
      <c r="GRX1404" s="1"/>
      <c r="GRY1404" s="1"/>
      <c r="GRZ1404" s="1"/>
      <c r="GSA1404" s="1"/>
      <c r="GSB1404" s="1"/>
      <c r="GSC1404" s="1"/>
      <c r="GSD1404" s="1"/>
      <c r="GSE1404" s="1"/>
      <c r="GSF1404" s="1"/>
      <c r="GSG1404" s="1"/>
      <c r="GSH1404" s="1"/>
      <c r="GSI1404" s="1"/>
      <c r="GSJ1404" s="1"/>
      <c r="GSK1404" s="1"/>
      <c r="GSL1404" s="1"/>
      <c r="GSM1404" s="1"/>
      <c r="GSN1404" s="1"/>
      <c r="GSO1404" s="1"/>
      <c r="GSP1404" s="1"/>
      <c r="GSQ1404" s="1"/>
      <c r="GSR1404" s="1"/>
      <c r="GSS1404" s="1"/>
      <c r="GST1404" s="1"/>
      <c r="GSU1404" s="1"/>
      <c r="GSV1404" s="1"/>
      <c r="GSW1404" s="1"/>
      <c r="GSX1404" s="1"/>
      <c r="GSY1404" s="1"/>
      <c r="GSZ1404" s="1"/>
      <c r="GTA1404" s="1"/>
      <c r="GTB1404" s="1"/>
      <c r="GTC1404" s="1"/>
      <c r="GTD1404" s="1"/>
      <c r="GTE1404" s="1"/>
      <c r="GTF1404" s="1"/>
      <c r="GTG1404" s="1"/>
      <c r="GTH1404" s="1"/>
      <c r="GTI1404" s="1"/>
      <c r="GTJ1404" s="1"/>
      <c r="GTK1404" s="1"/>
      <c r="GTL1404" s="1"/>
      <c r="GTM1404" s="1"/>
      <c r="GTN1404" s="1"/>
      <c r="GTO1404" s="1"/>
      <c r="GTP1404" s="1"/>
      <c r="GTQ1404" s="1"/>
      <c r="GTR1404" s="1"/>
      <c r="GTS1404" s="1"/>
      <c r="GTT1404" s="1"/>
      <c r="GTU1404" s="1"/>
      <c r="GTV1404" s="1"/>
      <c r="GTW1404" s="1"/>
      <c r="GTX1404" s="1"/>
      <c r="GTY1404" s="1"/>
      <c r="GTZ1404" s="1"/>
      <c r="GUA1404" s="1"/>
      <c r="GUB1404" s="1"/>
      <c r="GUC1404" s="1"/>
      <c r="GUD1404" s="1"/>
      <c r="GUE1404" s="1"/>
      <c r="GUF1404" s="1"/>
      <c r="GUG1404" s="1"/>
      <c r="GUH1404" s="1"/>
      <c r="GUI1404" s="1"/>
      <c r="GUJ1404" s="1"/>
      <c r="GUK1404" s="1"/>
      <c r="GUL1404" s="1"/>
      <c r="GUM1404" s="1"/>
      <c r="GUN1404" s="1"/>
      <c r="GUO1404" s="1"/>
      <c r="GUP1404" s="1"/>
      <c r="GUQ1404" s="1"/>
      <c r="GUR1404" s="1"/>
      <c r="GUS1404" s="1"/>
      <c r="GUT1404" s="1"/>
      <c r="GUU1404" s="1"/>
      <c r="GUV1404" s="1"/>
      <c r="GUW1404" s="1"/>
      <c r="GUX1404" s="1"/>
      <c r="GUY1404" s="1"/>
      <c r="GUZ1404" s="1"/>
      <c r="GVA1404" s="1"/>
      <c r="GVB1404" s="1"/>
      <c r="GVC1404" s="1"/>
      <c r="GVD1404" s="1"/>
      <c r="GVE1404" s="1"/>
      <c r="GVF1404" s="1"/>
      <c r="GVG1404" s="1"/>
      <c r="GVH1404" s="1"/>
      <c r="GVI1404" s="1"/>
      <c r="GVJ1404" s="1"/>
      <c r="GVK1404" s="1"/>
      <c r="GVL1404" s="1"/>
      <c r="GVM1404" s="1"/>
      <c r="GVN1404" s="1"/>
      <c r="GVO1404" s="1"/>
      <c r="GVP1404" s="1"/>
      <c r="GVQ1404" s="1"/>
      <c r="GVR1404" s="1"/>
      <c r="GVS1404" s="1"/>
      <c r="GVT1404" s="1"/>
      <c r="GVU1404" s="1"/>
      <c r="GVV1404" s="1"/>
      <c r="GVW1404" s="1"/>
      <c r="GVX1404" s="1"/>
      <c r="GVY1404" s="1"/>
      <c r="GVZ1404" s="1"/>
      <c r="GWA1404" s="1"/>
      <c r="GWB1404" s="1"/>
      <c r="GWC1404" s="1"/>
      <c r="GWD1404" s="1"/>
      <c r="GWE1404" s="1"/>
      <c r="GWF1404" s="1"/>
      <c r="GWG1404" s="1"/>
      <c r="GWH1404" s="1"/>
      <c r="GWI1404" s="1"/>
      <c r="GWJ1404" s="1"/>
      <c r="GWK1404" s="1"/>
      <c r="GWL1404" s="1"/>
      <c r="GWM1404" s="1"/>
      <c r="GWN1404" s="1"/>
      <c r="GWO1404" s="1"/>
      <c r="GWP1404" s="1"/>
      <c r="GWQ1404" s="1"/>
      <c r="GWR1404" s="1"/>
      <c r="GWS1404" s="1"/>
      <c r="GWT1404" s="1"/>
      <c r="GWU1404" s="1"/>
      <c r="GWV1404" s="1"/>
      <c r="GWW1404" s="1"/>
      <c r="GWX1404" s="1"/>
      <c r="GWY1404" s="1"/>
      <c r="GWZ1404" s="1"/>
      <c r="GXA1404" s="1"/>
      <c r="GXB1404" s="1"/>
      <c r="GXC1404" s="1"/>
      <c r="GXD1404" s="1"/>
      <c r="GXE1404" s="1"/>
      <c r="GXF1404" s="1"/>
      <c r="GXG1404" s="1"/>
      <c r="GXH1404" s="1"/>
      <c r="GXI1404" s="1"/>
      <c r="GXJ1404" s="1"/>
      <c r="GXK1404" s="1"/>
      <c r="GXL1404" s="1"/>
      <c r="GXM1404" s="1"/>
      <c r="GXN1404" s="1"/>
      <c r="GXO1404" s="1"/>
      <c r="GXP1404" s="1"/>
      <c r="GXQ1404" s="1"/>
      <c r="GXR1404" s="1"/>
      <c r="GXS1404" s="1"/>
      <c r="GXT1404" s="1"/>
      <c r="GXU1404" s="1"/>
      <c r="GXV1404" s="1"/>
      <c r="GXW1404" s="1"/>
      <c r="GXX1404" s="1"/>
      <c r="GXY1404" s="1"/>
      <c r="GXZ1404" s="1"/>
      <c r="GYA1404" s="1"/>
      <c r="GYB1404" s="1"/>
      <c r="GYC1404" s="1"/>
      <c r="GYD1404" s="1"/>
      <c r="GYE1404" s="1"/>
      <c r="GYF1404" s="1"/>
      <c r="GYG1404" s="1"/>
      <c r="GYH1404" s="1"/>
      <c r="GYI1404" s="1"/>
      <c r="GYJ1404" s="1"/>
      <c r="GYK1404" s="1"/>
      <c r="GYL1404" s="1"/>
      <c r="GYM1404" s="1"/>
      <c r="GYN1404" s="1"/>
      <c r="GYO1404" s="1"/>
      <c r="GYP1404" s="1"/>
      <c r="GYQ1404" s="1"/>
      <c r="GYR1404" s="1"/>
      <c r="GYS1404" s="1"/>
      <c r="GYT1404" s="1"/>
      <c r="GYU1404" s="1"/>
      <c r="GYV1404" s="1"/>
      <c r="GYW1404" s="1"/>
      <c r="GYX1404" s="1"/>
      <c r="GYY1404" s="1"/>
      <c r="GYZ1404" s="1"/>
      <c r="GZA1404" s="1"/>
      <c r="GZB1404" s="1"/>
      <c r="GZC1404" s="1"/>
      <c r="GZD1404" s="1"/>
      <c r="GZE1404" s="1"/>
      <c r="GZF1404" s="1"/>
      <c r="GZG1404" s="1"/>
      <c r="GZH1404" s="1"/>
      <c r="GZI1404" s="1"/>
      <c r="GZJ1404" s="1"/>
      <c r="GZK1404" s="1"/>
      <c r="GZL1404" s="1"/>
      <c r="GZM1404" s="1"/>
      <c r="GZN1404" s="1"/>
      <c r="GZO1404" s="1"/>
      <c r="GZP1404" s="1"/>
      <c r="GZQ1404" s="1"/>
      <c r="GZR1404" s="1"/>
      <c r="GZS1404" s="1"/>
      <c r="GZT1404" s="1"/>
      <c r="GZU1404" s="1"/>
      <c r="GZV1404" s="1"/>
      <c r="GZW1404" s="1"/>
      <c r="GZX1404" s="1"/>
      <c r="GZY1404" s="1"/>
      <c r="GZZ1404" s="1"/>
      <c r="HAA1404" s="1"/>
      <c r="HAB1404" s="1"/>
      <c r="HAC1404" s="1"/>
      <c r="HAD1404" s="1"/>
      <c r="HAE1404" s="1"/>
      <c r="HAF1404" s="1"/>
      <c r="HAG1404" s="1"/>
      <c r="HAH1404" s="1"/>
      <c r="HAI1404" s="1"/>
      <c r="HAJ1404" s="1"/>
      <c r="HAK1404" s="1"/>
      <c r="HAL1404" s="1"/>
      <c r="HAM1404" s="1"/>
      <c r="HAN1404" s="1"/>
      <c r="HAO1404" s="1"/>
      <c r="HAP1404" s="1"/>
      <c r="HAQ1404" s="1"/>
      <c r="HAR1404" s="1"/>
      <c r="HAS1404" s="1"/>
      <c r="HAT1404" s="1"/>
      <c r="HAU1404" s="1"/>
      <c r="HAV1404" s="1"/>
      <c r="HAW1404" s="1"/>
      <c r="HAX1404" s="1"/>
      <c r="HAY1404" s="1"/>
      <c r="HAZ1404" s="1"/>
      <c r="HBA1404" s="1"/>
      <c r="HBB1404" s="1"/>
      <c r="HBC1404" s="1"/>
      <c r="HBD1404" s="1"/>
      <c r="HBE1404" s="1"/>
      <c r="HBF1404" s="1"/>
      <c r="HBG1404" s="1"/>
      <c r="HBH1404" s="1"/>
      <c r="HBI1404" s="1"/>
      <c r="HBJ1404" s="1"/>
      <c r="HBK1404" s="1"/>
      <c r="HBL1404" s="1"/>
      <c r="HBM1404" s="1"/>
      <c r="HBN1404" s="1"/>
      <c r="HBO1404" s="1"/>
      <c r="HBP1404" s="1"/>
      <c r="HBQ1404" s="1"/>
      <c r="HBR1404" s="1"/>
      <c r="HBS1404" s="1"/>
      <c r="HBT1404" s="1"/>
      <c r="HBU1404" s="1"/>
      <c r="HBV1404" s="1"/>
      <c r="HBW1404" s="1"/>
      <c r="HBX1404" s="1"/>
      <c r="HBY1404" s="1"/>
      <c r="HBZ1404" s="1"/>
      <c r="HCA1404" s="1"/>
      <c r="HCB1404" s="1"/>
      <c r="HCC1404" s="1"/>
      <c r="HCD1404" s="1"/>
      <c r="HCE1404" s="1"/>
      <c r="HCF1404" s="1"/>
      <c r="HCG1404" s="1"/>
      <c r="HCH1404" s="1"/>
      <c r="HCI1404" s="1"/>
      <c r="HCJ1404" s="1"/>
      <c r="HCK1404" s="1"/>
      <c r="HCL1404" s="1"/>
      <c r="HCM1404" s="1"/>
      <c r="HCN1404" s="1"/>
      <c r="HCO1404" s="1"/>
      <c r="HCP1404" s="1"/>
      <c r="HCQ1404" s="1"/>
      <c r="HCR1404" s="1"/>
      <c r="HCS1404" s="1"/>
      <c r="HCT1404" s="1"/>
      <c r="HCU1404" s="1"/>
      <c r="HCV1404" s="1"/>
      <c r="HCW1404" s="1"/>
      <c r="HCX1404" s="1"/>
      <c r="HCY1404" s="1"/>
      <c r="HCZ1404" s="1"/>
      <c r="HDA1404" s="1"/>
      <c r="HDB1404" s="1"/>
      <c r="HDC1404" s="1"/>
      <c r="HDD1404" s="1"/>
      <c r="HDE1404" s="1"/>
      <c r="HDF1404" s="1"/>
      <c r="HDG1404" s="1"/>
      <c r="HDH1404" s="1"/>
      <c r="HDI1404" s="1"/>
      <c r="HDJ1404" s="1"/>
      <c r="HDK1404" s="1"/>
      <c r="HDL1404" s="1"/>
      <c r="HDM1404" s="1"/>
      <c r="HDN1404" s="1"/>
      <c r="HDO1404" s="1"/>
      <c r="HDP1404" s="1"/>
      <c r="HDQ1404" s="1"/>
      <c r="HDR1404" s="1"/>
      <c r="HDS1404" s="1"/>
      <c r="HDT1404" s="1"/>
      <c r="HDU1404" s="1"/>
      <c r="HDV1404" s="1"/>
      <c r="HDW1404" s="1"/>
      <c r="HDX1404" s="1"/>
      <c r="HDY1404" s="1"/>
      <c r="HDZ1404" s="1"/>
      <c r="HEA1404" s="1"/>
      <c r="HEB1404" s="1"/>
      <c r="HEC1404" s="1"/>
      <c r="HED1404" s="1"/>
      <c r="HEE1404" s="1"/>
      <c r="HEF1404" s="1"/>
      <c r="HEG1404" s="1"/>
      <c r="HEH1404" s="1"/>
      <c r="HEI1404" s="1"/>
      <c r="HEJ1404" s="1"/>
      <c r="HEK1404" s="1"/>
      <c r="HEL1404" s="1"/>
      <c r="HEM1404" s="1"/>
      <c r="HEN1404" s="1"/>
      <c r="HEO1404" s="1"/>
      <c r="HEP1404" s="1"/>
      <c r="HEQ1404" s="1"/>
      <c r="HER1404" s="1"/>
      <c r="HES1404" s="1"/>
      <c r="HET1404" s="1"/>
      <c r="HEU1404" s="1"/>
      <c r="HEV1404" s="1"/>
      <c r="HEW1404" s="1"/>
      <c r="HEX1404" s="1"/>
      <c r="HEY1404" s="1"/>
      <c r="HEZ1404" s="1"/>
      <c r="HFA1404" s="1"/>
      <c r="HFB1404" s="1"/>
      <c r="HFC1404" s="1"/>
      <c r="HFD1404" s="1"/>
      <c r="HFE1404" s="1"/>
      <c r="HFF1404" s="1"/>
      <c r="HFG1404" s="1"/>
      <c r="HFH1404" s="1"/>
      <c r="HFI1404" s="1"/>
      <c r="HFJ1404" s="1"/>
      <c r="HFK1404" s="1"/>
      <c r="HFL1404" s="1"/>
      <c r="HFM1404" s="1"/>
      <c r="HFN1404" s="1"/>
      <c r="HFO1404" s="1"/>
      <c r="HFP1404" s="1"/>
      <c r="HFQ1404" s="1"/>
      <c r="HFR1404" s="1"/>
      <c r="HFS1404" s="1"/>
      <c r="HFT1404" s="1"/>
      <c r="HFU1404" s="1"/>
      <c r="HFV1404" s="1"/>
      <c r="HFW1404" s="1"/>
      <c r="HFX1404" s="1"/>
      <c r="HFY1404" s="1"/>
      <c r="HFZ1404" s="1"/>
      <c r="HGA1404" s="1"/>
      <c r="HGB1404" s="1"/>
      <c r="HGC1404" s="1"/>
      <c r="HGD1404" s="1"/>
      <c r="HGE1404" s="1"/>
      <c r="HGF1404" s="1"/>
      <c r="HGG1404" s="1"/>
      <c r="HGH1404" s="1"/>
      <c r="HGI1404" s="1"/>
      <c r="HGJ1404" s="1"/>
      <c r="HGK1404" s="1"/>
      <c r="HGL1404" s="1"/>
      <c r="HGM1404" s="1"/>
      <c r="HGN1404" s="1"/>
      <c r="HGO1404" s="1"/>
      <c r="HGP1404" s="1"/>
      <c r="HGQ1404" s="1"/>
      <c r="HGR1404" s="1"/>
      <c r="HGS1404" s="1"/>
      <c r="HGT1404" s="1"/>
      <c r="HGU1404" s="1"/>
      <c r="HGV1404" s="1"/>
      <c r="HGW1404" s="1"/>
      <c r="HGX1404" s="1"/>
      <c r="HGY1404" s="1"/>
      <c r="HGZ1404" s="1"/>
      <c r="HHA1404" s="1"/>
      <c r="HHB1404" s="1"/>
      <c r="HHC1404" s="1"/>
      <c r="HHD1404" s="1"/>
      <c r="HHE1404" s="1"/>
      <c r="HHF1404" s="1"/>
      <c r="HHG1404" s="1"/>
      <c r="HHH1404" s="1"/>
      <c r="HHI1404" s="1"/>
      <c r="HHJ1404" s="1"/>
      <c r="HHK1404" s="1"/>
      <c r="HHL1404" s="1"/>
      <c r="HHM1404" s="1"/>
      <c r="HHN1404" s="1"/>
      <c r="HHO1404" s="1"/>
      <c r="HHP1404" s="1"/>
      <c r="HHQ1404" s="1"/>
      <c r="HHR1404" s="1"/>
      <c r="HHS1404" s="1"/>
      <c r="HHT1404" s="1"/>
      <c r="HHU1404" s="1"/>
      <c r="HHV1404" s="1"/>
      <c r="HHW1404" s="1"/>
      <c r="HHX1404" s="1"/>
      <c r="HHY1404" s="1"/>
      <c r="HHZ1404" s="1"/>
      <c r="HIA1404" s="1"/>
      <c r="HIB1404" s="1"/>
      <c r="HIC1404" s="1"/>
      <c r="HID1404" s="1"/>
      <c r="HIE1404" s="1"/>
      <c r="HIF1404" s="1"/>
      <c r="HIG1404" s="1"/>
      <c r="HIH1404" s="1"/>
      <c r="HII1404" s="1"/>
      <c r="HIJ1404" s="1"/>
      <c r="HIK1404" s="1"/>
      <c r="HIL1404" s="1"/>
      <c r="HIM1404" s="1"/>
      <c r="HIN1404" s="1"/>
      <c r="HIO1404" s="1"/>
      <c r="HIP1404" s="1"/>
      <c r="HIQ1404" s="1"/>
      <c r="HIR1404" s="1"/>
      <c r="HIS1404" s="1"/>
      <c r="HIT1404" s="1"/>
      <c r="HIU1404" s="1"/>
      <c r="HIV1404" s="1"/>
      <c r="HIW1404" s="1"/>
      <c r="HIX1404" s="1"/>
      <c r="HIY1404" s="1"/>
      <c r="HIZ1404" s="1"/>
      <c r="HJA1404" s="1"/>
      <c r="HJB1404" s="1"/>
      <c r="HJC1404" s="1"/>
      <c r="HJD1404" s="1"/>
      <c r="HJE1404" s="1"/>
      <c r="HJF1404" s="1"/>
      <c r="HJG1404" s="1"/>
      <c r="HJH1404" s="1"/>
      <c r="HJI1404" s="1"/>
      <c r="HJJ1404" s="1"/>
      <c r="HJK1404" s="1"/>
      <c r="HJL1404" s="1"/>
      <c r="HJM1404" s="1"/>
      <c r="HJN1404" s="1"/>
      <c r="HJO1404" s="1"/>
      <c r="HJP1404" s="1"/>
      <c r="HJQ1404" s="1"/>
      <c r="HJR1404" s="1"/>
      <c r="HJS1404" s="1"/>
      <c r="HJT1404" s="1"/>
      <c r="HJU1404" s="1"/>
      <c r="HJV1404" s="1"/>
      <c r="HJW1404" s="1"/>
      <c r="HJX1404" s="1"/>
      <c r="HJY1404" s="1"/>
      <c r="HJZ1404" s="1"/>
      <c r="HKA1404" s="1"/>
      <c r="HKB1404" s="1"/>
      <c r="HKC1404" s="1"/>
      <c r="HKD1404" s="1"/>
      <c r="HKE1404" s="1"/>
      <c r="HKF1404" s="1"/>
      <c r="HKG1404" s="1"/>
      <c r="HKH1404" s="1"/>
      <c r="HKI1404" s="1"/>
      <c r="HKJ1404" s="1"/>
      <c r="HKK1404" s="1"/>
      <c r="HKL1404" s="1"/>
      <c r="HKM1404" s="1"/>
      <c r="HKN1404" s="1"/>
      <c r="HKO1404" s="1"/>
      <c r="HKP1404" s="1"/>
      <c r="HKQ1404" s="1"/>
      <c r="HKR1404" s="1"/>
      <c r="HKS1404" s="1"/>
      <c r="HKT1404" s="1"/>
      <c r="HKU1404" s="1"/>
      <c r="HKV1404" s="1"/>
      <c r="HKW1404" s="1"/>
      <c r="HKX1404" s="1"/>
      <c r="HKY1404" s="1"/>
      <c r="HKZ1404" s="1"/>
      <c r="HLA1404" s="1"/>
      <c r="HLB1404" s="1"/>
      <c r="HLC1404" s="1"/>
      <c r="HLD1404" s="1"/>
      <c r="HLE1404" s="1"/>
      <c r="HLF1404" s="1"/>
      <c r="HLG1404" s="1"/>
      <c r="HLH1404" s="1"/>
      <c r="HLI1404" s="1"/>
      <c r="HLJ1404" s="1"/>
      <c r="HLK1404" s="1"/>
      <c r="HLL1404" s="1"/>
      <c r="HLM1404" s="1"/>
      <c r="HLN1404" s="1"/>
      <c r="HLO1404" s="1"/>
      <c r="HLP1404" s="1"/>
      <c r="HLQ1404" s="1"/>
      <c r="HLR1404" s="1"/>
      <c r="HLS1404" s="1"/>
      <c r="HLT1404" s="1"/>
      <c r="HLU1404" s="1"/>
      <c r="HLV1404" s="1"/>
      <c r="HLW1404" s="1"/>
      <c r="HLX1404" s="1"/>
      <c r="HLY1404" s="1"/>
      <c r="HLZ1404" s="1"/>
      <c r="HMA1404" s="1"/>
      <c r="HMB1404" s="1"/>
      <c r="HMC1404" s="1"/>
      <c r="HMD1404" s="1"/>
      <c r="HME1404" s="1"/>
      <c r="HMF1404" s="1"/>
      <c r="HMG1404" s="1"/>
      <c r="HMH1404" s="1"/>
      <c r="HMI1404" s="1"/>
      <c r="HMJ1404" s="1"/>
      <c r="HMK1404" s="1"/>
      <c r="HML1404" s="1"/>
      <c r="HMM1404" s="1"/>
      <c r="HMN1404" s="1"/>
      <c r="HMO1404" s="1"/>
      <c r="HMP1404" s="1"/>
      <c r="HMQ1404" s="1"/>
      <c r="HMR1404" s="1"/>
      <c r="HMS1404" s="1"/>
      <c r="HMT1404" s="1"/>
      <c r="HMU1404" s="1"/>
      <c r="HMV1404" s="1"/>
      <c r="HMW1404" s="1"/>
      <c r="HMX1404" s="1"/>
      <c r="HMY1404" s="1"/>
      <c r="HMZ1404" s="1"/>
      <c r="HNA1404" s="1"/>
      <c r="HNB1404" s="1"/>
      <c r="HNC1404" s="1"/>
      <c r="HND1404" s="1"/>
      <c r="HNE1404" s="1"/>
      <c r="HNF1404" s="1"/>
      <c r="HNG1404" s="1"/>
      <c r="HNH1404" s="1"/>
      <c r="HNI1404" s="1"/>
      <c r="HNJ1404" s="1"/>
      <c r="HNK1404" s="1"/>
      <c r="HNL1404" s="1"/>
      <c r="HNM1404" s="1"/>
      <c r="HNN1404" s="1"/>
      <c r="HNO1404" s="1"/>
      <c r="HNP1404" s="1"/>
      <c r="HNQ1404" s="1"/>
      <c r="HNR1404" s="1"/>
      <c r="HNS1404" s="1"/>
      <c r="HNT1404" s="1"/>
      <c r="HNU1404" s="1"/>
      <c r="HNV1404" s="1"/>
      <c r="HNW1404" s="1"/>
      <c r="HNX1404" s="1"/>
      <c r="HNY1404" s="1"/>
      <c r="HNZ1404" s="1"/>
      <c r="HOA1404" s="1"/>
      <c r="HOB1404" s="1"/>
      <c r="HOC1404" s="1"/>
      <c r="HOD1404" s="1"/>
      <c r="HOE1404" s="1"/>
      <c r="HOF1404" s="1"/>
      <c r="HOG1404" s="1"/>
      <c r="HOH1404" s="1"/>
      <c r="HOI1404" s="1"/>
      <c r="HOJ1404" s="1"/>
      <c r="HOK1404" s="1"/>
      <c r="HOL1404" s="1"/>
      <c r="HOM1404" s="1"/>
      <c r="HON1404" s="1"/>
      <c r="HOO1404" s="1"/>
      <c r="HOP1404" s="1"/>
      <c r="HOQ1404" s="1"/>
      <c r="HOR1404" s="1"/>
      <c r="HOS1404" s="1"/>
      <c r="HOT1404" s="1"/>
      <c r="HOU1404" s="1"/>
      <c r="HOV1404" s="1"/>
      <c r="HOW1404" s="1"/>
      <c r="HOX1404" s="1"/>
      <c r="HOY1404" s="1"/>
      <c r="HOZ1404" s="1"/>
      <c r="HPA1404" s="1"/>
      <c r="HPB1404" s="1"/>
      <c r="HPC1404" s="1"/>
      <c r="HPD1404" s="1"/>
      <c r="HPE1404" s="1"/>
      <c r="HPF1404" s="1"/>
      <c r="HPG1404" s="1"/>
      <c r="HPH1404" s="1"/>
      <c r="HPI1404" s="1"/>
      <c r="HPJ1404" s="1"/>
      <c r="HPK1404" s="1"/>
      <c r="HPL1404" s="1"/>
      <c r="HPM1404" s="1"/>
      <c r="HPN1404" s="1"/>
      <c r="HPO1404" s="1"/>
      <c r="HPP1404" s="1"/>
      <c r="HPQ1404" s="1"/>
      <c r="HPR1404" s="1"/>
      <c r="HPS1404" s="1"/>
      <c r="HPT1404" s="1"/>
      <c r="HPU1404" s="1"/>
      <c r="HPV1404" s="1"/>
      <c r="HPW1404" s="1"/>
      <c r="HPX1404" s="1"/>
      <c r="HPY1404" s="1"/>
      <c r="HPZ1404" s="1"/>
      <c r="HQA1404" s="1"/>
      <c r="HQB1404" s="1"/>
      <c r="HQC1404" s="1"/>
      <c r="HQD1404" s="1"/>
      <c r="HQE1404" s="1"/>
      <c r="HQF1404" s="1"/>
      <c r="HQG1404" s="1"/>
      <c r="HQH1404" s="1"/>
      <c r="HQI1404" s="1"/>
      <c r="HQJ1404" s="1"/>
      <c r="HQK1404" s="1"/>
      <c r="HQL1404" s="1"/>
      <c r="HQM1404" s="1"/>
      <c r="HQN1404" s="1"/>
      <c r="HQO1404" s="1"/>
      <c r="HQP1404" s="1"/>
      <c r="HQQ1404" s="1"/>
      <c r="HQR1404" s="1"/>
      <c r="HQS1404" s="1"/>
      <c r="HQT1404" s="1"/>
      <c r="HQU1404" s="1"/>
      <c r="HQV1404" s="1"/>
      <c r="HQW1404" s="1"/>
      <c r="HQX1404" s="1"/>
      <c r="HQY1404" s="1"/>
      <c r="HQZ1404" s="1"/>
      <c r="HRA1404" s="1"/>
      <c r="HRB1404" s="1"/>
      <c r="HRC1404" s="1"/>
      <c r="HRD1404" s="1"/>
      <c r="HRE1404" s="1"/>
      <c r="HRF1404" s="1"/>
      <c r="HRG1404" s="1"/>
      <c r="HRH1404" s="1"/>
      <c r="HRI1404" s="1"/>
      <c r="HRJ1404" s="1"/>
      <c r="HRK1404" s="1"/>
      <c r="HRL1404" s="1"/>
      <c r="HRM1404" s="1"/>
      <c r="HRN1404" s="1"/>
      <c r="HRO1404" s="1"/>
      <c r="HRP1404" s="1"/>
      <c r="HRQ1404" s="1"/>
      <c r="HRR1404" s="1"/>
      <c r="HRS1404" s="1"/>
      <c r="HRT1404" s="1"/>
      <c r="HRU1404" s="1"/>
      <c r="HRV1404" s="1"/>
      <c r="HRW1404" s="1"/>
      <c r="HRX1404" s="1"/>
      <c r="HRY1404" s="1"/>
      <c r="HRZ1404" s="1"/>
      <c r="HSA1404" s="1"/>
      <c r="HSB1404" s="1"/>
      <c r="HSC1404" s="1"/>
      <c r="HSD1404" s="1"/>
      <c r="HSE1404" s="1"/>
      <c r="HSF1404" s="1"/>
      <c r="HSG1404" s="1"/>
      <c r="HSH1404" s="1"/>
      <c r="HSI1404" s="1"/>
      <c r="HSJ1404" s="1"/>
      <c r="HSK1404" s="1"/>
      <c r="HSL1404" s="1"/>
      <c r="HSM1404" s="1"/>
      <c r="HSN1404" s="1"/>
      <c r="HSO1404" s="1"/>
      <c r="HSP1404" s="1"/>
      <c r="HSQ1404" s="1"/>
      <c r="HSR1404" s="1"/>
      <c r="HSS1404" s="1"/>
      <c r="HST1404" s="1"/>
      <c r="HSU1404" s="1"/>
      <c r="HSV1404" s="1"/>
      <c r="HSW1404" s="1"/>
      <c r="HSX1404" s="1"/>
      <c r="HSY1404" s="1"/>
      <c r="HSZ1404" s="1"/>
      <c r="HTA1404" s="1"/>
      <c r="HTB1404" s="1"/>
      <c r="HTC1404" s="1"/>
      <c r="HTD1404" s="1"/>
      <c r="HTE1404" s="1"/>
      <c r="HTF1404" s="1"/>
      <c r="HTG1404" s="1"/>
      <c r="HTH1404" s="1"/>
      <c r="HTI1404" s="1"/>
      <c r="HTJ1404" s="1"/>
      <c r="HTK1404" s="1"/>
      <c r="HTL1404" s="1"/>
      <c r="HTM1404" s="1"/>
      <c r="HTN1404" s="1"/>
      <c r="HTO1404" s="1"/>
      <c r="HTP1404" s="1"/>
      <c r="HTQ1404" s="1"/>
      <c r="HTR1404" s="1"/>
      <c r="HTS1404" s="1"/>
      <c r="HTT1404" s="1"/>
      <c r="HTU1404" s="1"/>
      <c r="HTV1404" s="1"/>
      <c r="HTW1404" s="1"/>
      <c r="HTX1404" s="1"/>
      <c r="HTY1404" s="1"/>
      <c r="HTZ1404" s="1"/>
      <c r="HUA1404" s="1"/>
      <c r="HUB1404" s="1"/>
      <c r="HUC1404" s="1"/>
      <c r="HUD1404" s="1"/>
      <c r="HUE1404" s="1"/>
      <c r="HUF1404" s="1"/>
      <c r="HUG1404" s="1"/>
      <c r="HUH1404" s="1"/>
      <c r="HUI1404" s="1"/>
      <c r="HUJ1404" s="1"/>
      <c r="HUK1404" s="1"/>
      <c r="HUL1404" s="1"/>
      <c r="HUM1404" s="1"/>
      <c r="HUN1404" s="1"/>
      <c r="HUO1404" s="1"/>
      <c r="HUP1404" s="1"/>
      <c r="HUQ1404" s="1"/>
      <c r="HUR1404" s="1"/>
      <c r="HUS1404" s="1"/>
      <c r="HUT1404" s="1"/>
      <c r="HUU1404" s="1"/>
      <c r="HUV1404" s="1"/>
      <c r="HUW1404" s="1"/>
      <c r="HUX1404" s="1"/>
      <c r="HUY1404" s="1"/>
      <c r="HUZ1404" s="1"/>
      <c r="HVA1404" s="1"/>
      <c r="HVB1404" s="1"/>
      <c r="HVC1404" s="1"/>
      <c r="HVD1404" s="1"/>
      <c r="HVE1404" s="1"/>
      <c r="HVF1404" s="1"/>
      <c r="HVG1404" s="1"/>
      <c r="HVH1404" s="1"/>
      <c r="HVI1404" s="1"/>
      <c r="HVJ1404" s="1"/>
      <c r="HVK1404" s="1"/>
      <c r="HVL1404" s="1"/>
      <c r="HVM1404" s="1"/>
      <c r="HVN1404" s="1"/>
      <c r="HVO1404" s="1"/>
      <c r="HVP1404" s="1"/>
      <c r="HVQ1404" s="1"/>
      <c r="HVR1404" s="1"/>
      <c r="HVS1404" s="1"/>
      <c r="HVT1404" s="1"/>
      <c r="HVU1404" s="1"/>
      <c r="HVV1404" s="1"/>
      <c r="HVW1404" s="1"/>
      <c r="HVX1404" s="1"/>
      <c r="HVY1404" s="1"/>
      <c r="HVZ1404" s="1"/>
      <c r="HWA1404" s="1"/>
      <c r="HWB1404" s="1"/>
      <c r="HWC1404" s="1"/>
      <c r="HWD1404" s="1"/>
      <c r="HWE1404" s="1"/>
      <c r="HWF1404" s="1"/>
      <c r="HWG1404" s="1"/>
      <c r="HWH1404" s="1"/>
      <c r="HWI1404" s="1"/>
      <c r="HWJ1404" s="1"/>
      <c r="HWK1404" s="1"/>
      <c r="HWL1404" s="1"/>
      <c r="HWM1404" s="1"/>
      <c r="HWN1404" s="1"/>
      <c r="HWO1404" s="1"/>
      <c r="HWP1404" s="1"/>
      <c r="HWQ1404" s="1"/>
      <c r="HWR1404" s="1"/>
      <c r="HWS1404" s="1"/>
      <c r="HWT1404" s="1"/>
      <c r="HWU1404" s="1"/>
      <c r="HWV1404" s="1"/>
      <c r="HWW1404" s="1"/>
      <c r="HWX1404" s="1"/>
      <c r="HWY1404" s="1"/>
      <c r="HWZ1404" s="1"/>
      <c r="HXA1404" s="1"/>
      <c r="HXB1404" s="1"/>
      <c r="HXC1404" s="1"/>
      <c r="HXD1404" s="1"/>
      <c r="HXE1404" s="1"/>
      <c r="HXF1404" s="1"/>
      <c r="HXG1404" s="1"/>
      <c r="HXH1404" s="1"/>
      <c r="HXI1404" s="1"/>
      <c r="HXJ1404" s="1"/>
      <c r="HXK1404" s="1"/>
      <c r="HXL1404" s="1"/>
      <c r="HXM1404" s="1"/>
      <c r="HXN1404" s="1"/>
      <c r="HXO1404" s="1"/>
      <c r="HXP1404" s="1"/>
      <c r="HXQ1404" s="1"/>
      <c r="HXR1404" s="1"/>
      <c r="HXS1404" s="1"/>
      <c r="HXT1404" s="1"/>
      <c r="HXU1404" s="1"/>
      <c r="HXV1404" s="1"/>
      <c r="HXW1404" s="1"/>
      <c r="HXX1404" s="1"/>
      <c r="HXY1404" s="1"/>
      <c r="HXZ1404" s="1"/>
      <c r="HYA1404" s="1"/>
      <c r="HYB1404" s="1"/>
      <c r="HYC1404" s="1"/>
      <c r="HYD1404" s="1"/>
      <c r="HYE1404" s="1"/>
      <c r="HYF1404" s="1"/>
      <c r="HYG1404" s="1"/>
      <c r="HYH1404" s="1"/>
      <c r="HYI1404" s="1"/>
      <c r="HYJ1404" s="1"/>
      <c r="HYK1404" s="1"/>
      <c r="HYL1404" s="1"/>
      <c r="HYM1404" s="1"/>
      <c r="HYN1404" s="1"/>
      <c r="HYO1404" s="1"/>
      <c r="HYP1404" s="1"/>
      <c r="HYQ1404" s="1"/>
      <c r="HYR1404" s="1"/>
      <c r="HYS1404" s="1"/>
      <c r="HYT1404" s="1"/>
      <c r="HYU1404" s="1"/>
      <c r="HYV1404" s="1"/>
      <c r="HYW1404" s="1"/>
      <c r="HYX1404" s="1"/>
      <c r="HYY1404" s="1"/>
      <c r="HYZ1404" s="1"/>
      <c r="HZA1404" s="1"/>
      <c r="HZB1404" s="1"/>
      <c r="HZC1404" s="1"/>
      <c r="HZD1404" s="1"/>
      <c r="HZE1404" s="1"/>
      <c r="HZF1404" s="1"/>
      <c r="HZG1404" s="1"/>
      <c r="HZH1404" s="1"/>
      <c r="HZI1404" s="1"/>
      <c r="HZJ1404" s="1"/>
      <c r="HZK1404" s="1"/>
      <c r="HZL1404" s="1"/>
      <c r="HZM1404" s="1"/>
      <c r="HZN1404" s="1"/>
      <c r="HZO1404" s="1"/>
      <c r="HZP1404" s="1"/>
      <c r="HZQ1404" s="1"/>
      <c r="HZR1404" s="1"/>
      <c r="HZS1404" s="1"/>
      <c r="HZT1404" s="1"/>
      <c r="HZU1404" s="1"/>
      <c r="HZV1404" s="1"/>
      <c r="HZW1404" s="1"/>
      <c r="HZX1404" s="1"/>
      <c r="HZY1404" s="1"/>
      <c r="HZZ1404" s="1"/>
      <c r="IAA1404" s="1"/>
      <c r="IAB1404" s="1"/>
      <c r="IAC1404" s="1"/>
      <c r="IAD1404" s="1"/>
      <c r="IAE1404" s="1"/>
      <c r="IAF1404" s="1"/>
      <c r="IAG1404" s="1"/>
      <c r="IAH1404" s="1"/>
      <c r="IAI1404" s="1"/>
      <c r="IAJ1404" s="1"/>
      <c r="IAK1404" s="1"/>
      <c r="IAL1404" s="1"/>
      <c r="IAM1404" s="1"/>
      <c r="IAN1404" s="1"/>
      <c r="IAO1404" s="1"/>
      <c r="IAP1404" s="1"/>
      <c r="IAQ1404" s="1"/>
      <c r="IAR1404" s="1"/>
      <c r="IAS1404" s="1"/>
      <c r="IAT1404" s="1"/>
      <c r="IAU1404" s="1"/>
      <c r="IAV1404" s="1"/>
      <c r="IAW1404" s="1"/>
      <c r="IAX1404" s="1"/>
      <c r="IAY1404" s="1"/>
      <c r="IAZ1404" s="1"/>
      <c r="IBA1404" s="1"/>
      <c r="IBB1404" s="1"/>
      <c r="IBC1404" s="1"/>
      <c r="IBD1404" s="1"/>
      <c r="IBE1404" s="1"/>
      <c r="IBF1404" s="1"/>
      <c r="IBG1404" s="1"/>
      <c r="IBH1404" s="1"/>
      <c r="IBI1404" s="1"/>
      <c r="IBJ1404" s="1"/>
      <c r="IBK1404" s="1"/>
      <c r="IBL1404" s="1"/>
      <c r="IBM1404" s="1"/>
      <c r="IBN1404" s="1"/>
      <c r="IBO1404" s="1"/>
      <c r="IBP1404" s="1"/>
      <c r="IBQ1404" s="1"/>
      <c r="IBR1404" s="1"/>
      <c r="IBS1404" s="1"/>
      <c r="IBT1404" s="1"/>
      <c r="IBU1404" s="1"/>
      <c r="IBV1404" s="1"/>
      <c r="IBW1404" s="1"/>
      <c r="IBX1404" s="1"/>
      <c r="IBY1404" s="1"/>
      <c r="IBZ1404" s="1"/>
      <c r="ICA1404" s="1"/>
      <c r="ICB1404" s="1"/>
      <c r="ICC1404" s="1"/>
      <c r="ICD1404" s="1"/>
      <c r="ICE1404" s="1"/>
      <c r="ICF1404" s="1"/>
      <c r="ICG1404" s="1"/>
      <c r="ICH1404" s="1"/>
      <c r="ICI1404" s="1"/>
      <c r="ICJ1404" s="1"/>
      <c r="ICK1404" s="1"/>
      <c r="ICL1404" s="1"/>
      <c r="ICM1404" s="1"/>
      <c r="ICN1404" s="1"/>
      <c r="ICO1404" s="1"/>
      <c r="ICP1404" s="1"/>
      <c r="ICQ1404" s="1"/>
      <c r="ICR1404" s="1"/>
      <c r="ICS1404" s="1"/>
      <c r="ICT1404" s="1"/>
      <c r="ICU1404" s="1"/>
      <c r="ICV1404" s="1"/>
      <c r="ICW1404" s="1"/>
      <c r="ICX1404" s="1"/>
      <c r="ICY1404" s="1"/>
      <c r="ICZ1404" s="1"/>
      <c r="IDA1404" s="1"/>
      <c r="IDB1404" s="1"/>
      <c r="IDC1404" s="1"/>
      <c r="IDD1404" s="1"/>
      <c r="IDE1404" s="1"/>
      <c r="IDF1404" s="1"/>
      <c r="IDG1404" s="1"/>
      <c r="IDH1404" s="1"/>
      <c r="IDI1404" s="1"/>
      <c r="IDJ1404" s="1"/>
      <c r="IDK1404" s="1"/>
      <c r="IDL1404" s="1"/>
      <c r="IDM1404" s="1"/>
      <c r="IDN1404" s="1"/>
      <c r="IDO1404" s="1"/>
      <c r="IDP1404" s="1"/>
      <c r="IDQ1404" s="1"/>
      <c r="IDR1404" s="1"/>
      <c r="IDS1404" s="1"/>
      <c r="IDT1404" s="1"/>
      <c r="IDU1404" s="1"/>
      <c r="IDV1404" s="1"/>
      <c r="IDW1404" s="1"/>
      <c r="IDX1404" s="1"/>
      <c r="IDY1404" s="1"/>
      <c r="IDZ1404" s="1"/>
      <c r="IEA1404" s="1"/>
      <c r="IEB1404" s="1"/>
      <c r="IEC1404" s="1"/>
      <c r="IED1404" s="1"/>
      <c r="IEE1404" s="1"/>
      <c r="IEF1404" s="1"/>
      <c r="IEG1404" s="1"/>
      <c r="IEH1404" s="1"/>
      <c r="IEI1404" s="1"/>
      <c r="IEJ1404" s="1"/>
      <c r="IEK1404" s="1"/>
      <c r="IEL1404" s="1"/>
      <c r="IEM1404" s="1"/>
      <c r="IEN1404" s="1"/>
      <c r="IEO1404" s="1"/>
      <c r="IEP1404" s="1"/>
      <c r="IEQ1404" s="1"/>
      <c r="IER1404" s="1"/>
      <c r="IES1404" s="1"/>
      <c r="IET1404" s="1"/>
      <c r="IEU1404" s="1"/>
      <c r="IEV1404" s="1"/>
      <c r="IEW1404" s="1"/>
      <c r="IEX1404" s="1"/>
      <c r="IEY1404" s="1"/>
      <c r="IEZ1404" s="1"/>
      <c r="IFA1404" s="1"/>
      <c r="IFB1404" s="1"/>
      <c r="IFC1404" s="1"/>
      <c r="IFD1404" s="1"/>
      <c r="IFE1404" s="1"/>
      <c r="IFF1404" s="1"/>
      <c r="IFG1404" s="1"/>
      <c r="IFH1404" s="1"/>
      <c r="IFI1404" s="1"/>
      <c r="IFJ1404" s="1"/>
      <c r="IFK1404" s="1"/>
      <c r="IFL1404" s="1"/>
      <c r="IFM1404" s="1"/>
      <c r="IFN1404" s="1"/>
      <c r="IFO1404" s="1"/>
      <c r="IFP1404" s="1"/>
      <c r="IFQ1404" s="1"/>
      <c r="IFR1404" s="1"/>
      <c r="IFS1404" s="1"/>
      <c r="IFT1404" s="1"/>
      <c r="IFU1404" s="1"/>
      <c r="IFV1404" s="1"/>
      <c r="IFW1404" s="1"/>
      <c r="IFX1404" s="1"/>
      <c r="IFY1404" s="1"/>
      <c r="IFZ1404" s="1"/>
      <c r="IGA1404" s="1"/>
      <c r="IGB1404" s="1"/>
      <c r="IGC1404" s="1"/>
      <c r="IGD1404" s="1"/>
      <c r="IGE1404" s="1"/>
      <c r="IGF1404" s="1"/>
      <c r="IGG1404" s="1"/>
      <c r="IGH1404" s="1"/>
      <c r="IGI1404" s="1"/>
      <c r="IGJ1404" s="1"/>
      <c r="IGK1404" s="1"/>
      <c r="IGL1404" s="1"/>
      <c r="IGM1404" s="1"/>
      <c r="IGN1404" s="1"/>
      <c r="IGO1404" s="1"/>
      <c r="IGP1404" s="1"/>
      <c r="IGQ1404" s="1"/>
      <c r="IGR1404" s="1"/>
      <c r="IGS1404" s="1"/>
      <c r="IGT1404" s="1"/>
      <c r="IGU1404" s="1"/>
      <c r="IGV1404" s="1"/>
      <c r="IGW1404" s="1"/>
      <c r="IGX1404" s="1"/>
      <c r="IGY1404" s="1"/>
      <c r="IGZ1404" s="1"/>
      <c r="IHA1404" s="1"/>
      <c r="IHB1404" s="1"/>
      <c r="IHC1404" s="1"/>
      <c r="IHD1404" s="1"/>
      <c r="IHE1404" s="1"/>
      <c r="IHF1404" s="1"/>
      <c r="IHG1404" s="1"/>
      <c r="IHH1404" s="1"/>
      <c r="IHI1404" s="1"/>
      <c r="IHJ1404" s="1"/>
      <c r="IHK1404" s="1"/>
      <c r="IHL1404" s="1"/>
      <c r="IHM1404" s="1"/>
      <c r="IHN1404" s="1"/>
      <c r="IHO1404" s="1"/>
      <c r="IHP1404" s="1"/>
      <c r="IHQ1404" s="1"/>
      <c r="IHR1404" s="1"/>
      <c r="IHS1404" s="1"/>
      <c r="IHT1404" s="1"/>
      <c r="IHU1404" s="1"/>
      <c r="IHV1404" s="1"/>
      <c r="IHW1404" s="1"/>
      <c r="IHX1404" s="1"/>
      <c r="IHY1404" s="1"/>
      <c r="IHZ1404" s="1"/>
      <c r="IIA1404" s="1"/>
      <c r="IIB1404" s="1"/>
      <c r="IIC1404" s="1"/>
      <c r="IID1404" s="1"/>
      <c r="IIE1404" s="1"/>
      <c r="IIF1404" s="1"/>
      <c r="IIG1404" s="1"/>
      <c r="IIH1404" s="1"/>
      <c r="III1404" s="1"/>
      <c r="IIJ1404" s="1"/>
      <c r="IIK1404" s="1"/>
      <c r="IIL1404" s="1"/>
      <c r="IIM1404" s="1"/>
      <c r="IIN1404" s="1"/>
      <c r="IIO1404" s="1"/>
      <c r="IIP1404" s="1"/>
      <c r="IIQ1404" s="1"/>
      <c r="IIR1404" s="1"/>
      <c r="IIS1404" s="1"/>
      <c r="IIT1404" s="1"/>
      <c r="IIU1404" s="1"/>
      <c r="IIV1404" s="1"/>
      <c r="IIW1404" s="1"/>
      <c r="IIX1404" s="1"/>
      <c r="IIY1404" s="1"/>
      <c r="IIZ1404" s="1"/>
      <c r="IJA1404" s="1"/>
      <c r="IJB1404" s="1"/>
      <c r="IJC1404" s="1"/>
      <c r="IJD1404" s="1"/>
      <c r="IJE1404" s="1"/>
      <c r="IJF1404" s="1"/>
      <c r="IJG1404" s="1"/>
      <c r="IJH1404" s="1"/>
      <c r="IJI1404" s="1"/>
      <c r="IJJ1404" s="1"/>
      <c r="IJK1404" s="1"/>
      <c r="IJL1404" s="1"/>
      <c r="IJM1404" s="1"/>
      <c r="IJN1404" s="1"/>
      <c r="IJO1404" s="1"/>
      <c r="IJP1404" s="1"/>
      <c r="IJQ1404" s="1"/>
      <c r="IJR1404" s="1"/>
      <c r="IJS1404" s="1"/>
      <c r="IJT1404" s="1"/>
      <c r="IJU1404" s="1"/>
      <c r="IJV1404" s="1"/>
      <c r="IJW1404" s="1"/>
      <c r="IJX1404" s="1"/>
      <c r="IJY1404" s="1"/>
      <c r="IJZ1404" s="1"/>
      <c r="IKA1404" s="1"/>
      <c r="IKB1404" s="1"/>
      <c r="IKC1404" s="1"/>
      <c r="IKD1404" s="1"/>
      <c r="IKE1404" s="1"/>
      <c r="IKF1404" s="1"/>
      <c r="IKG1404" s="1"/>
      <c r="IKH1404" s="1"/>
      <c r="IKI1404" s="1"/>
      <c r="IKJ1404" s="1"/>
      <c r="IKK1404" s="1"/>
      <c r="IKL1404" s="1"/>
      <c r="IKM1404" s="1"/>
      <c r="IKN1404" s="1"/>
      <c r="IKO1404" s="1"/>
      <c r="IKP1404" s="1"/>
      <c r="IKQ1404" s="1"/>
      <c r="IKR1404" s="1"/>
      <c r="IKS1404" s="1"/>
      <c r="IKT1404" s="1"/>
      <c r="IKU1404" s="1"/>
      <c r="IKV1404" s="1"/>
      <c r="IKW1404" s="1"/>
      <c r="IKX1404" s="1"/>
      <c r="IKY1404" s="1"/>
      <c r="IKZ1404" s="1"/>
      <c r="ILA1404" s="1"/>
      <c r="ILB1404" s="1"/>
      <c r="ILC1404" s="1"/>
      <c r="ILD1404" s="1"/>
      <c r="ILE1404" s="1"/>
      <c r="ILF1404" s="1"/>
      <c r="ILG1404" s="1"/>
      <c r="ILH1404" s="1"/>
      <c r="ILI1404" s="1"/>
      <c r="ILJ1404" s="1"/>
      <c r="ILK1404" s="1"/>
      <c r="ILL1404" s="1"/>
      <c r="ILM1404" s="1"/>
      <c r="ILN1404" s="1"/>
      <c r="ILO1404" s="1"/>
      <c r="ILP1404" s="1"/>
      <c r="ILQ1404" s="1"/>
      <c r="ILR1404" s="1"/>
      <c r="ILS1404" s="1"/>
      <c r="ILT1404" s="1"/>
      <c r="ILU1404" s="1"/>
      <c r="ILV1404" s="1"/>
      <c r="ILW1404" s="1"/>
      <c r="ILX1404" s="1"/>
      <c r="ILY1404" s="1"/>
      <c r="ILZ1404" s="1"/>
      <c r="IMA1404" s="1"/>
      <c r="IMB1404" s="1"/>
      <c r="IMC1404" s="1"/>
      <c r="IMD1404" s="1"/>
      <c r="IME1404" s="1"/>
      <c r="IMF1404" s="1"/>
      <c r="IMG1404" s="1"/>
      <c r="IMH1404" s="1"/>
      <c r="IMI1404" s="1"/>
      <c r="IMJ1404" s="1"/>
      <c r="IMK1404" s="1"/>
      <c r="IML1404" s="1"/>
      <c r="IMM1404" s="1"/>
      <c r="IMN1404" s="1"/>
      <c r="IMO1404" s="1"/>
      <c r="IMP1404" s="1"/>
      <c r="IMQ1404" s="1"/>
      <c r="IMR1404" s="1"/>
      <c r="IMS1404" s="1"/>
      <c r="IMT1404" s="1"/>
      <c r="IMU1404" s="1"/>
      <c r="IMV1404" s="1"/>
      <c r="IMW1404" s="1"/>
      <c r="IMX1404" s="1"/>
      <c r="IMY1404" s="1"/>
      <c r="IMZ1404" s="1"/>
      <c r="INA1404" s="1"/>
      <c r="INB1404" s="1"/>
      <c r="INC1404" s="1"/>
      <c r="IND1404" s="1"/>
      <c r="INE1404" s="1"/>
      <c r="INF1404" s="1"/>
      <c r="ING1404" s="1"/>
      <c r="INH1404" s="1"/>
      <c r="INI1404" s="1"/>
      <c r="INJ1404" s="1"/>
      <c r="INK1404" s="1"/>
      <c r="INL1404" s="1"/>
      <c r="INM1404" s="1"/>
      <c r="INN1404" s="1"/>
      <c r="INO1404" s="1"/>
      <c r="INP1404" s="1"/>
      <c r="INQ1404" s="1"/>
      <c r="INR1404" s="1"/>
      <c r="INS1404" s="1"/>
      <c r="INT1404" s="1"/>
      <c r="INU1404" s="1"/>
      <c r="INV1404" s="1"/>
      <c r="INW1404" s="1"/>
      <c r="INX1404" s="1"/>
      <c r="INY1404" s="1"/>
      <c r="INZ1404" s="1"/>
      <c r="IOA1404" s="1"/>
      <c r="IOB1404" s="1"/>
      <c r="IOC1404" s="1"/>
      <c r="IOD1404" s="1"/>
      <c r="IOE1404" s="1"/>
      <c r="IOF1404" s="1"/>
      <c r="IOG1404" s="1"/>
      <c r="IOH1404" s="1"/>
      <c r="IOI1404" s="1"/>
      <c r="IOJ1404" s="1"/>
      <c r="IOK1404" s="1"/>
      <c r="IOL1404" s="1"/>
      <c r="IOM1404" s="1"/>
      <c r="ION1404" s="1"/>
      <c r="IOO1404" s="1"/>
      <c r="IOP1404" s="1"/>
      <c r="IOQ1404" s="1"/>
      <c r="IOR1404" s="1"/>
      <c r="IOS1404" s="1"/>
      <c r="IOT1404" s="1"/>
      <c r="IOU1404" s="1"/>
      <c r="IOV1404" s="1"/>
      <c r="IOW1404" s="1"/>
      <c r="IOX1404" s="1"/>
      <c r="IOY1404" s="1"/>
      <c r="IOZ1404" s="1"/>
      <c r="IPA1404" s="1"/>
      <c r="IPB1404" s="1"/>
      <c r="IPC1404" s="1"/>
      <c r="IPD1404" s="1"/>
      <c r="IPE1404" s="1"/>
      <c r="IPF1404" s="1"/>
      <c r="IPG1404" s="1"/>
      <c r="IPH1404" s="1"/>
      <c r="IPI1404" s="1"/>
      <c r="IPJ1404" s="1"/>
      <c r="IPK1404" s="1"/>
      <c r="IPL1404" s="1"/>
      <c r="IPM1404" s="1"/>
      <c r="IPN1404" s="1"/>
      <c r="IPO1404" s="1"/>
      <c r="IPP1404" s="1"/>
      <c r="IPQ1404" s="1"/>
      <c r="IPR1404" s="1"/>
      <c r="IPS1404" s="1"/>
      <c r="IPT1404" s="1"/>
      <c r="IPU1404" s="1"/>
      <c r="IPV1404" s="1"/>
      <c r="IPW1404" s="1"/>
      <c r="IPX1404" s="1"/>
      <c r="IPY1404" s="1"/>
      <c r="IPZ1404" s="1"/>
      <c r="IQA1404" s="1"/>
      <c r="IQB1404" s="1"/>
      <c r="IQC1404" s="1"/>
      <c r="IQD1404" s="1"/>
      <c r="IQE1404" s="1"/>
      <c r="IQF1404" s="1"/>
      <c r="IQG1404" s="1"/>
      <c r="IQH1404" s="1"/>
      <c r="IQI1404" s="1"/>
      <c r="IQJ1404" s="1"/>
      <c r="IQK1404" s="1"/>
      <c r="IQL1404" s="1"/>
      <c r="IQM1404" s="1"/>
      <c r="IQN1404" s="1"/>
      <c r="IQO1404" s="1"/>
      <c r="IQP1404" s="1"/>
      <c r="IQQ1404" s="1"/>
      <c r="IQR1404" s="1"/>
      <c r="IQS1404" s="1"/>
      <c r="IQT1404" s="1"/>
      <c r="IQU1404" s="1"/>
      <c r="IQV1404" s="1"/>
      <c r="IQW1404" s="1"/>
      <c r="IQX1404" s="1"/>
      <c r="IQY1404" s="1"/>
      <c r="IQZ1404" s="1"/>
      <c r="IRA1404" s="1"/>
      <c r="IRB1404" s="1"/>
      <c r="IRC1404" s="1"/>
      <c r="IRD1404" s="1"/>
      <c r="IRE1404" s="1"/>
      <c r="IRF1404" s="1"/>
      <c r="IRG1404" s="1"/>
      <c r="IRH1404" s="1"/>
      <c r="IRI1404" s="1"/>
      <c r="IRJ1404" s="1"/>
      <c r="IRK1404" s="1"/>
      <c r="IRL1404" s="1"/>
      <c r="IRM1404" s="1"/>
      <c r="IRN1404" s="1"/>
      <c r="IRO1404" s="1"/>
      <c r="IRP1404" s="1"/>
      <c r="IRQ1404" s="1"/>
      <c r="IRR1404" s="1"/>
      <c r="IRS1404" s="1"/>
      <c r="IRT1404" s="1"/>
      <c r="IRU1404" s="1"/>
      <c r="IRV1404" s="1"/>
      <c r="IRW1404" s="1"/>
      <c r="IRX1404" s="1"/>
      <c r="IRY1404" s="1"/>
      <c r="IRZ1404" s="1"/>
      <c r="ISA1404" s="1"/>
      <c r="ISB1404" s="1"/>
      <c r="ISC1404" s="1"/>
      <c r="ISD1404" s="1"/>
      <c r="ISE1404" s="1"/>
      <c r="ISF1404" s="1"/>
      <c r="ISG1404" s="1"/>
      <c r="ISH1404" s="1"/>
      <c r="ISI1404" s="1"/>
      <c r="ISJ1404" s="1"/>
      <c r="ISK1404" s="1"/>
      <c r="ISL1404" s="1"/>
      <c r="ISM1404" s="1"/>
      <c r="ISN1404" s="1"/>
      <c r="ISO1404" s="1"/>
      <c r="ISP1404" s="1"/>
      <c r="ISQ1404" s="1"/>
      <c r="ISR1404" s="1"/>
      <c r="ISS1404" s="1"/>
      <c r="IST1404" s="1"/>
      <c r="ISU1404" s="1"/>
      <c r="ISV1404" s="1"/>
      <c r="ISW1404" s="1"/>
      <c r="ISX1404" s="1"/>
      <c r="ISY1404" s="1"/>
      <c r="ISZ1404" s="1"/>
      <c r="ITA1404" s="1"/>
      <c r="ITB1404" s="1"/>
      <c r="ITC1404" s="1"/>
      <c r="ITD1404" s="1"/>
      <c r="ITE1404" s="1"/>
      <c r="ITF1404" s="1"/>
      <c r="ITG1404" s="1"/>
      <c r="ITH1404" s="1"/>
      <c r="ITI1404" s="1"/>
      <c r="ITJ1404" s="1"/>
      <c r="ITK1404" s="1"/>
      <c r="ITL1404" s="1"/>
      <c r="ITM1404" s="1"/>
      <c r="ITN1404" s="1"/>
      <c r="ITO1404" s="1"/>
      <c r="ITP1404" s="1"/>
      <c r="ITQ1404" s="1"/>
      <c r="ITR1404" s="1"/>
      <c r="ITS1404" s="1"/>
      <c r="ITT1404" s="1"/>
      <c r="ITU1404" s="1"/>
      <c r="ITV1404" s="1"/>
      <c r="ITW1404" s="1"/>
      <c r="ITX1404" s="1"/>
      <c r="ITY1404" s="1"/>
      <c r="ITZ1404" s="1"/>
      <c r="IUA1404" s="1"/>
      <c r="IUB1404" s="1"/>
      <c r="IUC1404" s="1"/>
      <c r="IUD1404" s="1"/>
      <c r="IUE1404" s="1"/>
      <c r="IUF1404" s="1"/>
      <c r="IUG1404" s="1"/>
      <c r="IUH1404" s="1"/>
      <c r="IUI1404" s="1"/>
      <c r="IUJ1404" s="1"/>
      <c r="IUK1404" s="1"/>
      <c r="IUL1404" s="1"/>
      <c r="IUM1404" s="1"/>
      <c r="IUN1404" s="1"/>
      <c r="IUO1404" s="1"/>
      <c r="IUP1404" s="1"/>
      <c r="IUQ1404" s="1"/>
      <c r="IUR1404" s="1"/>
      <c r="IUS1404" s="1"/>
      <c r="IUT1404" s="1"/>
      <c r="IUU1404" s="1"/>
      <c r="IUV1404" s="1"/>
      <c r="IUW1404" s="1"/>
      <c r="IUX1404" s="1"/>
      <c r="IUY1404" s="1"/>
      <c r="IUZ1404" s="1"/>
      <c r="IVA1404" s="1"/>
      <c r="IVB1404" s="1"/>
      <c r="IVC1404" s="1"/>
      <c r="IVD1404" s="1"/>
      <c r="IVE1404" s="1"/>
      <c r="IVF1404" s="1"/>
      <c r="IVG1404" s="1"/>
      <c r="IVH1404" s="1"/>
      <c r="IVI1404" s="1"/>
      <c r="IVJ1404" s="1"/>
      <c r="IVK1404" s="1"/>
      <c r="IVL1404" s="1"/>
      <c r="IVM1404" s="1"/>
      <c r="IVN1404" s="1"/>
      <c r="IVO1404" s="1"/>
      <c r="IVP1404" s="1"/>
      <c r="IVQ1404" s="1"/>
      <c r="IVR1404" s="1"/>
      <c r="IVS1404" s="1"/>
      <c r="IVT1404" s="1"/>
      <c r="IVU1404" s="1"/>
      <c r="IVV1404" s="1"/>
      <c r="IVW1404" s="1"/>
      <c r="IVX1404" s="1"/>
      <c r="IVY1404" s="1"/>
      <c r="IVZ1404" s="1"/>
      <c r="IWA1404" s="1"/>
      <c r="IWB1404" s="1"/>
      <c r="IWC1404" s="1"/>
      <c r="IWD1404" s="1"/>
      <c r="IWE1404" s="1"/>
      <c r="IWF1404" s="1"/>
      <c r="IWG1404" s="1"/>
      <c r="IWH1404" s="1"/>
      <c r="IWI1404" s="1"/>
      <c r="IWJ1404" s="1"/>
      <c r="IWK1404" s="1"/>
      <c r="IWL1404" s="1"/>
      <c r="IWM1404" s="1"/>
      <c r="IWN1404" s="1"/>
      <c r="IWO1404" s="1"/>
      <c r="IWP1404" s="1"/>
      <c r="IWQ1404" s="1"/>
      <c r="IWR1404" s="1"/>
      <c r="IWS1404" s="1"/>
      <c r="IWT1404" s="1"/>
      <c r="IWU1404" s="1"/>
      <c r="IWV1404" s="1"/>
      <c r="IWW1404" s="1"/>
      <c r="IWX1404" s="1"/>
      <c r="IWY1404" s="1"/>
      <c r="IWZ1404" s="1"/>
      <c r="IXA1404" s="1"/>
      <c r="IXB1404" s="1"/>
      <c r="IXC1404" s="1"/>
      <c r="IXD1404" s="1"/>
      <c r="IXE1404" s="1"/>
      <c r="IXF1404" s="1"/>
      <c r="IXG1404" s="1"/>
      <c r="IXH1404" s="1"/>
      <c r="IXI1404" s="1"/>
      <c r="IXJ1404" s="1"/>
      <c r="IXK1404" s="1"/>
      <c r="IXL1404" s="1"/>
      <c r="IXM1404" s="1"/>
      <c r="IXN1404" s="1"/>
      <c r="IXO1404" s="1"/>
      <c r="IXP1404" s="1"/>
      <c r="IXQ1404" s="1"/>
      <c r="IXR1404" s="1"/>
      <c r="IXS1404" s="1"/>
      <c r="IXT1404" s="1"/>
      <c r="IXU1404" s="1"/>
      <c r="IXV1404" s="1"/>
      <c r="IXW1404" s="1"/>
      <c r="IXX1404" s="1"/>
      <c r="IXY1404" s="1"/>
      <c r="IXZ1404" s="1"/>
      <c r="IYA1404" s="1"/>
      <c r="IYB1404" s="1"/>
      <c r="IYC1404" s="1"/>
      <c r="IYD1404" s="1"/>
      <c r="IYE1404" s="1"/>
      <c r="IYF1404" s="1"/>
      <c r="IYG1404" s="1"/>
      <c r="IYH1404" s="1"/>
      <c r="IYI1404" s="1"/>
      <c r="IYJ1404" s="1"/>
      <c r="IYK1404" s="1"/>
      <c r="IYL1404" s="1"/>
      <c r="IYM1404" s="1"/>
      <c r="IYN1404" s="1"/>
      <c r="IYO1404" s="1"/>
      <c r="IYP1404" s="1"/>
      <c r="IYQ1404" s="1"/>
      <c r="IYR1404" s="1"/>
      <c r="IYS1404" s="1"/>
      <c r="IYT1404" s="1"/>
      <c r="IYU1404" s="1"/>
      <c r="IYV1404" s="1"/>
      <c r="IYW1404" s="1"/>
      <c r="IYX1404" s="1"/>
      <c r="IYY1404" s="1"/>
      <c r="IYZ1404" s="1"/>
      <c r="IZA1404" s="1"/>
      <c r="IZB1404" s="1"/>
      <c r="IZC1404" s="1"/>
      <c r="IZD1404" s="1"/>
      <c r="IZE1404" s="1"/>
      <c r="IZF1404" s="1"/>
      <c r="IZG1404" s="1"/>
      <c r="IZH1404" s="1"/>
      <c r="IZI1404" s="1"/>
      <c r="IZJ1404" s="1"/>
      <c r="IZK1404" s="1"/>
      <c r="IZL1404" s="1"/>
      <c r="IZM1404" s="1"/>
      <c r="IZN1404" s="1"/>
      <c r="IZO1404" s="1"/>
      <c r="IZP1404" s="1"/>
      <c r="IZQ1404" s="1"/>
      <c r="IZR1404" s="1"/>
      <c r="IZS1404" s="1"/>
      <c r="IZT1404" s="1"/>
      <c r="IZU1404" s="1"/>
      <c r="IZV1404" s="1"/>
      <c r="IZW1404" s="1"/>
      <c r="IZX1404" s="1"/>
      <c r="IZY1404" s="1"/>
      <c r="IZZ1404" s="1"/>
      <c r="JAA1404" s="1"/>
      <c r="JAB1404" s="1"/>
      <c r="JAC1404" s="1"/>
      <c r="JAD1404" s="1"/>
      <c r="JAE1404" s="1"/>
      <c r="JAF1404" s="1"/>
      <c r="JAG1404" s="1"/>
      <c r="JAH1404" s="1"/>
      <c r="JAI1404" s="1"/>
      <c r="JAJ1404" s="1"/>
      <c r="JAK1404" s="1"/>
      <c r="JAL1404" s="1"/>
      <c r="JAM1404" s="1"/>
      <c r="JAN1404" s="1"/>
      <c r="JAO1404" s="1"/>
      <c r="JAP1404" s="1"/>
      <c r="JAQ1404" s="1"/>
      <c r="JAR1404" s="1"/>
      <c r="JAS1404" s="1"/>
      <c r="JAT1404" s="1"/>
      <c r="JAU1404" s="1"/>
      <c r="JAV1404" s="1"/>
      <c r="JAW1404" s="1"/>
      <c r="JAX1404" s="1"/>
      <c r="JAY1404" s="1"/>
      <c r="JAZ1404" s="1"/>
      <c r="JBA1404" s="1"/>
      <c r="JBB1404" s="1"/>
      <c r="JBC1404" s="1"/>
      <c r="JBD1404" s="1"/>
      <c r="JBE1404" s="1"/>
      <c r="JBF1404" s="1"/>
      <c r="JBG1404" s="1"/>
      <c r="JBH1404" s="1"/>
      <c r="JBI1404" s="1"/>
      <c r="JBJ1404" s="1"/>
      <c r="JBK1404" s="1"/>
      <c r="JBL1404" s="1"/>
      <c r="JBM1404" s="1"/>
      <c r="JBN1404" s="1"/>
      <c r="JBO1404" s="1"/>
      <c r="JBP1404" s="1"/>
      <c r="JBQ1404" s="1"/>
      <c r="JBR1404" s="1"/>
      <c r="JBS1404" s="1"/>
      <c r="JBT1404" s="1"/>
      <c r="JBU1404" s="1"/>
      <c r="JBV1404" s="1"/>
      <c r="JBW1404" s="1"/>
      <c r="JBX1404" s="1"/>
      <c r="JBY1404" s="1"/>
      <c r="JBZ1404" s="1"/>
      <c r="JCA1404" s="1"/>
      <c r="JCB1404" s="1"/>
      <c r="JCC1404" s="1"/>
      <c r="JCD1404" s="1"/>
      <c r="JCE1404" s="1"/>
      <c r="JCF1404" s="1"/>
      <c r="JCG1404" s="1"/>
      <c r="JCH1404" s="1"/>
      <c r="JCI1404" s="1"/>
      <c r="JCJ1404" s="1"/>
      <c r="JCK1404" s="1"/>
      <c r="JCL1404" s="1"/>
      <c r="JCM1404" s="1"/>
      <c r="JCN1404" s="1"/>
      <c r="JCO1404" s="1"/>
      <c r="JCP1404" s="1"/>
      <c r="JCQ1404" s="1"/>
      <c r="JCR1404" s="1"/>
      <c r="JCS1404" s="1"/>
      <c r="JCT1404" s="1"/>
      <c r="JCU1404" s="1"/>
      <c r="JCV1404" s="1"/>
      <c r="JCW1404" s="1"/>
      <c r="JCX1404" s="1"/>
      <c r="JCY1404" s="1"/>
      <c r="JCZ1404" s="1"/>
      <c r="JDA1404" s="1"/>
      <c r="JDB1404" s="1"/>
      <c r="JDC1404" s="1"/>
      <c r="JDD1404" s="1"/>
      <c r="JDE1404" s="1"/>
      <c r="JDF1404" s="1"/>
      <c r="JDG1404" s="1"/>
      <c r="JDH1404" s="1"/>
      <c r="JDI1404" s="1"/>
      <c r="JDJ1404" s="1"/>
      <c r="JDK1404" s="1"/>
      <c r="JDL1404" s="1"/>
      <c r="JDM1404" s="1"/>
      <c r="JDN1404" s="1"/>
      <c r="JDO1404" s="1"/>
      <c r="JDP1404" s="1"/>
      <c r="JDQ1404" s="1"/>
      <c r="JDR1404" s="1"/>
      <c r="JDS1404" s="1"/>
      <c r="JDT1404" s="1"/>
      <c r="JDU1404" s="1"/>
      <c r="JDV1404" s="1"/>
      <c r="JDW1404" s="1"/>
      <c r="JDX1404" s="1"/>
      <c r="JDY1404" s="1"/>
      <c r="JDZ1404" s="1"/>
      <c r="JEA1404" s="1"/>
      <c r="JEB1404" s="1"/>
      <c r="JEC1404" s="1"/>
      <c r="JED1404" s="1"/>
      <c r="JEE1404" s="1"/>
      <c r="JEF1404" s="1"/>
      <c r="JEG1404" s="1"/>
      <c r="JEH1404" s="1"/>
      <c r="JEI1404" s="1"/>
      <c r="JEJ1404" s="1"/>
      <c r="JEK1404" s="1"/>
      <c r="JEL1404" s="1"/>
      <c r="JEM1404" s="1"/>
      <c r="JEN1404" s="1"/>
      <c r="JEO1404" s="1"/>
      <c r="JEP1404" s="1"/>
      <c r="JEQ1404" s="1"/>
      <c r="JER1404" s="1"/>
      <c r="JES1404" s="1"/>
      <c r="JET1404" s="1"/>
      <c r="JEU1404" s="1"/>
      <c r="JEV1404" s="1"/>
      <c r="JEW1404" s="1"/>
      <c r="JEX1404" s="1"/>
      <c r="JEY1404" s="1"/>
      <c r="JEZ1404" s="1"/>
      <c r="JFA1404" s="1"/>
      <c r="JFB1404" s="1"/>
      <c r="JFC1404" s="1"/>
      <c r="JFD1404" s="1"/>
      <c r="JFE1404" s="1"/>
      <c r="JFF1404" s="1"/>
      <c r="JFG1404" s="1"/>
      <c r="JFH1404" s="1"/>
      <c r="JFI1404" s="1"/>
      <c r="JFJ1404" s="1"/>
      <c r="JFK1404" s="1"/>
      <c r="JFL1404" s="1"/>
      <c r="JFM1404" s="1"/>
      <c r="JFN1404" s="1"/>
      <c r="JFO1404" s="1"/>
      <c r="JFP1404" s="1"/>
      <c r="JFQ1404" s="1"/>
      <c r="JFR1404" s="1"/>
      <c r="JFS1404" s="1"/>
      <c r="JFT1404" s="1"/>
      <c r="JFU1404" s="1"/>
      <c r="JFV1404" s="1"/>
      <c r="JFW1404" s="1"/>
      <c r="JFX1404" s="1"/>
      <c r="JFY1404" s="1"/>
      <c r="JFZ1404" s="1"/>
      <c r="JGA1404" s="1"/>
      <c r="JGB1404" s="1"/>
      <c r="JGC1404" s="1"/>
      <c r="JGD1404" s="1"/>
      <c r="JGE1404" s="1"/>
      <c r="JGF1404" s="1"/>
      <c r="JGG1404" s="1"/>
      <c r="JGH1404" s="1"/>
      <c r="JGI1404" s="1"/>
      <c r="JGJ1404" s="1"/>
      <c r="JGK1404" s="1"/>
      <c r="JGL1404" s="1"/>
      <c r="JGM1404" s="1"/>
      <c r="JGN1404" s="1"/>
      <c r="JGO1404" s="1"/>
      <c r="JGP1404" s="1"/>
      <c r="JGQ1404" s="1"/>
      <c r="JGR1404" s="1"/>
      <c r="JGS1404" s="1"/>
      <c r="JGT1404" s="1"/>
      <c r="JGU1404" s="1"/>
      <c r="JGV1404" s="1"/>
      <c r="JGW1404" s="1"/>
      <c r="JGX1404" s="1"/>
      <c r="JGY1404" s="1"/>
      <c r="JGZ1404" s="1"/>
      <c r="JHA1404" s="1"/>
      <c r="JHB1404" s="1"/>
      <c r="JHC1404" s="1"/>
      <c r="JHD1404" s="1"/>
      <c r="JHE1404" s="1"/>
      <c r="JHF1404" s="1"/>
      <c r="JHG1404" s="1"/>
      <c r="JHH1404" s="1"/>
      <c r="JHI1404" s="1"/>
      <c r="JHJ1404" s="1"/>
      <c r="JHK1404" s="1"/>
      <c r="JHL1404" s="1"/>
      <c r="JHM1404" s="1"/>
      <c r="JHN1404" s="1"/>
      <c r="JHO1404" s="1"/>
      <c r="JHP1404" s="1"/>
      <c r="JHQ1404" s="1"/>
      <c r="JHR1404" s="1"/>
      <c r="JHS1404" s="1"/>
      <c r="JHT1404" s="1"/>
      <c r="JHU1404" s="1"/>
      <c r="JHV1404" s="1"/>
      <c r="JHW1404" s="1"/>
      <c r="JHX1404" s="1"/>
      <c r="JHY1404" s="1"/>
      <c r="JHZ1404" s="1"/>
      <c r="JIA1404" s="1"/>
      <c r="JIB1404" s="1"/>
      <c r="JIC1404" s="1"/>
      <c r="JID1404" s="1"/>
      <c r="JIE1404" s="1"/>
      <c r="JIF1404" s="1"/>
      <c r="JIG1404" s="1"/>
      <c r="JIH1404" s="1"/>
      <c r="JII1404" s="1"/>
      <c r="JIJ1404" s="1"/>
      <c r="JIK1404" s="1"/>
      <c r="JIL1404" s="1"/>
      <c r="JIM1404" s="1"/>
      <c r="JIN1404" s="1"/>
      <c r="JIO1404" s="1"/>
      <c r="JIP1404" s="1"/>
      <c r="JIQ1404" s="1"/>
      <c r="JIR1404" s="1"/>
      <c r="JIS1404" s="1"/>
      <c r="JIT1404" s="1"/>
      <c r="JIU1404" s="1"/>
      <c r="JIV1404" s="1"/>
      <c r="JIW1404" s="1"/>
      <c r="JIX1404" s="1"/>
      <c r="JIY1404" s="1"/>
      <c r="JIZ1404" s="1"/>
      <c r="JJA1404" s="1"/>
      <c r="JJB1404" s="1"/>
      <c r="JJC1404" s="1"/>
      <c r="JJD1404" s="1"/>
      <c r="JJE1404" s="1"/>
      <c r="JJF1404" s="1"/>
      <c r="JJG1404" s="1"/>
      <c r="JJH1404" s="1"/>
      <c r="JJI1404" s="1"/>
      <c r="JJJ1404" s="1"/>
      <c r="JJK1404" s="1"/>
      <c r="JJL1404" s="1"/>
      <c r="JJM1404" s="1"/>
      <c r="JJN1404" s="1"/>
      <c r="JJO1404" s="1"/>
      <c r="JJP1404" s="1"/>
      <c r="JJQ1404" s="1"/>
      <c r="JJR1404" s="1"/>
      <c r="JJS1404" s="1"/>
      <c r="JJT1404" s="1"/>
      <c r="JJU1404" s="1"/>
      <c r="JJV1404" s="1"/>
      <c r="JJW1404" s="1"/>
      <c r="JJX1404" s="1"/>
      <c r="JJY1404" s="1"/>
      <c r="JJZ1404" s="1"/>
      <c r="JKA1404" s="1"/>
      <c r="JKB1404" s="1"/>
      <c r="JKC1404" s="1"/>
      <c r="JKD1404" s="1"/>
      <c r="JKE1404" s="1"/>
      <c r="JKF1404" s="1"/>
      <c r="JKG1404" s="1"/>
      <c r="JKH1404" s="1"/>
      <c r="JKI1404" s="1"/>
      <c r="JKJ1404" s="1"/>
      <c r="JKK1404" s="1"/>
      <c r="JKL1404" s="1"/>
      <c r="JKM1404" s="1"/>
      <c r="JKN1404" s="1"/>
      <c r="JKO1404" s="1"/>
      <c r="JKP1404" s="1"/>
      <c r="JKQ1404" s="1"/>
      <c r="JKR1404" s="1"/>
      <c r="JKS1404" s="1"/>
      <c r="JKT1404" s="1"/>
      <c r="JKU1404" s="1"/>
      <c r="JKV1404" s="1"/>
      <c r="JKW1404" s="1"/>
      <c r="JKX1404" s="1"/>
      <c r="JKY1404" s="1"/>
      <c r="JKZ1404" s="1"/>
      <c r="JLA1404" s="1"/>
      <c r="JLB1404" s="1"/>
      <c r="JLC1404" s="1"/>
      <c r="JLD1404" s="1"/>
      <c r="JLE1404" s="1"/>
      <c r="JLF1404" s="1"/>
      <c r="JLG1404" s="1"/>
      <c r="JLH1404" s="1"/>
      <c r="JLI1404" s="1"/>
      <c r="JLJ1404" s="1"/>
      <c r="JLK1404" s="1"/>
      <c r="JLL1404" s="1"/>
      <c r="JLM1404" s="1"/>
      <c r="JLN1404" s="1"/>
      <c r="JLO1404" s="1"/>
      <c r="JLP1404" s="1"/>
      <c r="JLQ1404" s="1"/>
      <c r="JLR1404" s="1"/>
      <c r="JLS1404" s="1"/>
      <c r="JLT1404" s="1"/>
      <c r="JLU1404" s="1"/>
      <c r="JLV1404" s="1"/>
      <c r="JLW1404" s="1"/>
      <c r="JLX1404" s="1"/>
      <c r="JLY1404" s="1"/>
      <c r="JLZ1404" s="1"/>
      <c r="JMA1404" s="1"/>
      <c r="JMB1404" s="1"/>
      <c r="JMC1404" s="1"/>
      <c r="JMD1404" s="1"/>
      <c r="JME1404" s="1"/>
      <c r="JMF1404" s="1"/>
      <c r="JMG1404" s="1"/>
      <c r="JMH1404" s="1"/>
      <c r="JMI1404" s="1"/>
      <c r="JMJ1404" s="1"/>
      <c r="JMK1404" s="1"/>
      <c r="JML1404" s="1"/>
      <c r="JMM1404" s="1"/>
      <c r="JMN1404" s="1"/>
      <c r="JMO1404" s="1"/>
      <c r="JMP1404" s="1"/>
      <c r="JMQ1404" s="1"/>
      <c r="JMR1404" s="1"/>
      <c r="JMS1404" s="1"/>
      <c r="JMT1404" s="1"/>
      <c r="JMU1404" s="1"/>
      <c r="JMV1404" s="1"/>
      <c r="JMW1404" s="1"/>
      <c r="JMX1404" s="1"/>
      <c r="JMY1404" s="1"/>
      <c r="JMZ1404" s="1"/>
      <c r="JNA1404" s="1"/>
      <c r="JNB1404" s="1"/>
      <c r="JNC1404" s="1"/>
      <c r="JND1404" s="1"/>
      <c r="JNE1404" s="1"/>
      <c r="JNF1404" s="1"/>
      <c r="JNG1404" s="1"/>
      <c r="JNH1404" s="1"/>
      <c r="JNI1404" s="1"/>
      <c r="JNJ1404" s="1"/>
      <c r="JNK1404" s="1"/>
      <c r="JNL1404" s="1"/>
      <c r="JNM1404" s="1"/>
      <c r="JNN1404" s="1"/>
      <c r="JNO1404" s="1"/>
      <c r="JNP1404" s="1"/>
      <c r="JNQ1404" s="1"/>
      <c r="JNR1404" s="1"/>
      <c r="JNS1404" s="1"/>
      <c r="JNT1404" s="1"/>
      <c r="JNU1404" s="1"/>
      <c r="JNV1404" s="1"/>
      <c r="JNW1404" s="1"/>
      <c r="JNX1404" s="1"/>
      <c r="JNY1404" s="1"/>
      <c r="JNZ1404" s="1"/>
      <c r="JOA1404" s="1"/>
      <c r="JOB1404" s="1"/>
      <c r="JOC1404" s="1"/>
      <c r="JOD1404" s="1"/>
      <c r="JOE1404" s="1"/>
      <c r="JOF1404" s="1"/>
      <c r="JOG1404" s="1"/>
      <c r="JOH1404" s="1"/>
      <c r="JOI1404" s="1"/>
      <c r="JOJ1404" s="1"/>
      <c r="JOK1404" s="1"/>
      <c r="JOL1404" s="1"/>
      <c r="JOM1404" s="1"/>
      <c r="JON1404" s="1"/>
      <c r="JOO1404" s="1"/>
      <c r="JOP1404" s="1"/>
      <c r="JOQ1404" s="1"/>
      <c r="JOR1404" s="1"/>
      <c r="JOS1404" s="1"/>
      <c r="JOT1404" s="1"/>
      <c r="JOU1404" s="1"/>
      <c r="JOV1404" s="1"/>
      <c r="JOW1404" s="1"/>
      <c r="JOX1404" s="1"/>
      <c r="JOY1404" s="1"/>
      <c r="JOZ1404" s="1"/>
      <c r="JPA1404" s="1"/>
      <c r="JPB1404" s="1"/>
      <c r="JPC1404" s="1"/>
      <c r="JPD1404" s="1"/>
      <c r="JPE1404" s="1"/>
      <c r="JPF1404" s="1"/>
      <c r="JPG1404" s="1"/>
      <c r="JPH1404" s="1"/>
      <c r="JPI1404" s="1"/>
      <c r="JPJ1404" s="1"/>
      <c r="JPK1404" s="1"/>
      <c r="JPL1404" s="1"/>
      <c r="JPM1404" s="1"/>
      <c r="JPN1404" s="1"/>
      <c r="JPO1404" s="1"/>
      <c r="JPP1404" s="1"/>
      <c r="JPQ1404" s="1"/>
      <c r="JPR1404" s="1"/>
      <c r="JPS1404" s="1"/>
      <c r="JPT1404" s="1"/>
      <c r="JPU1404" s="1"/>
      <c r="JPV1404" s="1"/>
      <c r="JPW1404" s="1"/>
      <c r="JPX1404" s="1"/>
      <c r="JPY1404" s="1"/>
      <c r="JPZ1404" s="1"/>
      <c r="JQA1404" s="1"/>
      <c r="JQB1404" s="1"/>
      <c r="JQC1404" s="1"/>
      <c r="JQD1404" s="1"/>
      <c r="JQE1404" s="1"/>
      <c r="JQF1404" s="1"/>
      <c r="JQG1404" s="1"/>
      <c r="JQH1404" s="1"/>
      <c r="JQI1404" s="1"/>
      <c r="JQJ1404" s="1"/>
      <c r="JQK1404" s="1"/>
      <c r="JQL1404" s="1"/>
      <c r="JQM1404" s="1"/>
      <c r="JQN1404" s="1"/>
      <c r="JQO1404" s="1"/>
      <c r="JQP1404" s="1"/>
      <c r="JQQ1404" s="1"/>
      <c r="JQR1404" s="1"/>
      <c r="JQS1404" s="1"/>
      <c r="JQT1404" s="1"/>
      <c r="JQU1404" s="1"/>
      <c r="JQV1404" s="1"/>
      <c r="JQW1404" s="1"/>
      <c r="JQX1404" s="1"/>
      <c r="JQY1404" s="1"/>
      <c r="JQZ1404" s="1"/>
      <c r="JRA1404" s="1"/>
      <c r="JRB1404" s="1"/>
      <c r="JRC1404" s="1"/>
      <c r="JRD1404" s="1"/>
      <c r="JRE1404" s="1"/>
      <c r="JRF1404" s="1"/>
      <c r="JRG1404" s="1"/>
      <c r="JRH1404" s="1"/>
      <c r="JRI1404" s="1"/>
      <c r="JRJ1404" s="1"/>
      <c r="JRK1404" s="1"/>
      <c r="JRL1404" s="1"/>
      <c r="JRM1404" s="1"/>
      <c r="JRN1404" s="1"/>
      <c r="JRO1404" s="1"/>
      <c r="JRP1404" s="1"/>
      <c r="JRQ1404" s="1"/>
      <c r="JRR1404" s="1"/>
      <c r="JRS1404" s="1"/>
      <c r="JRT1404" s="1"/>
      <c r="JRU1404" s="1"/>
      <c r="JRV1404" s="1"/>
      <c r="JRW1404" s="1"/>
      <c r="JRX1404" s="1"/>
      <c r="JRY1404" s="1"/>
      <c r="JRZ1404" s="1"/>
      <c r="JSA1404" s="1"/>
      <c r="JSB1404" s="1"/>
      <c r="JSC1404" s="1"/>
      <c r="JSD1404" s="1"/>
      <c r="JSE1404" s="1"/>
      <c r="JSF1404" s="1"/>
      <c r="JSG1404" s="1"/>
      <c r="JSH1404" s="1"/>
      <c r="JSI1404" s="1"/>
      <c r="JSJ1404" s="1"/>
      <c r="JSK1404" s="1"/>
      <c r="JSL1404" s="1"/>
      <c r="JSM1404" s="1"/>
      <c r="JSN1404" s="1"/>
      <c r="JSO1404" s="1"/>
      <c r="JSP1404" s="1"/>
      <c r="JSQ1404" s="1"/>
      <c r="JSR1404" s="1"/>
      <c r="JSS1404" s="1"/>
      <c r="JST1404" s="1"/>
      <c r="JSU1404" s="1"/>
      <c r="JSV1404" s="1"/>
      <c r="JSW1404" s="1"/>
      <c r="JSX1404" s="1"/>
      <c r="JSY1404" s="1"/>
      <c r="JSZ1404" s="1"/>
      <c r="JTA1404" s="1"/>
      <c r="JTB1404" s="1"/>
      <c r="JTC1404" s="1"/>
      <c r="JTD1404" s="1"/>
      <c r="JTE1404" s="1"/>
      <c r="JTF1404" s="1"/>
      <c r="JTG1404" s="1"/>
      <c r="JTH1404" s="1"/>
      <c r="JTI1404" s="1"/>
      <c r="JTJ1404" s="1"/>
      <c r="JTK1404" s="1"/>
      <c r="JTL1404" s="1"/>
      <c r="JTM1404" s="1"/>
      <c r="JTN1404" s="1"/>
      <c r="JTO1404" s="1"/>
      <c r="JTP1404" s="1"/>
      <c r="JTQ1404" s="1"/>
      <c r="JTR1404" s="1"/>
      <c r="JTS1404" s="1"/>
      <c r="JTT1404" s="1"/>
      <c r="JTU1404" s="1"/>
      <c r="JTV1404" s="1"/>
      <c r="JTW1404" s="1"/>
      <c r="JTX1404" s="1"/>
      <c r="JTY1404" s="1"/>
      <c r="JTZ1404" s="1"/>
      <c r="JUA1404" s="1"/>
      <c r="JUB1404" s="1"/>
      <c r="JUC1404" s="1"/>
      <c r="JUD1404" s="1"/>
      <c r="JUE1404" s="1"/>
      <c r="JUF1404" s="1"/>
      <c r="JUG1404" s="1"/>
      <c r="JUH1404" s="1"/>
      <c r="JUI1404" s="1"/>
      <c r="JUJ1404" s="1"/>
      <c r="JUK1404" s="1"/>
      <c r="JUL1404" s="1"/>
      <c r="JUM1404" s="1"/>
      <c r="JUN1404" s="1"/>
      <c r="JUO1404" s="1"/>
      <c r="JUP1404" s="1"/>
      <c r="JUQ1404" s="1"/>
      <c r="JUR1404" s="1"/>
      <c r="JUS1404" s="1"/>
      <c r="JUT1404" s="1"/>
      <c r="JUU1404" s="1"/>
      <c r="JUV1404" s="1"/>
      <c r="JUW1404" s="1"/>
      <c r="JUX1404" s="1"/>
      <c r="JUY1404" s="1"/>
      <c r="JUZ1404" s="1"/>
      <c r="JVA1404" s="1"/>
      <c r="JVB1404" s="1"/>
      <c r="JVC1404" s="1"/>
      <c r="JVD1404" s="1"/>
      <c r="JVE1404" s="1"/>
      <c r="JVF1404" s="1"/>
      <c r="JVG1404" s="1"/>
      <c r="JVH1404" s="1"/>
      <c r="JVI1404" s="1"/>
      <c r="JVJ1404" s="1"/>
      <c r="JVK1404" s="1"/>
      <c r="JVL1404" s="1"/>
      <c r="JVM1404" s="1"/>
      <c r="JVN1404" s="1"/>
      <c r="JVO1404" s="1"/>
      <c r="JVP1404" s="1"/>
      <c r="JVQ1404" s="1"/>
      <c r="JVR1404" s="1"/>
      <c r="JVS1404" s="1"/>
      <c r="JVT1404" s="1"/>
      <c r="JVU1404" s="1"/>
      <c r="JVV1404" s="1"/>
      <c r="JVW1404" s="1"/>
      <c r="JVX1404" s="1"/>
      <c r="JVY1404" s="1"/>
      <c r="JVZ1404" s="1"/>
      <c r="JWA1404" s="1"/>
      <c r="JWB1404" s="1"/>
      <c r="JWC1404" s="1"/>
      <c r="JWD1404" s="1"/>
      <c r="JWE1404" s="1"/>
      <c r="JWF1404" s="1"/>
      <c r="JWG1404" s="1"/>
      <c r="JWH1404" s="1"/>
      <c r="JWI1404" s="1"/>
      <c r="JWJ1404" s="1"/>
      <c r="JWK1404" s="1"/>
      <c r="JWL1404" s="1"/>
      <c r="JWM1404" s="1"/>
      <c r="JWN1404" s="1"/>
      <c r="JWO1404" s="1"/>
      <c r="JWP1404" s="1"/>
      <c r="JWQ1404" s="1"/>
      <c r="JWR1404" s="1"/>
      <c r="JWS1404" s="1"/>
      <c r="JWT1404" s="1"/>
      <c r="JWU1404" s="1"/>
      <c r="JWV1404" s="1"/>
      <c r="JWW1404" s="1"/>
      <c r="JWX1404" s="1"/>
      <c r="JWY1404" s="1"/>
      <c r="JWZ1404" s="1"/>
      <c r="JXA1404" s="1"/>
      <c r="JXB1404" s="1"/>
      <c r="JXC1404" s="1"/>
      <c r="JXD1404" s="1"/>
      <c r="JXE1404" s="1"/>
      <c r="JXF1404" s="1"/>
      <c r="JXG1404" s="1"/>
      <c r="JXH1404" s="1"/>
      <c r="JXI1404" s="1"/>
      <c r="JXJ1404" s="1"/>
      <c r="JXK1404" s="1"/>
      <c r="JXL1404" s="1"/>
      <c r="JXM1404" s="1"/>
      <c r="JXN1404" s="1"/>
      <c r="JXO1404" s="1"/>
      <c r="JXP1404" s="1"/>
      <c r="JXQ1404" s="1"/>
      <c r="JXR1404" s="1"/>
      <c r="JXS1404" s="1"/>
      <c r="JXT1404" s="1"/>
      <c r="JXU1404" s="1"/>
      <c r="JXV1404" s="1"/>
      <c r="JXW1404" s="1"/>
      <c r="JXX1404" s="1"/>
      <c r="JXY1404" s="1"/>
      <c r="JXZ1404" s="1"/>
      <c r="JYA1404" s="1"/>
      <c r="JYB1404" s="1"/>
      <c r="JYC1404" s="1"/>
      <c r="JYD1404" s="1"/>
      <c r="JYE1404" s="1"/>
      <c r="JYF1404" s="1"/>
      <c r="JYG1404" s="1"/>
      <c r="JYH1404" s="1"/>
      <c r="JYI1404" s="1"/>
      <c r="JYJ1404" s="1"/>
      <c r="JYK1404" s="1"/>
      <c r="JYL1404" s="1"/>
      <c r="JYM1404" s="1"/>
      <c r="JYN1404" s="1"/>
      <c r="JYO1404" s="1"/>
      <c r="JYP1404" s="1"/>
      <c r="JYQ1404" s="1"/>
      <c r="JYR1404" s="1"/>
      <c r="JYS1404" s="1"/>
      <c r="JYT1404" s="1"/>
      <c r="JYU1404" s="1"/>
      <c r="JYV1404" s="1"/>
      <c r="JYW1404" s="1"/>
      <c r="JYX1404" s="1"/>
      <c r="JYY1404" s="1"/>
      <c r="JYZ1404" s="1"/>
      <c r="JZA1404" s="1"/>
      <c r="JZB1404" s="1"/>
      <c r="JZC1404" s="1"/>
      <c r="JZD1404" s="1"/>
      <c r="JZE1404" s="1"/>
      <c r="JZF1404" s="1"/>
      <c r="JZG1404" s="1"/>
      <c r="JZH1404" s="1"/>
      <c r="JZI1404" s="1"/>
      <c r="JZJ1404" s="1"/>
      <c r="JZK1404" s="1"/>
      <c r="JZL1404" s="1"/>
      <c r="JZM1404" s="1"/>
      <c r="JZN1404" s="1"/>
      <c r="JZO1404" s="1"/>
      <c r="JZP1404" s="1"/>
      <c r="JZQ1404" s="1"/>
      <c r="JZR1404" s="1"/>
      <c r="JZS1404" s="1"/>
      <c r="JZT1404" s="1"/>
      <c r="JZU1404" s="1"/>
      <c r="JZV1404" s="1"/>
      <c r="JZW1404" s="1"/>
      <c r="JZX1404" s="1"/>
      <c r="JZY1404" s="1"/>
      <c r="JZZ1404" s="1"/>
      <c r="KAA1404" s="1"/>
      <c r="KAB1404" s="1"/>
      <c r="KAC1404" s="1"/>
      <c r="KAD1404" s="1"/>
      <c r="KAE1404" s="1"/>
      <c r="KAF1404" s="1"/>
      <c r="KAG1404" s="1"/>
      <c r="KAH1404" s="1"/>
      <c r="KAI1404" s="1"/>
      <c r="KAJ1404" s="1"/>
      <c r="KAK1404" s="1"/>
      <c r="KAL1404" s="1"/>
      <c r="KAM1404" s="1"/>
      <c r="KAN1404" s="1"/>
      <c r="KAO1404" s="1"/>
      <c r="KAP1404" s="1"/>
      <c r="KAQ1404" s="1"/>
      <c r="KAR1404" s="1"/>
      <c r="KAS1404" s="1"/>
      <c r="KAT1404" s="1"/>
      <c r="KAU1404" s="1"/>
      <c r="KAV1404" s="1"/>
      <c r="KAW1404" s="1"/>
      <c r="KAX1404" s="1"/>
      <c r="KAY1404" s="1"/>
      <c r="KAZ1404" s="1"/>
      <c r="KBA1404" s="1"/>
      <c r="KBB1404" s="1"/>
      <c r="KBC1404" s="1"/>
      <c r="KBD1404" s="1"/>
      <c r="KBE1404" s="1"/>
      <c r="KBF1404" s="1"/>
      <c r="KBG1404" s="1"/>
      <c r="KBH1404" s="1"/>
      <c r="KBI1404" s="1"/>
      <c r="KBJ1404" s="1"/>
      <c r="KBK1404" s="1"/>
      <c r="KBL1404" s="1"/>
      <c r="KBM1404" s="1"/>
      <c r="KBN1404" s="1"/>
      <c r="KBO1404" s="1"/>
      <c r="KBP1404" s="1"/>
      <c r="KBQ1404" s="1"/>
      <c r="KBR1404" s="1"/>
      <c r="KBS1404" s="1"/>
      <c r="KBT1404" s="1"/>
      <c r="KBU1404" s="1"/>
      <c r="KBV1404" s="1"/>
      <c r="KBW1404" s="1"/>
      <c r="KBX1404" s="1"/>
      <c r="KBY1404" s="1"/>
      <c r="KBZ1404" s="1"/>
      <c r="KCA1404" s="1"/>
      <c r="KCB1404" s="1"/>
      <c r="KCC1404" s="1"/>
      <c r="KCD1404" s="1"/>
      <c r="KCE1404" s="1"/>
      <c r="KCF1404" s="1"/>
      <c r="KCG1404" s="1"/>
      <c r="KCH1404" s="1"/>
      <c r="KCI1404" s="1"/>
      <c r="KCJ1404" s="1"/>
      <c r="KCK1404" s="1"/>
      <c r="KCL1404" s="1"/>
      <c r="KCM1404" s="1"/>
      <c r="KCN1404" s="1"/>
      <c r="KCO1404" s="1"/>
      <c r="KCP1404" s="1"/>
      <c r="KCQ1404" s="1"/>
      <c r="KCR1404" s="1"/>
      <c r="KCS1404" s="1"/>
      <c r="KCT1404" s="1"/>
      <c r="KCU1404" s="1"/>
      <c r="KCV1404" s="1"/>
      <c r="KCW1404" s="1"/>
      <c r="KCX1404" s="1"/>
      <c r="KCY1404" s="1"/>
      <c r="KCZ1404" s="1"/>
      <c r="KDA1404" s="1"/>
      <c r="KDB1404" s="1"/>
      <c r="KDC1404" s="1"/>
      <c r="KDD1404" s="1"/>
      <c r="KDE1404" s="1"/>
      <c r="KDF1404" s="1"/>
      <c r="KDG1404" s="1"/>
      <c r="KDH1404" s="1"/>
      <c r="KDI1404" s="1"/>
      <c r="KDJ1404" s="1"/>
      <c r="KDK1404" s="1"/>
      <c r="KDL1404" s="1"/>
      <c r="KDM1404" s="1"/>
      <c r="KDN1404" s="1"/>
      <c r="KDO1404" s="1"/>
      <c r="KDP1404" s="1"/>
      <c r="KDQ1404" s="1"/>
      <c r="KDR1404" s="1"/>
      <c r="KDS1404" s="1"/>
      <c r="KDT1404" s="1"/>
      <c r="KDU1404" s="1"/>
      <c r="KDV1404" s="1"/>
      <c r="KDW1404" s="1"/>
      <c r="KDX1404" s="1"/>
      <c r="KDY1404" s="1"/>
      <c r="KDZ1404" s="1"/>
      <c r="KEA1404" s="1"/>
      <c r="KEB1404" s="1"/>
      <c r="KEC1404" s="1"/>
      <c r="KED1404" s="1"/>
      <c r="KEE1404" s="1"/>
      <c r="KEF1404" s="1"/>
      <c r="KEG1404" s="1"/>
      <c r="KEH1404" s="1"/>
      <c r="KEI1404" s="1"/>
      <c r="KEJ1404" s="1"/>
      <c r="KEK1404" s="1"/>
      <c r="KEL1404" s="1"/>
      <c r="KEM1404" s="1"/>
      <c r="KEN1404" s="1"/>
      <c r="KEO1404" s="1"/>
      <c r="KEP1404" s="1"/>
      <c r="KEQ1404" s="1"/>
      <c r="KER1404" s="1"/>
      <c r="KES1404" s="1"/>
      <c r="KET1404" s="1"/>
      <c r="KEU1404" s="1"/>
      <c r="KEV1404" s="1"/>
      <c r="KEW1404" s="1"/>
      <c r="KEX1404" s="1"/>
      <c r="KEY1404" s="1"/>
      <c r="KEZ1404" s="1"/>
      <c r="KFA1404" s="1"/>
      <c r="KFB1404" s="1"/>
      <c r="KFC1404" s="1"/>
      <c r="KFD1404" s="1"/>
      <c r="KFE1404" s="1"/>
      <c r="KFF1404" s="1"/>
      <c r="KFG1404" s="1"/>
      <c r="KFH1404" s="1"/>
      <c r="KFI1404" s="1"/>
      <c r="KFJ1404" s="1"/>
      <c r="KFK1404" s="1"/>
      <c r="KFL1404" s="1"/>
      <c r="KFM1404" s="1"/>
      <c r="KFN1404" s="1"/>
      <c r="KFO1404" s="1"/>
      <c r="KFP1404" s="1"/>
      <c r="KFQ1404" s="1"/>
      <c r="KFR1404" s="1"/>
      <c r="KFS1404" s="1"/>
      <c r="KFT1404" s="1"/>
      <c r="KFU1404" s="1"/>
      <c r="KFV1404" s="1"/>
      <c r="KFW1404" s="1"/>
      <c r="KFX1404" s="1"/>
      <c r="KFY1404" s="1"/>
      <c r="KFZ1404" s="1"/>
      <c r="KGA1404" s="1"/>
      <c r="KGB1404" s="1"/>
      <c r="KGC1404" s="1"/>
      <c r="KGD1404" s="1"/>
      <c r="KGE1404" s="1"/>
      <c r="KGF1404" s="1"/>
      <c r="KGG1404" s="1"/>
      <c r="KGH1404" s="1"/>
      <c r="KGI1404" s="1"/>
      <c r="KGJ1404" s="1"/>
      <c r="KGK1404" s="1"/>
      <c r="KGL1404" s="1"/>
      <c r="KGM1404" s="1"/>
      <c r="KGN1404" s="1"/>
      <c r="KGO1404" s="1"/>
      <c r="KGP1404" s="1"/>
      <c r="KGQ1404" s="1"/>
      <c r="KGR1404" s="1"/>
      <c r="KGS1404" s="1"/>
      <c r="KGT1404" s="1"/>
      <c r="KGU1404" s="1"/>
      <c r="KGV1404" s="1"/>
      <c r="KGW1404" s="1"/>
      <c r="KGX1404" s="1"/>
      <c r="KGY1404" s="1"/>
      <c r="KGZ1404" s="1"/>
      <c r="KHA1404" s="1"/>
      <c r="KHB1404" s="1"/>
      <c r="KHC1404" s="1"/>
      <c r="KHD1404" s="1"/>
      <c r="KHE1404" s="1"/>
      <c r="KHF1404" s="1"/>
      <c r="KHG1404" s="1"/>
      <c r="KHH1404" s="1"/>
      <c r="KHI1404" s="1"/>
      <c r="KHJ1404" s="1"/>
      <c r="KHK1404" s="1"/>
      <c r="KHL1404" s="1"/>
      <c r="KHM1404" s="1"/>
      <c r="KHN1404" s="1"/>
      <c r="KHO1404" s="1"/>
      <c r="KHP1404" s="1"/>
      <c r="KHQ1404" s="1"/>
      <c r="KHR1404" s="1"/>
      <c r="KHS1404" s="1"/>
      <c r="KHT1404" s="1"/>
      <c r="KHU1404" s="1"/>
      <c r="KHV1404" s="1"/>
      <c r="KHW1404" s="1"/>
      <c r="KHX1404" s="1"/>
      <c r="KHY1404" s="1"/>
      <c r="KHZ1404" s="1"/>
      <c r="KIA1404" s="1"/>
      <c r="KIB1404" s="1"/>
      <c r="KIC1404" s="1"/>
      <c r="KID1404" s="1"/>
      <c r="KIE1404" s="1"/>
      <c r="KIF1404" s="1"/>
      <c r="KIG1404" s="1"/>
      <c r="KIH1404" s="1"/>
      <c r="KII1404" s="1"/>
      <c r="KIJ1404" s="1"/>
      <c r="KIK1404" s="1"/>
      <c r="KIL1404" s="1"/>
      <c r="KIM1404" s="1"/>
      <c r="KIN1404" s="1"/>
      <c r="KIO1404" s="1"/>
      <c r="KIP1404" s="1"/>
      <c r="KIQ1404" s="1"/>
      <c r="KIR1404" s="1"/>
      <c r="KIS1404" s="1"/>
      <c r="KIT1404" s="1"/>
      <c r="KIU1404" s="1"/>
      <c r="KIV1404" s="1"/>
      <c r="KIW1404" s="1"/>
      <c r="KIX1404" s="1"/>
      <c r="KIY1404" s="1"/>
      <c r="KIZ1404" s="1"/>
      <c r="KJA1404" s="1"/>
      <c r="KJB1404" s="1"/>
      <c r="KJC1404" s="1"/>
      <c r="KJD1404" s="1"/>
      <c r="KJE1404" s="1"/>
      <c r="KJF1404" s="1"/>
      <c r="KJG1404" s="1"/>
      <c r="KJH1404" s="1"/>
      <c r="KJI1404" s="1"/>
      <c r="KJJ1404" s="1"/>
      <c r="KJK1404" s="1"/>
      <c r="KJL1404" s="1"/>
      <c r="KJM1404" s="1"/>
      <c r="KJN1404" s="1"/>
      <c r="KJO1404" s="1"/>
      <c r="KJP1404" s="1"/>
      <c r="KJQ1404" s="1"/>
      <c r="KJR1404" s="1"/>
      <c r="KJS1404" s="1"/>
      <c r="KJT1404" s="1"/>
      <c r="KJU1404" s="1"/>
      <c r="KJV1404" s="1"/>
      <c r="KJW1404" s="1"/>
      <c r="KJX1404" s="1"/>
      <c r="KJY1404" s="1"/>
      <c r="KJZ1404" s="1"/>
      <c r="KKA1404" s="1"/>
      <c r="KKB1404" s="1"/>
      <c r="KKC1404" s="1"/>
      <c r="KKD1404" s="1"/>
      <c r="KKE1404" s="1"/>
      <c r="KKF1404" s="1"/>
      <c r="KKG1404" s="1"/>
      <c r="KKH1404" s="1"/>
      <c r="KKI1404" s="1"/>
      <c r="KKJ1404" s="1"/>
      <c r="KKK1404" s="1"/>
      <c r="KKL1404" s="1"/>
      <c r="KKM1404" s="1"/>
      <c r="KKN1404" s="1"/>
      <c r="KKO1404" s="1"/>
      <c r="KKP1404" s="1"/>
      <c r="KKQ1404" s="1"/>
      <c r="KKR1404" s="1"/>
      <c r="KKS1404" s="1"/>
      <c r="KKT1404" s="1"/>
      <c r="KKU1404" s="1"/>
      <c r="KKV1404" s="1"/>
      <c r="KKW1404" s="1"/>
      <c r="KKX1404" s="1"/>
      <c r="KKY1404" s="1"/>
      <c r="KKZ1404" s="1"/>
      <c r="KLA1404" s="1"/>
      <c r="KLB1404" s="1"/>
      <c r="KLC1404" s="1"/>
      <c r="KLD1404" s="1"/>
      <c r="KLE1404" s="1"/>
      <c r="KLF1404" s="1"/>
      <c r="KLG1404" s="1"/>
      <c r="KLH1404" s="1"/>
      <c r="KLI1404" s="1"/>
      <c r="KLJ1404" s="1"/>
      <c r="KLK1404" s="1"/>
      <c r="KLL1404" s="1"/>
      <c r="KLM1404" s="1"/>
      <c r="KLN1404" s="1"/>
      <c r="KLO1404" s="1"/>
      <c r="KLP1404" s="1"/>
      <c r="KLQ1404" s="1"/>
      <c r="KLR1404" s="1"/>
      <c r="KLS1404" s="1"/>
      <c r="KLT1404" s="1"/>
      <c r="KLU1404" s="1"/>
      <c r="KLV1404" s="1"/>
      <c r="KLW1404" s="1"/>
      <c r="KLX1404" s="1"/>
      <c r="KLY1404" s="1"/>
      <c r="KLZ1404" s="1"/>
      <c r="KMA1404" s="1"/>
      <c r="KMB1404" s="1"/>
      <c r="KMC1404" s="1"/>
      <c r="KMD1404" s="1"/>
      <c r="KME1404" s="1"/>
      <c r="KMF1404" s="1"/>
      <c r="KMG1404" s="1"/>
      <c r="KMH1404" s="1"/>
      <c r="KMI1404" s="1"/>
      <c r="KMJ1404" s="1"/>
      <c r="KMK1404" s="1"/>
      <c r="KML1404" s="1"/>
      <c r="KMM1404" s="1"/>
      <c r="KMN1404" s="1"/>
      <c r="KMO1404" s="1"/>
      <c r="KMP1404" s="1"/>
      <c r="KMQ1404" s="1"/>
      <c r="KMR1404" s="1"/>
      <c r="KMS1404" s="1"/>
      <c r="KMT1404" s="1"/>
      <c r="KMU1404" s="1"/>
      <c r="KMV1404" s="1"/>
      <c r="KMW1404" s="1"/>
      <c r="KMX1404" s="1"/>
      <c r="KMY1404" s="1"/>
      <c r="KMZ1404" s="1"/>
      <c r="KNA1404" s="1"/>
      <c r="KNB1404" s="1"/>
      <c r="KNC1404" s="1"/>
      <c r="KND1404" s="1"/>
      <c r="KNE1404" s="1"/>
      <c r="KNF1404" s="1"/>
      <c r="KNG1404" s="1"/>
      <c r="KNH1404" s="1"/>
      <c r="KNI1404" s="1"/>
      <c r="KNJ1404" s="1"/>
      <c r="KNK1404" s="1"/>
      <c r="KNL1404" s="1"/>
      <c r="KNM1404" s="1"/>
      <c r="KNN1404" s="1"/>
      <c r="KNO1404" s="1"/>
      <c r="KNP1404" s="1"/>
      <c r="KNQ1404" s="1"/>
      <c r="KNR1404" s="1"/>
      <c r="KNS1404" s="1"/>
      <c r="KNT1404" s="1"/>
      <c r="KNU1404" s="1"/>
      <c r="KNV1404" s="1"/>
      <c r="KNW1404" s="1"/>
      <c r="KNX1404" s="1"/>
      <c r="KNY1404" s="1"/>
      <c r="KNZ1404" s="1"/>
      <c r="KOA1404" s="1"/>
      <c r="KOB1404" s="1"/>
      <c r="KOC1404" s="1"/>
      <c r="KOD1404" s="1"/>
      <c r="KOE1404" s="1"/>
      <c r="KOF1404" s="1"/>
      <c r="KOG1404" s="1"/>
      <c r="KOH1404" s="1"/>
      <c r="KOI1404" s="1"/>
      <c r="KOJ1404" s="1"/>
      <c r="KOK1404" s="1"/>
      <c r="KOL1404" s="1"/>
      <c r="KOM1404" s="1"/>
      <c r="KON1404" s="1"/>
      <c r="KOO1404" s="1"/>
      <c r="KOP1404" s="1"/>
      <c r="KOQ1404" s="1"/>
      <c r="KOR1404" s="1"/>
      <c r="KOS1404" s="1"/>
      <c r="KOT1404" s="1"/>
      <c r="KOU1404" s="1"/>
      <c r="KOV1404" s="1"/>
      <c r="KOW1404" s="1"/>
      <c r="KOX1404" s="1"/>
      <c r="KOY1404" s="1"/>
      <c r="KOZ1404" s="1"/>
      <c r="KPA1404" s="1"/>
      <c r="KPB1404" s="1"/>
      <c r="KPC1404" s="1"/>
      <c r="KPD1404" s="1"/>
      <c r="KPE1404" s="1"/>
      <c r="KPF1404" s="1"/>
      <c r="KPG1404" s="1"/>
      <c r="KPH1404" s="1"/>
      <c r="KPI1404" s="1"/>
      <c r="KPJ1404" s="1"/>
      <c r="KPK1404" s="1"/>
      <c r="KPL1404" s="1"/>
      <c r="KPM1404" s="1"/>
      <c r="KPN1404" s="1"/>
      <c r="KPO1404" s="1"/>
      <c r="KPP1404" s="1"/>
      <c r="KPQ1404" s="1"/>
      <c r="KPR1404" s="1"/>
      <c r="KPS1404" s="1"/>
      <c r="KPT1404" s="1"/>
      <c r="KPU1404" s="1"/>
      <c r="KPV1404" s="1"/>
      <c r="KPW1404" s="1"/>
      <c r="KPX1404" s="1"/>
      <c r="KPY1404" s="1"/>
      <c r="KPZ1404" s="1"/>
      <c r="KQA1404" s="1"/>
      <c r="KQB1404" s="1"/>
      <c r="KQC1404" s="1"/>
      <c r="KQD1404" s="1"/>
      <c r="KQE1404" s="1"/>
      <c r="KQF1404" s="1"/>
      <c r="KQG1404" s="1"/>
      <c r="KQH1404" s="1"/>
      <c r="KQI1404" s="1"/>
      <c r="KQJ1404" s="1"/>
      <c r="KQK1404" s="1"/>
      <c r="KQL1404" s="1"/>
      <c r="KQM1404" s="1"/>
      <c r="KQN1404" s="1"/>
      <c r="KQO1404" s="1"/>
      <c r="KQP1404" s="1"/>
      <c r="KQQ1404" s="1"/>
      <c r="KQR1404" s="1"/>
      <c r="KQS1404" s="1"/>
      <c r="KQT1404" s="1"/>
      <c r="KQU1404" s="1"/>
      <c r="KQV1404" s="1"/>
      <c r="KQW1404" s="1"/>
      <c r="KQX1404" s="1"/>
      <c r="KQY1404" s="1"/>
      <c r="KQZ1404" s="1"/>
      <c r="KRA1404" s="1"/>
      <c r="KRB1404" s="1"/>
      <c r="KRC1404" s="1"/>
      <c r="KRD1404" s="1"/>
      <c r="KRE1404" s="1"/>
      <c r="KRF1404" s="1"/>
      <c r="KRG1404" s="1"/>
      <c r="KRH1404" s="1"/>
      <c r="KRI1404" s="1"/>
      <c r="KRJ1404" s="1"/>
      <c r="KRK1404" s="1"/>
      <c r="KRL1404" s="1"/>
      <c r="KRM1404" s="1"/>
      <c r="KRN1404" s="1"/>
      <c r="KRO1404" s="1"/>
      <c r="KRP1404" s="1"/>
      <c r="KRQ1404" s="1"/>
      <c r="KRR1404" s="1"/>
      <c r="KRS1404" s="1"/>
      <c r="KRT1404" s="1"/>
      <c r="KRU1404" s="1"/>
      <c r="KRV1404" s="1"/>
      <c r="KRW1404" s="1"/>
      <c r="KRX1404" s="1"/>
      <c r="KRY1404" s="1"/>
      <c r="KRZ1404" s="1"/>
      <c r="KSA1404" s="1"/>
      <c r="KSB1404" s="1"/>
      <c r="KSC1404" s="1"/>
      <c r="KSD1404" s="1"/>
      <c r="KSE1404" s="1"/>
      <c r="KSF1404" s="1"/>
      <c r="KSG1404" s="1"/>
      <c r="KSH1404" s="1"/>
      <c r="KSI1404" s="1"/>
      <c r="KSJ1404" s="1"/>
      <c r="KSK1404" s="1"/>
      <c r="KSL1404" s="1"/>
      <c r="KSM1404" s="1"/>
      <c r="KSN1404" s="1"/>
      <c r="KSO1404" s="1"/>
      <c r="KSP1404" s="1"/>
      <c r="KSQ1404" s="1"/>
      <c r="KSR1404" s="1"/>
      <c r="KSS1404" s="1"/>
      <c r="KST1404" s="1"/>
      <c r="KSU1404" s="1"/>
      <c r="KSV1404" s="1"/>
      <c r="KSW1404" s="1"/>
      <c r="KSX1404" s="1"/>
      <c r="KSY1404" s="1"/>
      <c r="KSZ1404" s="1"/>
      <c r="KTA1404" s="1"/>
      <c r="KTB1404" s="1"/>
      <c r="KTC1404" s="1"/>
      <c r="KTD1404" s="1"/>
      <c r="KTE1404" s="1"/>
      <c r="KTF1404" s="1"/>
      <c r="KTG1404" s="1"/>
      <c r="KTH1404" s="1"/>
      <c r="KTI1404" s="1"/>
      <c r="KTJ1404" s="1"/>
      <c r="KTK1404" s="1"/>
      <c r="KTL1404" s="1"/>
      <c r="KTM1404" s="1"/>
      <c r="KTN1404" s="1"/>
      <c r="KTO1404" s="1"/>
      <c r="KTP1404" s="1"/>
      <c r="KTQ1404" s="1"/>
      <c r="KTR1404" s="1"/>
      <c r="KTS1404" s="1"/>
      <c r="KTT1404" s="1"/>
      <c r="KTU1404" s="1"/>
      <c r="KTV1404" s="1"/>
      <c r="KTW1404" s="1"/>
      <c r="KTX1404" s="1"/>
      <c r="KTY1404" s="1"/>
      <c r="KTZ1404" s="1"/>
      <c r="KUA1404" s="1"/>
      <c r="KUB1404" s="1"/>
      <c r="KUC1404" s="1"/>
      <c r="KUD1404" s="1"/>
      <c r="KUE1404" s="1"/>
      <c r="KUF1404" s="1"/>
      <c r="KUG1404" s="1"/>
      <c r="KUH1404" s="1"/>
      <c r="KUI1404" s="1"/>
      <c r="KUJ1404" s="1"/>
      <c r="KUK1404" s="1"/>
      <c r="KUL1404" s="1"/>
      <c r="KUM1404" s="1"/>
      <c r="KUN1404" s="1"/>
      <c r="KUO1404" s="1"/>
      <c r="KUP1404" s="1"/>
      <c r="KUQ1404" s="1"/>
      <c r="KUR1404" s="1"/>
      <c r="KUS1404" s="1"/>
      <c r="KUT1404" s="1"/>
      <c r="KUU1404" s="1"/>
      <c r="KUV1404" s="1"/>
      <c r="KUW1404" s="1"/>
      <c r="KUX1404" s="1"/>
      <c r="KUY1404" s="1"/>
      <c r="KUZ1404" s="1"/>
      <c r="KVA1404" s="1"/>
      <c r="KVB1404" s="1"/>
      <c r="KVC1404" s="1"/>
      <c r="KVD1404" s="1"/>
      <c r="KVE1404" s="1"/>
      <c r="KVF1404" s="1"/>
      <c r="KVG1404" s="1"/>
      <c r="KVH1404" s="1"/>
      <c r="KVI1404" s="1"/>
      <c r="KVJ1404" s="1"/>
      <c r="KVK1404" s="1"/>
      <c r="KVL1404" s="1"/>
      <c r="KVM1404" s="1"/>
      <c r="KVN1404" s="1"/>
      <c r="KVO1404" s="1"/>
      <c r="KVP1404" s="1"/>
      <c r="KVQ1404" s="1"/>
      <c r="KVR1404" s="1"/>
      <c r="KVS1404" s="1"/>
      <c r="KVT1404" s="1"/>
      <c r="KVU1404" s="1"/>
      <c r="KVV1404" s="1"/>
      <c r="KVW1404" s="1"/>
      <c r="KVX1404" s="1"/>
      <c r="KVY1404" s="1"/>
      <c r="KVZ1404" s="1"/>
      <c r="KWA1404" s="1"/>
      <c r="KWB1404" s="1"/>
      <c r="KWC1404" s="1"/>
      <c r="KWD1404" s="1"/>
      <c r="KWE1404" s="1"/>
      <c r="KWF1404" s="1"/>
      <c r="KWG1404" s="1"/>
      <c r="KWH1404" s="1"/>
      <c r="KWI1404" s="1"/>
      <c r="KWJ1404" s="1"/>
      <c r="KWK1404" s="1"/>
      <c r="KWL1404" s="1"/>
      <c r="KWM1404" s="1"/>
      <c r="KWN1404" s="1"/>
      <c r="KWO1404" s="1"/>
      <c r="KWP1404" s="1"/>
      <c r="KWQ1404" s="1"/>
      <c r="KWR1404" s="1"/>
      <c r="KWS1404" s="1"/>
      <c r="KWT1404" s="1"/>
      <c r="KWU1404" s="1"/>
      <c r="KWV1404" s="1"/>
      <c r="KWW1404" s="1"/>
      <c r="KWX1404" s="1"/>
      <c r="KWY1404" s="1"/>
      <c r="KWZ1404" s="1"/>
      <c r="KXA1404" s="1"/>
      <c r="KXB1404" s="1"/>
      <c r="KXC1404" s="1"/>
      <c r="KXD1404" s="1"/>
      <c r="KXE1404" s="1"/>
      <c r="KXF1404" s="1"/>
      <c r="KXG1404" s="1"/>
      <c r="KXH1404" s="1"/>
      <c r="KXI1404" s="1"/>
      <c r="KXJ1404" s="1"/>
      <c r="KXK1404" s="1"/>
      <c r="KXL1404" s="1"/>
      <c r="KXM1404" s="1"/>
      <c r="KXN1404" s="1"/>
      <c r="KXO1404" s="1"/>
      <c r="KXP1404" s="1"/>
      <c r="KXQ1404" s="1"/>
      <c r="KXR1404" s="1"/>
      <c r="KXS1404" s="1"/>
      <c r="KXT1404" s="1"/>
      <c r="KXU1404" s="1"/>
      <c r="KXV1404" s="1"/>
      <c r="KXW1404" s="1"/>
      <c r="KXX1404" s="1"/>
      <c r="KXY1404" s="1"/>
      <c r="KXZ1404" s="1"/>
      <c r="KYA1404" s="1"/>
      <c r="KYB1404" s="1"/>
      <c r="KYC1404" s="1"/>
      <c r="KYD1404" s="1"/>
      <c r="KYE1404" s="1"/>
      <c r="KYF1404" s="1"/>
      <c r="KYG1404" s="1"/>
      <c r="KYH1404" s="1"/>
      <c r="KYI1404" s="1"/>
      <c r="KYJ1404" s="1"/>
      <c r="KYK1404" s="1"/>
      <c r="KYL1404" s="1"/>
      <c r="KYM1404" s="1"/>
      <c r="KYN1404" s="1"/>
      <c r="KYO1404" s="1"/>
      <c r="KYP1404" s="1"/>
      <c r="KYQ1404" s="1"/>
      <c r="KYR1404" s="1"/>
      <c r="KYS1404" s="1"/>
      <c r="KYT1404" s="1"/>
      <c r="KYU1404" s="1"/>
      <c r="KYV1404" s="1"/>
      <c r="KYW1404" s="1"/>
      <c r="KYX1404" s="1"/>
      <c r="KYY1404" s="1"/>
      <c r="KYZ1404" s="1"/>
      <c r="KZA1404" s="1"/>
      <c r="KZB1404" s="1"/>
      <c r="KZC1404" s="1"/>
      <c r="KZD1404" s="1"/>
      <c r="KZE1404" s="1"/>
      <c r="KZF1404" s="1"/>
      <c r="KZG1404" s="1"/>
      <c r="KZH1404" s="1"/>
      <c r="KZI1404" s="1"/>
      <c r="KZJ1404" s="1"/>
      <c r="KZK1404" s="1"/>
      <c r="KZL1404" s="1"/>
      <c r="KZM1404" s="1"/>
      <c r="KZN1404" s="1"/>
      <c r="KZO1404" s="1"/>
      <c r="KZP1404" s="1"/>
      <c r="KZQ1404" s="1"/>
      <c r="KZR1404" s="1"/>
      <c r="KZS1404" s="1"/>
      <c r="KZT1404" s="1"/>
      <c r="KZU1404" s="1"/>
      <c r="KZV1404" s="1"/>
      <c r="KZW1404" s="1"/>
      <c r="KZX1404" s="1"/>
      <c r="KZY1404" s="1"/>
      <c r="KZZ1404" s="1"/>
      <c r="LAA1404" s="1"/>
      <c r="LAB1404" s="1"/>
      <c r="LAC1404" s="1"/>
      <c r="LAD1404" s="1"/>
      <c r="LAE1404" s="1"/>
      <c r="LAF1404" s="1"/>
      <c r="LAG1404" s="1"/>
      <c r="LAH1404" s="1"/>
      <c r="LAI1404" s="1"/>
      <c r="LAJ1404" s="1"/>
      <c r="LAK1404" s="1"/>
      <c r="LAL1404" s="1"/>
      <c r="LAM1404" s="1"/>
      <c r="LAN1404" s="1"/>
      <c r="LAO1404" s="1"/>
      <c r="LAP1404" s="1"/>
      <c r="LAQ1404" s="1"/>
      <c r="LAR1404" s="1"/>
      <c r="LAS1404" s="1"/>
      <c r="LAT1404" s="1"/>
      <c r="LAU1404" s="1"/>
      <c r="LAV1404" s="1"/>
      <c r="LAW1404" s="1"/>
      <c r="LAX1404" s="1"/>
      <c r="LAY1404" s="1"/>
      <c r="LAZ1404" s="1"/>
      <c r="LBA1404" s="1"/>
      <c r="LBB1404" s="1"/>
      <c r="LBC1404" s="1"/>
      <c r="LBD1404" s="1"/>
      <c r="LBE1404" s="1"/>
      <c r="LBF1404" s="1"/>
      <c r="LBG1404" s="1"/>
      <c r="LBH1404" s="1"/>
      <c r="LBI1404" s="1"/>
      <c r="LBJ1404" s="1"/>
      <c r="LBK1404" s="1"/>
      <c r="LBL1404" s="1"/>
      <c r="LBM1404" s="1"/>
      <c r="LBN1404" s="1"/>
      <c r="LBO1404" s="1"/>
      <c r="LBP1404" s="1"/>
      <c r="LBQ1404" s="1"/>
      <c r="LBR1404" s="1"/>
      <c r="LBS1404" s="1"/>
      <c r="LBT1404" s="1"/>
      <c r="LBU1404" s="1"/>
      <c r="LBV1404" s="1"/>
      <c r="LBW1404" s="1"/>
      <c r="LBX1404" s="1"/>
      <c r="LBY1404" s="1"/>
      <c r="LBZ1404" s="1"/>
      <c r="LCA1404" s="1"/>
      <c r="LCB1404" s="1"/>
      <c r="LCC1404" s="1"/>
      <c r="LCD1404" s="1"/>
      <c r="LCE1404" s="1"/>
      <c r="LCF1404" s="1"/>
      <c r="LCG1404" s="1"/>
      <c r="LCH1404" s="1"/>
      <c r="LCI1404" s="1"/>
      <c r="LCJ1404" s="1"/>
      <c r="LCK1404" s="1"/>
      <c r="LCL1404" s="1"/>
      <c r="LCM1404" s="1"/>
      <c r="LCN1404" s="1"/>
      <c r="LCO1404" s="1"/>
      <c r="LCP1404" s="1"/>
      <c r="LCQ1404" s="1"/>
      <c r="LCR1404" s="1"/>
      <c r="LCS1404" s="1"/>
      <c r="LCT1404" s="1"/>
      <c r="LCU1404" s="1"/>
      <c r="LCV1404" s="1"/>
      <c r="LCW1404" s="1"/>
      <c r="LCX1404" s="1"/>
      <c r="LCY1404" s="1"/>
      <c r="LCZ1404" s="1"/>
      <c r="LDA1404" s="1"/>
      <c r="LDB1404" s="1"/>
      <c r="LDC1404" s="1"/>
      <c r="LDD1404" s="1"/>
      <c r="LDE1404" s="1"/>
      <c r="LDF1404" s="1"/>
      <c r="LDG1404" s="1"/>
      <c r="LDH1404" s="1"/>
      <c r="LDI1404" s="1"/>
      <c r="LDJ1404" s="1"/>
      <c r="LDK1404" s="1"/>
      <c r="LDL1404" s="1"/>
      <c r="LDM1404" s="1"/>
      <c r="LDN1404" s="1"/>
      <c r="LDO1404" s="1"/>
      <c r="LDP1404" s="1"/>
      <c r="LDQ1404" s="1"/>
      <c r="LDR1404" s="1"/>
      <c r="LDS1404" s="1"/>
      <c r="LDT1404" s="1"/>
      <c r="LDU1404" s="1"/>
      <c r="LDV1404" s="1"/>
      <c r="LDW1404" s="1"/>
      <c r="LDX1404" s="1"/>
      <c r="LDY1404" s="1"/>
      <c r="LDZ1404" s="1"/>
      <c r="LEA1404" s="1"/>
      <c r="LEB1404" s="1"/>
      <c r="LEC1404" s="1"/>
      <c r="LED1404" s="1"/>
      <c r="LEE1404" s="1"/>
      <c r="LEF1404" s="1"/>
      <c r="LEG1404" s="1"/>
      <c r="LEH1404" s="1"/>
      <c r="LEI1404" s="1"/>
      <c r="LEJ1404" s="1"/>
      <c r="LEK1404" s="1"/>
      <c r="LEL1404" s="1"/>
      <c r="LEM1404" s="1"/>
      <c r="LEN1404" s="1"/>
      <c r="LEO1404" s="1"/>
      <c r="LEP1404" s="1"/>
      <c r="LEQ1404" s="1"/>
      <c r="LER1404" s="1"/>
      <c r="LES1404" s="1"/>
      <c r="LET1404" s="1"/>
      <c r="LEU1404" s="1"/>
      <c r="LEV1404" s="1"/>
      <c r="LEW1404" s="1"/>
      <c r="LEX1404" s="1"/>
      <c r="LEY1404" s="1"/>
      <c r="LEZ1404" s="1"/>
      <c r="LFA1404" s="1"/>
      <c r="LFB1404" s="1"/>
      <c r="LFC1404" s="1"/>
      <c r="LFD1404" s="1"/>
      <c r="LFE1404" s="1"/>
      <c r="LFF1404" s="1"/>
      <c r="LFG1404" s="1"/>
      <c r="LFH1404" s="1"/>
      <c r="LFI1404" s="1"/>
      <c r="LFJ1404" s="1"/>
      <c r="LFK1404" s="1"/>
      <c r="LFL1404" s="1"/>
      <c r="LFM1404" s="1"/>
      <c r="LFN1404" s="1"/>
      <c r="LFO1404" s="1"/>
      <c r="LFP1404" s="1"/>
      <c r="LFQ1404" s="1"/>
      <c r="LFR1404" s="1"/>
      <c r="LFS1404" s="1"/>
      <c r="LFT1404" s="1"/>
      <c r="LFU1404" s="1"/>
      <c r="LFV1404" s="1"/>
      <c r="LFW1404" s="1"/>
      <c r="LFX1404" s="1"/>
      <c r="LFY1404" s="1"/>
      <c r="LFZ1404" s="1"/>
      <c r="LGA1404" s="1"/>
      <c r="LGB1404" s="1"/>
      <c r="LGC1404" s="1"/>
      <c r="LGD1404" s="1"/>
      <c r="LGE1404" s="1"/>
      <c r="LGF1404" s="1"/>
      <c r="LGG1404" s="1"/>
      <c r="LGH1404" s="1"/>
      <c r="LGI1404" s="1"/>
      <c r="LGJ1404" s="1"/>
      <c r="LGK1404" s="1"/>
      <c r="LGL1404" s="1"/>
      <c r="LGM1404" s="1"/>
      <c r="LGN1404" s="1"/>
      <c r="LGO1404" s="1"/>
      <c r="LGP1404" s="1"/>
      <c r="LGQ1404" s="1"/>
      <c r="LGR1404" s="1"/>
      <c r="LGS1404" s="1"/>
      <c r="LGT1404" s="1"/>
      <c r="LGU1404" s="1"/>
      <c r="LGV1404" s="1"/>
      <c r="LGW1404" s="1"/>
      <c r="LGX1404" s="1"/>
      <c r="LGY1404" s="1"/>
      <c r="LGZ1404" s="1"/>
      <c r="LHA1404" s="1"/>
      <c r="LHB1404" s="1"/>
      <c r="LHC1404" s="1"/>
      <c r="LHD1404" s="1"/>
      <c r="LHE1404" s="1"/>
      <c r="LHF1404" s="1"/>
      <c r="LHG1404" s="1"/>
      <c r="LHH1404" s="1"/>
      <c r="LHI1404" s="1"/>
      <c r="LHJ1404" s="1"/>
      <c r="LHK1404" s="1"/>
      <c r="LHL1404" s="1"/>
      <c r="LHM1404" s="1"/>
      <c r="LHN1404" s="1"/>
      <c r="LHO1404" s="1"/>
      <c r="LHP1404" s="1"/>
      <c r="LHQ1404" s="1"/>
      <c r="LHR1404" s="1"/>
      <c r="LHS1404" s="1"/>
      <c r="LHT1404" s="1"/>
      <c r="LHU1404" s="1"/>
      <c r="LHV1404" s="1"/>
      <c r="LHW1404" s="1"/>
      <c r="LHX1404" s="1"/>
      <c r="LHY1404" s="1"/>
      <c r="LHZ1404" s="1"/>
      <c r="LIA1404" s="1"/>
      <c r="LIB1404" s="1"/>
      <c r="LIC1404" s="1"/>
      <c r="LID1404" s="1"/>
      <c r="LIE1404" s="1"/>
      <c r="LIF1404" s="1"/>
      <c r="LIG1404" s="1"/>
      <c r="LIH1404" s="1"/>
      <c r="LII1404" s="1"/>
      <c r="LIJ1404" s="1"/>
      <c r="LIK1404" s="1"/>
      <c r="LIL1404" s="1"/>
      <c r="LIM1404" s="1"/>
      <c r="LIN1404" s="1"/>
      <c r="LIO1404" s="1"/>
      <c r="LIP1404" s="1"/>
      <c r="LIQ1404" s="1"/>
      <c r="LIR1404" s="1"/>
      <c r="LIS1404" s="1"/>
      <c r="LIT1404" s="1"/>
      <c r="LIU1404" s="1"/>
      <c r="LIV1404" s="1"/>
      <c r="LIW1404" s="1"/>
      <c r="LIX1404" s="1"/>
      <c r="LIY1404" s="1"/>
      <c r="LIZ1404" s="1"/>
      <c r="LJA1404" s="1"/>
      <c r="LJB1404" s="1"/>
      <c r="LJC1404" s="1"/>
      <c r="LJD1404" s="1"/>
      <c r="LJE1404" s="1"/>
      <c r="LJF1404" s="1"/>
      <c r="LJG1404" s="1"/>
      <c r="LJH1404" s="1"/>
      <c r="LJI1404" s="1"/>
      <c r="LJJ1404" s="1"/>
      <c r="LJK1404" s="1"/>
      <c r="LJL1404" s="1"/>
      <c r="LJM1404" s="1"/>
      <c r="LJN1404" s="1"/>
      <c r="LJO1404" s="1"/>
      <c r="LJP1404" s="1"/>
      <c r="LJQ1404" s="1"/>
      <c r="LJR1404" s="1"/>
      <c r="LJS1404" s="1"/>
      <c r="LJT1404" s="1"/>
      <c r="LJU1404" s="1"/>
      <c r="LJV1404" s="1"/>
      <c r="LJW1404" s="1"/>
      <c r="LJX1404" s="1"/>
      <c r="LJY1404" s="1"/>
      <c r="LJZ1404" s="1"/>
      <c r="LKA1404" s="1"/>
      <c r="LKB1404" s="1"/>
      <c r="LKC1404" s="1"/>
      <c r="LKD1404" s="1"/>
      <c r="LKE1404" s="1"/>
      <c r="LKF1404" s="1"/>
      <c r="LKG1404" s="1"/>
      <c r="LKH1404" s="1"/>
      <c r="LKI1404" s="1"/>
      <c r="LKJ1404" s="1"/>
      <c r="LKK1404" s="1"/>
      <c r="LKL1404" s="1"/>
      <c r="LKM1404" s="1"/>
      <c r="LKN1404" s="1"/>
      <c r="LKO1404" s="1"/>
      <c r="LKP1404" s="1"/>
      <c r="LKQ1404" s="1"/>
      <c r="LKR1404" s="1"/>
      <c r="LKS1404" s="1"/>
      <c r="LKT1404" s="1"/>
      <c r="LKU1404" s="1"/>
      <c r="LKV1404" s="1"/>
      <c r="LKW1404" s="1"/>
      <c r="LKX1404" s="1"/>
      <c r="LKY1404" s="1"/>
      <c r="LKZ1404" s="1"/>
      <c r="LLA1404" s="1"/>
      <c r="LLB1404" s="1"/>
      <c r="LLC1404" s="1"/>
      <c r="LLD1404" s="1"/>
      <c r="LLE1404" s="1"/>
      <c r="LLF1404" s="1"/>
      <c r="LLG1404" s="1"/>
      <c r="LLH1404" s="1"/>
      <c r="LLI1404" s="1"/>
      <c r="LLJ1404" s="1"/>
      <c r="LLK1404" s="1"/>
      <c r="LLL1404" s="1"/>
      <c r="LLM1404" s="1"/>
      <c r="LLN1404" s="1"/>
      <c r="LLO1404" s="1"/>
      <c r="LLP1404" s="1"/>
      <c r="LLQ1404" s="1"/>
      <c r="LLR1404" s="1"/>
      <c r="LLS1404" s="1"/>
      <c r="LLT1404" s="1"/>
      <c r="LLU1404" s="1"/>
      <c r="LLV1404" s="1"/>
      <c r="LLW1404" s="1"/>
      <c r="LLX1404" s="1"/>
      <c r="LLY1404" s="1"/>
      <c r="LLZ1404" s="1"/>
      <c r="LMA1404" s="1"/>
      <c r="LMB1404" s="1"/>
      <c r="LMC1404" s="1"/>
      <c r="LMD1404" s="1"/>
      <c r="LME1404" s="1"/>
      <c r="LMF1404" s="1"/>
      <c r="LMG1404" s="1"/>
      <c r="LMH1404" s="1"/>
      <c r="LMI1404" s="1"/>
      <c r="LMJ1404" s="1"/>
      <c r="LMK1404" s="1"/>
      <c r="LML1404" s="1"/>
      <c r="LMM1404" s="1"/>
      <c r="LMN1404" s="1"/>
      <c r="LMO1404" s="1"/>
      <c r="LMP1404" s="1"/>
      <c r="LMQ1404" s="1"/>
      <c r="LMR1404" s="1"/>
      <c r="LMS1404" s="1"/>
      <c r="LMT1404" s="1"/>
      <c r="LMU1404" s="1"/>
      <c r="LMV1404" s="1"/>
      <c r="LMW1404" s="1"/>
      <c r="LMX1404" s="1"/>
      <c r="LMY1404" s="1"/>
      <c r="LMZ1404" s="1"/>
      <c r="LNA1404" s="1"/>
      <c r="LNB1404" s="1"/>
      <c r="LNC1404" s="1"/>
      <c r="LND1404" s="1"/>
      <c r="LNE1404" s="1"/>
      <c r="LNF1404" s="1"/>
      <c r="LNG1404" s="1"/>
      <c r="LNH1404" s="1"/>
      <c r="LNI1404" s="1"/>
      <c r="LNJ1404" s="1"/>
      <c r="LNK1404" s="1"/>
      <c r="LNL1404" s="1"/>
      <c r="LNM1404" s="1"/>
      <c r="LNN1404" s="1"/>
      <c r="LNO1404" s="1"/>
      <c r="LNP1404" s="1"/>
      <c r="LNQ1404" s="1"/>
      <c r="LNR1404" s="1"/>
      <c r="LNS1404" s="1"/>
      <c r="LNT1404" s="1"/>
      <c r="LNU1404" s="1"/>
      <c r="LNV1404" s="1"/>
      <c r="LNW1404" s="1"/>
      <c r="LNX1404" s="1"/>
      <c r="LNY1404" s="1"/>
      <c r="LNZ1404" s="1"/>
      <c r="LOA1404" s="1"/>
      <c r="LOB1404" s="1"/>
      <c r="LOC1404" s="1"/>
      <c r="LOD1404" s="1"/>
      <c r="LOE1404" s="1"/>
      <c r="LOF1404" s="1"/>
      <c r="LOG1404" s="1"/>
      <c r="LOH1404" s="1"/>
      <c r="LOI1404" s="1"/>
      <c r="LOJ1404" s="1"/>
      <c r="LOK1404" s="1"/>
      <c r="LOL1404" s="1"/>
      <c r="LOM1404" s="1"/>
      <c r="LON1404" s="1"/>
      <c r="LOO1404" s="1"/>
      <c r="LOP1404" s="1"/>
      <c r="LOQ1404" s="1"/>
      <c r="LOR1404" s="1"/>
      <c r="LOS1404" s="1"/>
      <c r="LOT1404" s="1"/>
      <c r="LOU1404" s="1"/>
      <c r="LOV1404" s="1"/>
      <c r="LOW1404" s="1"/>
      <c r="LOX1404" s="1"/>
      <c r="LOY1404" s="1"/>
      <c r="LOZ1404" s="1"/>
      <c r="LPA1404" s="1"/>
      <c r="LPB1404" s="1"/>
      <c r="LPC1404" s="1"/>
      <c r="LPD1404" s="1"/>
      <c r="LPE1404" s="1"/>
      <c r="LPF1404" s="1"/>
      <c r="LPG1404" s="1"/>
      <c r="LPH1404" s="1"/>
      <c r="LPI1404" s="1"/>
      <c r="LPJ1404" s="1"/>
      <c r="LPK1404" s="1"/>
      <c r="LPL1404" s="1"/>
      <c r="LPM1404" s="1"/>
      <c r="LPN1404" s="1"/>
      <c r="LPO1404" s="1"/>
      <c r="LPP1404" s="1"/>
      <c r="LPQ1404" s="1"/>
      <c r="LPR1404" s="1"/>
      <c r="LPS1404" s="1"/>
      <c r="LPT1404" s="1"/>
      <c r="LPU1404" s="1"/>
      <c r="LPV1404" s="1"/>
      <c r="LPW1404" s="1"/>
      <c r="LPX1404" s="1"/>
      <c r="LPY1404" s="1"/>
      <c r="LPZ1404" s="1"/>
      <c r="LQA1404" s="1"/>
      <c r="LQB1404" s="1"/>
      <c r="LQC1404" s="1"/>
      <c r="LQD1404" s="1"/>
      <c r="LQE1404" s="1"/>
      <c r="LQF1404" s="1"/>
      <c r="LQG1404" s="1"/>
      <c r="LQH1404" s="1"/>
      <c r="LQI1404" s="1"/>
      <c r="LQJ1404" s="1"/>
      <c r="LQK1404" s="1"/>
      <c r="LQL1404" s="1"/>
      <c r="LQM1404" s="1"/>
      <c r="LQN1404" s="1"/>
      <c r="LQO1404" s="1"/>
      <c r="LQP1404" s="1"/>
      <c r="LQQ1404" s="1"/>
      <c r="LQR1404" s="1"/>
      <c r="LQS1404" s="1"/>
      <c r="LQT1404" s="1"/>
      <c r="LQU1404" s="1"/>
      <c r="LQV1404" s="1"/>
      <c r="LQW1404" s="1"/>
      <c r="LQX1404" s="1"/>
      <c r="LQY1404" s="1"/>
      <c r="LQZ1404" s="1"/>
      <c r="LRA1404" s="1"/>
      <c r="LRB1404" s="1"/>
      <c r="LRC1404" s="1"/>
      <c r="LRD1404" s="1"/>
      <c r="LRE1404" s="1"/>
      <c r="LRF1404" s="1"/>
      <c r="LRG1404" s="1"/>
      <c r="LRH1404" s="1"/>
      <c r="LRI1404" s="1"/>
      <c r="LRJ1404" s="1"/>
      <c r="LRK1404" s="1"/>
      <c r="LRL1404" s="1"/>
      <c r="LRM1404" s="1"/>
      <c r="LRN1404" s="1"/>
      <c r="LRO1404" s="1"/>
      <c r="LRP1404" s="1"/>
      <c r="LRQ1404" s="1"/>
      <c r="LRR1404" s="1"/>
      <c r="LRS1404" s="1"/>
      <c r="LRT1404" s="1"/>
      <c r="LRU1404" s="1"/>
      <c r="LRV1404" s="1"/>
      <c r="LRW1404" s="1"/>
      <c r="LRX1404" s="1"/>
      <c r="LRY1404" s="1"/>
      <c r="LRZ1404" s="1"/>
      <c r="LSA1404" s="1"/>
      <c r="LSB1404" s="1"/>
      <c r="LSC1404" s="1"/>
      <c r="LSD1404" s="1"/>
      <c r="LSE1404" s="1"/>
      <c r="LSF1404" s="1"/>
      <c r="LSG1404" s="1"/>
      <c r="LSH1404" s="1"/>
      <c r="LSI1404" s="1"/>
      <c r="LSJ1404" s="1"/>
      <c r="LSK1404" s="1"/>
      <c r="LSL1404" s="1"/>
      <c r="LSM1404" s="1"/>
      <c r="LSN1404" s="1"/>
      <c r="LSO1404" s="1"/>
      <c r="LSP1404" s="1"/>
      <c r="LSQ1404" s="1"/>
      <c r="LSR1404" s="1"/>
      <c r="LSS1404" s="1"/>
      <c r="LST1404" s="1"/>
      <c r="LSU1404" s="1"/>
      <c r="LSV1404" s="1"/>
      <c r="LSW1404" s="1"/>
      <c r="LSX1404" s="1"/>
      <c r="LSY1404" s="1"/>
      <c r="LSZ1404" s="1"/>
      <c r="LTA1404" s="1"/>
      <c r="LTB1404" s="1"/>
      <c r="LTC1404" s="1"/>
      <c r="LTD1404" s="1"/>
      <c r="LTE1404" s="1"/>
      <c r="LTF1404" s="1"/>
      <c r="LTG1404" s="1"/>
      <c r="LTH1404" s="1"/>
      <c r="LTI1404" s="1"/>
      <c r="LTJ1404" s="1"/>
      <c r="LTK1404" s="1"/>
      <c r="LTL1404" s="1"/>
      <c r="LTM1404" s="1"/>
      <c r="LTN1404" s="1"/>
      <c r="LTO1404" s="1"/>
      <c r="LTP1404" s="1"/>
      <c r="LTQ1404" s="1"/>
      <c r="LTR1404" s="1"/>
      <c r="LTS1404" s="1"/>
      <c r="LTT1404" s="1"/>
      <c r="LTU1404" s="1"/>
      <c r="LTV1404" s="1"/>
      <c r="LTW1404" s="1"/>
      <c r="LTX1404" s="1"/>
      <c r="LTY1404" s="1"/>
      <c r="LTZ1404" s="1"/>
      <c r="LUA1404" s="1"/>
      <c r="LUB1404" s="1"/>
      <c r="LUC1404" s="1"/>
      <c r="LUD1404" s="1"/>
      <c r="LUE1404" s="1"/>
      <c r="LUF1404" s="1"/>
      <c r="LUG1404" s="1"/>
      <c r="LUH1404" s="1"/>
      <c r="LUI1404" s="1"/>
      <c r="LUJ1404" s="1"/>
      <c r="LUK1404" s="1"/>
      <c r="LUL1404" s="1"/>
      <c r="LUM1404" s="1"/>
      <c r="LUN1404" s="1"/>
      <c r="LUO1404" s="1"/>
      <c r="LUP1404" s="1"/>
      <c r="LUQ1404" s="1"/>
      <c r="LUR1404" s="1"/>
      <c r="LUS1404" s="1"/>
      <c r="LUT1404" s="1"/>
      <c r="LUU1404" s="1"/>
      <c r="LUV1404" s="1"/>
      <c r="LUW1404" s="1"/>
      <c r="LUX1404" s="1"/>
      <c r="LUY1404" s="1"/>
      <c r="LUZ1404" s="1"/>
      <c r="LVA1404" s="1"/>
      <c r="LVB1404" s="1"/>
      <c r="LVC1404" s="1"/>
      <c r="LVD1404" s="1"/>
      <c r="LVE1404" s="1"/>
      <c r="LVF1404" s="1"/>
      <c r="LVG1404" s="1"/>
      <c r="LVH1404" s="1"/>
      <c r="LVI1404" s="1"/>
      <c r="LVJ1404" s="1"/>
      <c r="LVK1404" s="1"/>
      <c r="LVL1404" s="1"/>
      <c r="LVM1404" s="1"/>
      <c r="LVN1404" s="1"/>
      <c r="LVO1404" s="1"/>
      <c r="LVP1404" s="1"/>
      <c r="LVQ1404" s="1"/>
      <c r="LVR1404" s="1"/>
      <c r="LVS1404" s="1"/>
      <c r="LVT1404" s="1"/>
      <c r="LVU1404" s="1"/>
      <c r="LVV1404" s="1"/>
      <c r="LVW1404" s="1"/>
      <c r="LVX1404" s="1"/>
      <c r="LVY1404" s="1"/>
      <c r="LVZ1404" s="1"/>
      <c r="LWA1404" s="1"/>
      <c r="LWB1404" s="1"/>
      <c r="LWC1404" s="1"/>
      <c r="LWD1404" s="1"/>
      <c r="LWE1404" s="1"/>
      <c r="LWF1404" s="1"/>
      <c r="LWG1404" s="1"/>
      <c r="LWH1404" s="1"/>
      <c r="LWI1404" s="1"/>
      <c r="LWJ1404" s="1"/>
      <c r="LWK1404" s="1"/>
      <c r="LWL1404" s="1"/>
      <c r="LWM1404" s="1"/>
      <c r="LWN1404" s="1"/>
      <c r="LWO1404" s="1"/>
      <c r="LWP1404" s="1"/>
      <c r="LWQ1404" s="1"/>
      <c r="LWR1404" s="1"/>
      <c r="LWS1404" s="1"/>
      <c r="LWT1404" s="1"/>
      <c r="LWU1404" s="1"/>
      <c r="LWV1404" s="1"/>
      <c r="LWW1404" s="1"/>
      <c r="LWX1404" s="1"/>
      <c r="LWY1404" s="1"/>
      <c r="LWZ1404" s="1"/>
      <c r="LXA1404" s="1"/>
      <c r="LXB1404" s="1"/>
      <c r="LXC1404" s="1"/>
      <c r="LXD1404" s="1"/>
      <c r="LXE1404" s="1"/>
      <c r="LXF1404" s="1"/>
      <c r="LXG1404" s="1"/>
      <c r="LXH1404" s="1"/>
      <c r="LXI1404" s="1"/>
      <c r="LXJ1404" s="1"/>
      <c r="LXK1404" s="1"/>
      <c r="LXL1404" s="1"/>
      <c r="LXM1404" s="1"/>
      <c r="LXN1404" s="1"/>
      <c r="LXO1404" s="1"/>
      <c r="LXP1404" s="1"/>
      <c r="LXQ1404" s="1"/>
      <c r="LXR1404" s="1"/>
      <c r="LXS1404" s="1"/>
      <c r="LXT1404" s="1"/>
      <c r="LXU1404" s="1"/>
      <c r="LXV1404" s="1"/>
      <c r="LXW1404" s="1"/>
      <c r="LXX1404" s="1"/>
      <c r="LXY1404" s="1"/>
      <c r="LXZ1404" s="1"/>
      <c r="LYA1404" s="1"/>
      <c r="LYB1404" s="1"/>
      <c r="LYC1404" s="1"/>
      <c r="LYD1404" s="1"/>
      <c r="LYE1404" s="1"/>
      <c r="LYF1404" s="1"/>
      <c r="LYG1404" s="1"/>
      <c r="LYH1404" s="1"/>
      <c r="LYI1404" s="1"/>
      <c r="LYJ1404" s="1"/>
      <c r="LYK1404" s="1"/>
      <c r="LYL1404" s="1"/>
      <c r="LYM1404" s="1"/>
      <c r="LYN1404" s="1"/>
      <c r="LYO1404" s="1"/>
      <c r="LYP1404" s="1"/>
      <c r="LYQ1404" s="1"/>
      <c r="LYR1404" s="1"/>
      <c r="LYS1404" s="1"/>
      <c r="LYT1404" s="1"/>
      <c r="LYU1404" s="1"/>
      <c r="LYV1404" s="1"/>
      <c r="LYW1404" s="1"/>
      <c r="LYX1404" s="1"/>
      <c r="LYY1404" s="1"/>
      <c r="LYZ1404" s="1"/>
      <c r="LZA1404" s="1"/>
      <c r="LZB1404" s="1"/>
      <c r="LZC1404" s="1"/>
      <c r="LZD1404" s="1"/>
      <c r="LZE1404" s="1"/>
      <c r="LZF1404" s="1"/>
      <c r="LZG1404" s="1"/>
      <c r="LZH1404" s="1"/>
      <c r="LZI1404" s="1"/>
      <c r="LZJ1404" s="1"/>
      <c r="LZK1404" s="1"/>
      <c r="LZL1404" s="1"/>
      <c r="LZM1404" s="1"/>
      <c r="LZN1404" s="1"/>
      <c r="LZO1404" s="1"/>
      <c r="LZP1404" s="1"/>
      <c r="LZQ1404" s="1"/>
      <c r="LZR1404" s="1"/>
      <c r="LZS1404" s="1"/>
      <c r="LZT1404" s="1"/>
      <c r="LZU1404" s="1"/>
      <c r="LZV1404" s="1"/>
      <c r="LZW1404" s="1"/>
      <c r="LZX1404" s="1"/>
      <c r="LZY1404" s="1"/>
      <c r="LZZ1404" s="1"/>
      <c r="MAA1404" s="1"/>
      <c r="MAB1404" s="1"/>
      <c r="MAC1404" s="1"/>
      <c r="MAD1404" s="1"/>
      <c r="MAE1404" s="1"/>
      <c r="MAF1404" s="1"/>
      <c r="MAG1404" s="1"/>
      <c r="MAH1404" s="1"/>
      <c r="MAI1404" s="1"/>
      <c r="MAJ1404" s="1"/>
      <c r="MAK1404" s="1"/>
      <c r="MAL1404" s="1"/>
      <c r="MAM1404" s="1"/>
      <c r="MAN1404" s="1"/>
      <c r="MAO1404" s="1"/>
      <c r="MAP1404" s="1"/>
      <c r="MAQ1404" s="1"/>
      <c r="MAR1404" s="1"/>
      <c r="MAS1404" s="1"/>
      <c r="MAT1404" s="1"/>
      <c r="MAU1404" s="1"/>
      <c r="MAV1404" s="1"/>
      <c r="MAW1404" s="1"/>
      <c r="MAX1404" s="1"/>
      <c r="MAY1404" s="1"/>
      <c r="MAZ1404" s="1"/>
      <c r="MBA1404" s="1"/>
      <c r="MBB1404" s="1"/>
      <c r="MBC1404" s="1"/>
      <c r="MBD1404" s="1"/>
      <c r="MBE1404" s="1"/>
      <c r="MBF1404" s="1"/>
      <c r="MBG1404" s="1"/>
      <c r="MBH1404" s="1"/>
      <c r="MBI1404" s="1"/>
      <c r="MBJ1404" s="1"/>
      <c r="MBK1404" s="1"/>
      <c r="MBL1404" s="1"/>
      <c r="MBM1404" s="1"/>
      <c r="MBN1404" s="1"/>
      <c r="MBO1404" s="1"/>
      <c r="MBP1404" s="1"/>
      <c r="MBQ1404" s="1"/>
      <c r="MBR1404" s="1"/>
      <c r="MBS1404" s="1"/>
      <c r="MBT1404" s="1"/>
      <c r="MBU1404" s="1"/>
      <c r="MBV1404" s="1"/>
      <c r="MBW1404" s="1"/>
      <c r="MBX1404" s="1"/>
      <c r="MBY1404" s="1"/>
      <c r="MBZ1404" s="1"/>
      <c r="MCA1404" s="1"/>
      <c r="MCB1404" s="1"/>
      <c r="MCC1404" s="1"/>
      <c r="MCD1404" s="1"/>
      <c r="MCE1404" s="1"/>
      <c r="MCF1404" s="1"/>
      <c r="MCG1404" s="1"/>
      <c r="MCH1404" s="1"/>
      <c r="MCI1404" s="1"/>
      <c r="MCJ1404" s="1"/>
      <c r="MCK1404" s="1"/>
      <c r="MCL1404" s="1"/>
      <c r="MCM1404" s="1"/>
      <c r="MCN1404" s="1"/>
      <c r="MCO1404" s="1"/>
      <c r="MCP1404" s="1"/>
      <c r="MCQ1404" s="1"/>
      <c r="MCR1404" s="1"/>
      <c r="MCS1404" s="1"/>
      <c r="MCT1404" s="1"/>
      <c r="MCU1404" s="1"/>
      <c r="MCV1404" s="1"/>
      <c r="MCW1404" s="1"/>
      <c r="MCX1404" s="1"/>
      <c r="MCY1404" s="1"/>
      <c r="MCZ1404" s="1"/>
      <c r="MDA1404" s="1"/>
      <c r="MDB1404" s="1"/>
      <c r="MDC1404" s="1"/>
      <c r="MDD1404" s="1"/>
      <c r="MDE1404" s="1"/>
      <c r="MDF1404" s="1"/>
      <c r="MDG1404" s="1"/>
      <c r="MDH1404" s="1"/>
      <c r="MDI1404" s="1"/>
      <c r="MDJ1404" s="1"/>
      <c r="MDK1404" s="1"/>
      <c r="MDL1404" s="1"/>
      <c r="MDM1404" s="1"/>
      <c r="MDN1404" s="1"/>
      <c r="MDO1404" s="1"/>
      <c r="MDP1404" s="1"/>
      <c r="MDQ1404" s="1"/>
      <c r="MDR1404" s="1"/>
      <c r="MDS1404" s="1"/>
      <c r="MDT1404" s="1"/>
      <c r="MDU1404" s="1"/>
      <c r="MDV1404" s="1"/>
      <c r="MDW1404" s="1"/>
      <c r="MDX1404" s="1"/>
      <c r="MDY1404" s="1"/>
      <c r="MDZ1404" s="1"/>
      <c r="MEA1404" s="1"/>
      <c r="MEB1404" s="1"/>
      <c r="MEC1404" s="1"/>
      <c r="MED1404" s="1"/>
      <c r="MEE1404" s="1"/>
      <c r="MEF1404" s="1"/>
      <c r="MEG1404" s="1"/>
      <c r="MEH1404" s="1"/>
      <c r="MEI1404" s="1"/>
      <c r="MEJ1404" s="1"/>
      <c r="MEK1404" s="1"/>
      <c r="MEL1404" s="1"/>
      <c r="MEM1404" s="1"/>
      <c r="MEN1404" s="1"/>
      <c r="MEO1404" s="1"/>
      <c r="MEP1404" s="1"/>
      <c r="MEQ1404" s="1"/>
      <c r="MER1404" s="1"/>
      <c r="MES1404" s="1"/>
      <c r="MET1404" s="1"/>
      <c r="MEU1404" s="1"/>
      <c r="MEV1404" s="1"/>
      <c r="MEW1404" s="1"/>
      <c r="MEX1404" s="1"/>
      <c r="MEY1404" s="1"/>
      <c r="MEZ1404" s="1"/>
      <c r="MFA1404" s="1"/>
      <c r="MFB1404" s="1"/>
      <c r="MFC1404" s="1"/>
      <c r="MFD1404" s="1"/>
      <c r="MFE1404" s="1"/>
      <c r="MFF1404" s="1"/>
      <c r="MFG1404" s="1"/>
      <c r="MFH1404" s="1"/>
      <c r="MFI1404" s="1"/>
      <c r="MFJ1404" s="1"/>
      <c r="MFK1404" s="1"/>
      <c r="MFL1404" s="1"/>
      <c r="MFM1404" s="1"/>
      <c r="MFN1404" s="1"/>
      <c r="MFO1404" s="1"/>
      <c r="MFP1404" s="1"/>
      <c r="MFQ1404" s="1"/>
      <c r="MFR1404" s="1"/>
      <c r="MFS1404" s="1"/>
      <c r="MFT1404" s="1"/>
      <c r="MFU1404" s="1"/>
      <c r="MFV1404" s="1"/>
      <c r="MFW1404" s="1"/>
      <c r="MFX1404" s="1"/>
      <c r="MFY1404" s="1"/>
      <c r="MFZ1404" s="1"/>
      <c r="MGA1404" s="1"/>
      <c r="MGB1404" s="1"/>
      <c r="MGC1404" s="1"/>
      <c r="MGD1404" s="1"/>
      <c r="MGE1404" s="1"/>
      <c r="MGF1404" s="1"/>
      <c r="MGG1404" s="1"/>
      <c r="MGH1404" s="1"/>
      <c r="MGI1404" s="1"/>
      <c r="MGJ1404" s="1"/>
      <c r="MGK1404" s="1"/>
      <c r="MGL1404" s="1"/>
      <c r="MGM1404" s="1"/>
      <c r="MGN1404" s="1"/>
      <c r="MGO1404" s="1"/>
      <c r="MGP1404" s="1"/>
      <c r="MGQ1404" s="1"/>
      <c r="MGR1404" s="1"/>
      <c r="MGS1404" s="1"/>
      <c r="MGT1404" s="1"/>
      <c r="MGU1404" s="1"/>
      <c r="MGV1404" s="1"/>
      <c r="MGW1404" s="1"/>
      <c r="MGX1404" s="1"/>
      <c r="MGY1404" s="1"/>
      <c r="MGZ1404" s="1"/>
      <c r="MHA1404" s="1"/>
      <c r="MHB1404" s="1"/>
      <c r="MHC1404" s="1"/>
      <c r="MHD1404" s="1"/>
      <c r="MHE1404" s="1"/>
      <c r="MHF1404" s="1"/>
      <c r="MHG1404" s="1"/>
      <c r="MHH1404" s="1"/>
      <c r="MHI1404" s="1"/>
      <c r="MHJ1404" s="1"/>
      <c r="MHK1404" s="1"/>
      <c r="MHL1404" s="1"/>
      <c r="MHM1404" s="1"/>
      <c r="MHN1404" s="1"/>
      <c r="MHO1404" s="1"/>
      <c r="MHP1404" s="1"/>
      <c r="MHQ1404" s="1"/>
      <c r="MHR1404" s="1"/>
      <c r="MHS1404" s="1"/>
      <c r="MHT1404" s="1"/>
      <c r="MHU1404" s="1"/>
      <c r="MHV1404" s="1"/>
      <c r="MHW1404" s="1"/>
      <c r="MHX1404" s="1"/>
      <c r="MHY1404" s="1"/>
      <c r="MHZ1404" s="1"/>
      <c r="MIA1404" s="1"/>
      <c r="MIB1404" s="1"/>
      <c r="MIC1404" s="1"/>
      <c r="MID1404" s="1"/>
      <c r="MIE1404" s="1"/>
      <c r="MIF1404" s="1"/>
      <c r="MIG1404" s="1"/>
      <c r="MIH1404" s="1"/>
      <c r="MII1404" s="1"/>
      <c r="MIJ1404" s="1"/>
      <c r="MIK1404" s="1"/>
      <c r="MIL1404" s="1"/>
      <c r="MIM1404" s="1"/>
      <c r="MIN1404" s="1"/>
      <c r="MIO1404" s="1"/>
      <c r="MIP1404" s="1"/>
      <c r="MIQ1404" s="1"/>
      <c r="MIR1404" s="1"/>
      <c r="MIS1404" s="1"/>
      <c r="MIT1404" s="1"/>
      <c r="MIU1404" s="1"/>
      <c r="MIV1404" s="1"/>
      <c r="MIW1404" s="1"/>
      <c r="MIX1404" s="1"/>
      <c r="MIY1404" s="1"/>
      <c r="MIZ1404" s="1"/>
      <c r="MJA1404" s="1"/>
      <c r="MJB1404" s="1"/>
      <c r="MJC1404" s="1"/>
      <c r="MJD1404" s="1"/>
      <c r="MJE1404" s="1"/>
      <c r="MJF1404" s="1"/>
      <c r="MJG1404" s="1"/>
      <c r="MJH1404" s="1"/>
      <c r="MJI1404" s="1"/>
      <c r="MJJ1404" s="1"/>
      <c r="MJK1404" s="1"/>
      <c r="MJL1404" s="1"/>
      <c r="MJM1404" s="1"/>
      <c r="MJN1404" s="1"/>
      <c r="MJO1404" s="1"/>
      <c r="MJP1404" s="1"/>
      <c r="MJQ1404" s="1"/>
      <c r="MJR1404" s="1"/>
      <c r="MJS1404" s="1"/>
      <c r="MJT1404" s="1"/>
      <c r="MJU1404" s="1"/>
      <c r="MJV1404" s="1"/>
      <c r="MJW1404" s="1"/>
      <c r="MJX1404" s="1"/>
      <c r="MJY1404" s="1"/>
      <c r="MJZ1404" s="1"/>
      <c r="MKA1404" s="1"/>
      <c r="MKB1404" s="1"/>
      <c r="MKC1404" s="1"/>
      <c r="MKD1404" s="1"/>
      <c r="MKE1404" s="1"/>
      <c r="MKF1404" s="1"/>
      <c r="MKG1404" s="1"/>
      <c r="MKH1404" s="1"/>
      <c r="MKI1404" s="1"/>
      <c r="MKJ1404" s="1"/>
      <c r="MKK1404" s="1"/>
      <c r="MKL1404" s="1"/>
      <c r="MKM1404" s="1"/>
      <c r="MKN1404" s="1"/>
      <c r="MKO1404" s="1"/>
      <c r="MKP1404" s="1"/>
      <c r="MKQ1404" s="1"/>
      <c r="MKR1404" s="1"/>
      <c r="MKS1404" s="1"/>
      <c r="MKT1404" s="1"/>
      <c r="MKU1404" s="1"/>
      <c r="MKV1404" s="1"/>
      <c r="MKW1404" s="1"/>
      <c r="MKX1404" s="1"/>
      <c r="MKY1404" s="1"/>
      <c r="MKZ1404" s="1"/>
      <c r="MLA1404" s="1"/>
      <c r="MLB1404" s="1"/>
      <c r="MLC1404" s="1"/>
      <c r="MLD1404" s="1"/>
      <c r="MLE1404" s="1"/>
      <c r="MLF1404" s="1"/>
      <c r="MLG1404" s="1"/>
      <c r="MLH1404" s="1"/>
      <c r="MLI1404" s="1"/>
      <c r="MLJ1404" s="1"/>
      <c r="MLK1404" s="1"/>
      <c r="MLL1404" s="1"/>
      <c r="MLM1404" s="1"/>
      <c r="MLN1404" s="1"/>
      <c r="MLO1404" s="1"/>
      <c r="MLP1404" s="1"/>
      <c r="MLQ1404" s="1"/>
      <c r="MLR1404" s="1"/>
      <c r="MLS1404" s="1"/>
      <c r="MLT1404" s="1"/>
      <c r="MLU1404" s="1"/>
      <c r="MLV1404" s="1"/>
      <c r="MLW1404" s="1"/>
      <c r="MLX1404" s="1"/>
      <c r="MLY1404" s="1"/>
      <c r="MLZ1404" s="1"/>
      <c r="MMA1404" s="1"/>
      <c r="MMB1404" s="1"/>
      <c r="MMC1404" s="1"/>
      <c r="MMD1404" s="1"/>
      <c r="MME1404" s="1"/>
      <c r="MMF1404" s="1"/>
      <c r="MMG1404" s="1"/>
      <c r="MMH1404" s="1"/>
      <c r="MMI1404" s="1"/>
      <c r="MMJ1404" s="1"/>
      <c r="MMK1404" s="1"/>
      <c r="MML1404" s="1"/>
      <c r="MMM1404" s="1"/>
      <c r="MMN1404" s="1"/>
      <c r="MMO1404" s="1"/>
      <c r="MMP1404" s="1"/>
      <c r="MMQ1404" s="1"/>
      <c r="MMR1404" s="1"/>
      <c r="MMS1404" s="1"/>
      <c r="MMT1404" s="1"/>
      <c r="MMU1404" s="1"/>
      <c r="MMV1404" s="1"/>
      <c r="MMW1404" s="1"/>
      <c r="MMX1404" s="1"/>
      <c r="MMY1404" s="1"/>
      <c r="MMZ1404" s="1"/>
      <c r="MNA1404" s="1"/>
      <c r="MNB1404" s="1"/>
      <c r="MNC1404" s="1"/>
      <c r="MND1404" s="1"/>
      <c r="MNE1404" s="1"/>
      <c r="MNF1404" s="1"/>
      <c r="MNG1404" s="1"/>
      <c r="MNH1404" s="1"/>
      <c r="MNI1404" s="1"/>
      <c r="MNJ1404" s="1"/>
      <c r="MNK1404" s="1"/>
      <c r="MNL1404" s="1"/>
      <c r="MNM1404" s="1"/>
      <c r="MNN1404" s="1"/>
      <c r="MNO1404" s="1"/>
      <c r="MNP1404" s="1"/>
      <c r="MNQ1404" s="1"/>
      <c r="MNR1404" s="1"/>
      <c r="MNS1404" s="1"/>
      <c r="MNT1404" s="1"/>
      <c r="MNU1404" s="1"/>
      <c r="MNV1404" s="1"/>
      <c r="MNW1404" s="1"/>
      <c r="MNX1404" s="1"/>
      <c r="MNY1404" s="1"/>
      <c r="MNZ1404" s="1"/>
      <c r="MOA1404" s="1"/>
      <c r="MOB1404" s="1"/>
      <c r="MOC1404" s="1"/>
      <c r="MOD1404" s="1"/>
      <c r="MOE1404" s="1"/>
      <c r="MOF1404" s="1"/>
      <c r="MOG1404" s="1"/>
      <c r="MOH1404" s="1"/>
      <c r="MOI1404" s="1"/>
      <c r="MOJ1404" s="1"/>
      <c r="MOK1404" s="1"/>
      <c r="MOL1404" s="1"/>
      <c r="MOM1404" s="1"/>
      <c r="MON1404" s="1"/>
      <c r="MOO1404" s="1"/>
      <c r="MOP1404" s="1"/>
      <c r="MOQ1404" s="1"/>
      <c r="MOR1404" s="1"/>
      <c r="MOS1404" s="1"/>
      <c r="MOT1404" s="1"/>
      <c r="MOU1404" s="1"/>
      <c r="MOV1404" s="1"/>
      <c r="MOW1404" s="1"/>
      <c r="MOX1404" s="1"/>
      <c r="MOY1404" s="1"/>
      <c r="MOZ1404" s="1"/>
      <c r="MPA1404" s="1"/>
      <c r="MPB1404" s="1"/>
      <c r="MPC1404" s="1"/>
      <c r="MPD1404" s="1"/>
      <c r="MPE1404" s="1"/>
      <c r="MPF1404" s="1"/>
      <c r="MPG1404" s="1"/>
      <c r="MPH1404" s="1"/>
      <c r="MPI1404" s="1"/>
      <c r="MPJ1404" s="1"/>
      <c r="MPK1404" s="1"/>
      <c r="MPL1404" s="1"/>
      <c r="MPM1404" s="1"/>
      <c r="MPN1404" s="1"/>
      <c r="MPO1404" s="1"/>
      <c r="MPP1404" s="1"/>
      <c r="MPQ1404" s="1"/>
      <c r="MPR1404" s="1"/>
      <c r="MPS1404" s="1"/>
      <c r="MPT1404" s="1"/>
      <c r="MPU1404" s="1"/>
      <c r="MPV1404" s="1"/>
      <c r="MPW1404" s="1"/>
      <c r="MPX1404" s="1"/>
      <c r="MPY1404" s="1"/>
      <c r="MPZ1404" s="1"/>
      <c r="MQA1404" s="1"/>
      <c r="MQB1404" s="1"/>
      <c r="MQC1404" s="1"/>
      <c r="MQD1404" s="1"/>
      <c r="MQE1404" s="1"/>
      <c r="MQF1404" s="1"/>
      <c r="MQG1404" s="1"/>
      <c r="MQH1404" s="1"/>
      <c r="MQI1404" s="1"/>
      <c r="MQJ1404" s="1"/>
      <c r="MQK1404" s="1"/>
      <c r="MQL1404" s="1"/>
      <c r="MQM1404" s="1"/>
      <c r="MQN1404" s="1"/>
      <c r="MQO1404" s="1"/>
      <c r="MQP1404" s="1"/>
      <c r="MQQ1404" s="1"/>
      <c r="MQR1404" s="1"/>
      <c r="MQS1404" s="1"/>
      <c r="MQT1404" s="1"/>
      <c r="MQU1404" s="1"/>
      <c r="MQV1404" s="1"/>
      <c r="MQW1404" s="1"/>
      <c r="MQX1404" s="1"/>
      <c r="MQY1404" s="1"/>
      <c r="MQZ1404" s="1"/>
      <c r="MRA1404" s="1"/>
      <c r="MRB1404" s="1"/>
      <c r="MRC1404" s="1"/>
      <c r="MRD1404" s="1"/>
      <c r="MRE1404" s="1"/>
      <c r="MRF1404" s="1"/>
      <c r="MRG1404" s="1"/>
      <c r="MRH1404" s="1"/>
      <c r="MRI1404" s="1"/>
      <c r="MRJ1404" s="1"/>
      <c r="MRK1404" s="1"/>
      <c r="MRL1404" s="1"/>
      <c r="MRM1404" s="1"/>
      <c r="MRN1404" s="1"/>
      <c r="MRO1404" s="1"/>
      <c r="MRP1404" s="1"/>
      <c r="MRQ1404" s="1"/>
      <c r="MRR1404" s="1"/>
      <c r="MRS1404" s="1"/>
      <c r="MRT1404" s="1"/>
      <c r="MRU1404" s="1"/>
      <c r="MRV1404" s="1"/>
      <c r="MRW1404" s="1"/>
      <c r="MRX1404" s="1"/>
      <c r="MRY1404" s="1"/>
      <c r="MRZ1404" s="1"/>
      <c r="MSA1404" s="1"/>
      <c r="MSB1404" s="1"/>
      <c r="MSC1404" s="1"/>
      <c r="MSD1404" s="1"/>
      <c r="MSE1404" s="1"/>
      <c r="MSF1404" s="1"/>
      <c r="MSG1404" s="1"/>
      <c r="MSH1404" s="1"/>
      <c r="MSI1404" s="1"/>
      <c r="MSJ1404" s="1"/>
      <c r="MSK1404" s="1"/>
      <c r="MSL1404" s="1"/>
      <c r="MSM1404" s="1"/>
      <c r="MSN1404" s="1"/>
      <c r="MSO1404" s="1"/>
      <c r="MSP1404" s="1"/>
      <c r="MSQ1404" s="1"/>
      <c r="MSR1404" s="1"/>
      <c r="MSS1404" s="1"/>
      <c r="MST1404" s="1"/>
      <c r="MSU1404" s="1"/>
      <c r="MSV1404" s="1"/>
      <c r="MSW1404" s="1"/>
      <c r="MSX1404" s="1"/>
      <c r="MSY1404" s="1"/>
      <c r="MSZ1404" s="1"/>
      <c r="MTA1404" s="1"/>
      <c r="MTB1404" s="1"/>
      <c r="MTC1404" s="1"/>
      <c r="MTD1404" s="1"/>
      <c r="MTE1404" s="1"/>
      <c r="MTF1404" s="1"/>
      <c r="MTG1404" s="1"/>
      <c r="MTH1404" s="1"/>
      <c r="MTI1404" s="1"/>
      <c r="MTJ1404" s="1"/>
      <c r="MTK1404" s="1"/>
      <c r="MTL1404" s="1"/>
      <c r="MTM1404" s="1"/>
      <c r="MTN1404" s="1"/>
      <c r="MTO1404" s="1"/>
      <c r="MTP1404" s="1"/>
      <c r="MTQ1404" s="1"/>
      <c r="MTR1404" s="1"/>
      <c r="MTS1404" s="1"/>
      <c r="MTT1404" s="1"/>
      <c r="MTU1404" s="1"/>
      <c r="MTV1404" s="1"/>
      <c r="MTW1404" s="1"/>
      <c r="MTX1404" s="1"/>
      <c r="MTY1404" s="1"/>
      <c r="MTZ1404" s="1"/>
      <c r="MUA1404" s="1"/>
      <c r="MUB1404" s="1"/>
      <c r="MUC1404" s="1"/>
      <c r="MUD1404" s="1"/>
      <c r="MUE1404" s="1"/>
      <c r="MUF1404" s="1"/>
      <c r="MUG1404" s="1"/>
      <c r="MUH1404" s="1"/>
      <c r="MUI1404" s="1"/>
      <c r="MUJ1404" s="1"/>
      <c r="MUK1404" s="1"/>
      <c r="MUL1404" s="1"/>
      <c r="MUM1404" s="1"/>
      <c r="MUN1404" s="1"/>
      <c r="MUO1404" s="1"/>
      <c r="MUP1404" s="1"/>
      <c r="MUQ1404" s="1"/>
      <c r="MUR1404" s="1"/>
      <c r="MUS1404" s="1"/>
      <c r="MUT1404" s="1"/>
      <c r="MUU1404" s="1"/>
      <c r="MUV1404" s="1"/>
      <c r="MUW1404" s="1"/>
      <c r="MUX1404" s="1"/>
      <c r="MUY1404" s="1"/>
      <c r="MUZ1404" s="1"/>
      <c r="MVA1404" s="1"/>
      <c r="MVB1404" s="1"/>
      <c r="MVC1404" s="1"/>
      <c r="MVD1404" s="1"/>
      <c r="MVE1404" s="1"/>
      <c r="MVF1404" s="1"/>
      <c r="MVG1404" s="1"/>
      <c r="MVH1404" s="1"/>
      <c r="MVI1404" s="1"/>
      <c r="MVJ1404" s="1"/>
      <c r="MVK1404" s="1"/>
      <c r="MVL1404" s="1"/>
      <c r="MVM1404" s="1"/>
      <c r="MVN1404" s="1"/>
      <c r="MVO1404" s="1"/>
      <c r="MVP1404" s="1"/>
      <c r="MVQ1404" s="1"/>
      <c r="MVR1404" s="1"/>
      <c r="MVS1404" s="1"/>
      <c r="MVT1404" s="1"/>
      <c r="MVU1404" s="1"/>
      <c r="MVV1404" s="1"/>
      <c r="MVW1404" s="1"/>
      <c r="MVX1404" s="1"/>
      <c r="MVY1404" s="1"/>
      <c r="MVZ1404" s="1"/>
      <c r="MWA1404" s="1"/>
      <c r="MWB1404" s="1"/>
      <c r="MWC1404" s="1"/>
      <c r="MWD1404" s="1"/>
      <c r="MWE1404" s="1"/>
      <c r="MWF1404" s="1"/>
      <c r="MWG1404" s="1"/>
      <c r="MWH1404" s="1"/>
      <c r="MWI1404" s="1"/>
      <c r="MWJ1404" s="1"/>
      <c r="MWK1404" s="1"/>
      <c r="MWL1404" s="1"/>
      <c r="MWM1404" s="1"/>
      <c r="MWN1404" s="1"/>
      <c r="MWO1404" s="1"/>
      <c r="MWP1404" s="1"/>
      <c r="MWQ1404" s="1"/>
      <c r="MWR1404" s="1"/>
      <c r="MWS1404" s="1"/>
      <c r="MWT1404" s="1"/>
      <c r="MWU1404" s="1"/>
      <c r="MWV1404" s="1"/>
      <c r="MWW1404" s="1"/>
      <c r="MWX1404" s="1"/>
      <c r="MWY1404" s="1"/>
      <c r="MWZ1404" s="1"/>
      <c r="MXA1404" s="1"/>
      <c r="MXB1404" s="1"/>
      <c r="MXC1404" s="1"/>
      <c r="MXD1404" s="1"/>
      <c r="MXE1404" s="1"/>
      <c r="MXF1404" s="1"/>
      <c r="MXG1404" s="1"/>
      <c r="MXH1404" s="1"/>
      <c r="MXI1404" s="1"/>
      <c r="MXJ1404" s="1"/>
      <c r="MXK1404" s="1"/>
      <c r="MXL1404" s="1"/>
      <c r="MXM1404" s="1"/>
      <c r="MXN1404" s="1"/>
      <c r="MXO1404" s="1"/>
      <c r="MXP1404" s="1"/>
      <c r="MXQ1404" s="1"/>
      <c r="MXR1404" s="1"/>
      <c r="MXS1404" s="1"/>
      <c r="MXT1404" s="1"/>
      <c r="MXU1404" s="1"/>
      <c r="MXV1404" s="1"/>
      <c r="MXW1404" s="1"/>
      <c r="MXX1404" s="1"/>
      <c r="MXY1404" s="1"/>
      <c r="MXZ1404" s="1"/>
      <c r="MYA1404" s="1"/>
      <c r="MYB1404" s="1"/>
      <c r="MYC1404" s="1"/>
      <c r="MYD1404" s="1"/>
      <c r="MYE1404" s="1"/>
      <c r="MYF1404" s="1"/>
      <c r="MYG1404" s="1"/>
      <c r="MYH1404" s="1"/>
      <c r="MYI1404" s="1"/>
      <c r="MYJ1404" s="1"/>
      <c r="MYK1404" s="1"/>
      <c r="MYL1404" s="1"/>
      <c r="MYM1404" s="1"/>
      <c r="MYN1404" s="1"/>
      <c r="MYO1404" s="1"/>
      <c r="MYP1404" s="1"/>
      <c r="MYQ1404" s="1"/>
      <c r="MYR1404" s="1"/>
      <c r="MYS1404" s="1"/>
      <c r="MYT1404" s="1"/>
      <c r="MYU1404" s="1"/>
      <c r="MYV1404" s="1"/>
      <c r="MYW1404" s="1"/>
      <c r="MYX1404" s="1"/>
      <c r="MYY1404" s="1"/>
      <c r="MYZ1404" s="1"/>
      <c r="MZA1404" s="1"/>
      <c r="MZB1404" s="1"/>
      <c r="MZC1404" s="1"/>
      <c r="MZD1404" s="1"/>
      <c r="MZE1404" s="1"/>
      <c r="MZF1404" s="1"/>
      <c r="MZG1404" s="1"/>
      <c r="MZH1404" s="1"/>
      <c r="MZI1404" s="1"/>
      <c r="MZJ1404" s="1"/>
      <c r="MZK1404" s="1"/>
      <c r="MZL1404" s="1"/>
      <c r="MZM1404" s="1"/>
      <c r="MZN1404" s="1"/>
      <c r="MZO1404" s="1"/>
      <c r="MZP1404" s="1"/>
      <c r="MZQ1404" s="1"/>
      <c r="MZR1404" s="1"/>
      <c r="MZS1404" s="1"/>
      <c r="MZT1404" s="1"/>
      <c r="MZU1404" s="1"/>
      <c r="MZV1404" s="1"/>
      <c r="MZW1404" s="1"/>
      <c r="MZX1404" s="1"/>
      <c r="MZY1404" s="1"/>
      <c r="MZZ1404" s="1"/>
      <c r="NAA1404" s="1"/>
      <c r="NAB1404" s="1"/>
      <c r="NAC1404" s="1"/>
      <c r="NAD1404" s="1"/>
      <c r="NAE1404" s="1"/>
      <c r="NAF1404" s="1"/>
      <c r="NAG1404" s="1"/>
      <c r="NAH1404" s="1"/>
      <c r="NAI1404" s="1"/>
      <c r="NAJ1404" s="1"/>
      <c r="NAK1404" s="1"/>
      <c r="NAL1404" s="1"/>
      <c r="NAM1404" s="1"/>
      <c r="NAN1404" s="1"/>
      <c r="NAO1404" s="1"/>
      <c r="NAP1404" s="1"/>
      <c r="NAQ1404" s="1"/>
      <c r="NAR1404" s="1"/>
      <c r="NAS1404" s="1"/>
      <c r="NAT1404" s="1"/>
      <c r="NAU1404" s="1"/>
      <c r="NAV1404" s="1"/>
      <c r="NAW1404" s="1"/>
      <c r="NAX1404" s="1"/>
      <c r="NAY1404" s="1"/>
      <c r="NAZ1404" s="1"/>
      <c r="NBA1404" s="1"/>
      <c r="NBB1404" s="1"/>
      <c r="NBC1404" s="1"/>
      <c r="NBD1404" s="1"/>
      <c r="NBE1404" s="1"/>
      <c r="NBF1404" s="1"/>
      <c r="NBG1404" s="1"/>
      <c r="NBH1404" s="1"/>
      <c r="NBI1404" s="1"/>
      <c r="NBJ1404" s="1"/>
      <c r="NBK1404" s="1"/>
      <c r="NBL1404" s="1"/>
      <c r="NBM1404" s="1"/>
      <c r="NBN1404" s="1"/>
      <c r="NBO1404" s="1"/>
      <c r="NBP1404" s="1"/>
      <c r="NBQ1404" s="1"/>
      <c r="NBR1404" s="1"/>
      <c r="NBS1404" s="1"/>
      <c r="NBT1404" s="1"/>
      <c r="NBU1404" s="1"/>
      <c r="NBV1404" s="1"/>
      <c r="NBW1404" s="1"/>
      <c r="NBX1404" s="1"/>
      <c r="NBY1404" s="1"/>
      <c r="NBZ1404" s="1"/>
      <c r="NCA1404" s="1"/>
      <c r="NCB1404" s="1"/>
      <c r="NCC1404" s="1"/>
      <c r="NCD1404" s="1"/>
      <c r="NCE1404" s="1"/>
      <c r="NCF1404" s="1"/>
      <c r="NCG1404" s="1"/>
      <c r="NCH1404" s="1"/>
      <c r="NCI1404" s="1"/>
      <c r="NCJ1404" s="1"/>
      <c r="NCK1404" s="1"/>
      <c r="NCL1404" s="1"/>
      <c r="NCM1404" s="1"/>
      <c r="NCN1404" s="1"/>
      <c r="NCO1404" s="1"/>
      <c r="NCP1404" s="1"/>
      <c r="NCQ1404" s="1"/>
      <c r="NCR1404" s="1"/>
      <c r="NCS1404" s="1"/>
      <c r="NCT1404" s="1"/>
      <c r="NCU1404" s="1"/>
      <c r="NCV1404" s="1"/>
      <c r="NCW1404" s="1"/>
      <c r="NCX1404" s="1"/>
      <c r="NCY1404" s="1"/>
      <c r="NCZ1404" s="1"/>
      <c r="NDA1404" s="1"/>
      <c r="NDB1404" s="1"/>
      <c r="NDC1404" s="1"/>
      <c r="NDD1404" s="1"/>
      <c r="NDE1404" s="1"/>
      <c r="NDF1404" s="1"/>
      <c r="NDG1404" s="1"/>
      <c r="NDH1404" s="1"/>
      <c r="NDI1404" s="1"/>
      <c r="NDJ1404" s="1"/>
      <c r="NDK1404" s="1"/>
      <c r="NDL1404" s="1"/>
      <c r="NDM1404" s="1"/>
      <c r="NDN1404" s="1"/>
      <c r="NDO1404" s="1"/>
      <c r="NDP1404" s="1"/>
      <c r="NDQ1404" s="1"/>
      <c r="NDR1404" s="1"/>
      <c r="NDS1404" s="1"/>
      <c r="NDT1404" s="1"/>
      <c r="NDU1404" s="1"/>
      <c r="NDV1404" s="1"/>
      <c r="NDW1404" s="1"/>
      <c r="NDX1404" s="1"/>
      <c r="NDY1404" s="1"/>
      <c r="NDZ1404" s="1"/>
      <c r="NEA1404" s="1"/>
      <c r="NEB1404" s="1"/>
      <c r="NEC1404" s="1"/>
      <c r="NED1404" s="1"/>
      <c r="NEE1404" s="1"/>
      <c r="NEF1404" s="1"/>
      <c r="NEG1404" s="1"/>
      <c r="NEH1404" s="1"/>
      <c r="NEI1404" s="1"/>
      <c r="NEJ1404" s="1"/>
      <c r="NEK1404" s="1"/>
      <c r="NEL1404" s="1"/>
      <c r="NEM1404" s="1"/>
      <c r="NEN1404" s="1"/>
      <c r="NEO1404" s="1"/>
      <c r="NEP1404" s="1"/>
      <c r="NEQ1404" s="1"/>
      <c r="NER1404" s="1"/>
      <c r="NES1404" s="1"/>
      <c r="NET1404" s="1"/>
      <c r="NEU1404" s="1"/>
      <c r="NEV1404" s="1"/>
      <c r="NEW1404" s="1"/>
      <c r="NEX1404" s="1"/>
      <c r="NEY1404" s="1"/>
      <c r="NEZ1404" s="1"/>
      <c r="NFA1404" s="1"/>
      <c r="NFB1404" s="1"/>
      <c r="NFC1404" s="1"/>
      <c r="NFD1404" s="1"/>
      <c r="NFE1404" s="1"/>
      <c r="NFF1404" s="1"/>
      <c r="NFG1404" s="1"/>
      <c r="NFH1404" s="1"/>
      <c r="NFI1404" s="1"/>
      <c r="NFJ1404" s="1"/>
      <c r="NFK1404" s="1"/>
      <c r="NFL1404" s="1"/>
      <c r="NFM1404" s="1"/>
      <c r="NFN1404" s="1"/>
      <c r="NFO1404" s="1"/>
      <c r="NFP1404" s="1"/>
      <c r="NFQ1404" s="1"/>
      <c r="NFR1404" s="1"/>
      <c r="NFS1404" s="1"/>
      <c r="NFT1404" s="1"/>
      <c r="NFU1404" s="1"/>
      <c r="NFV1404" s="1"/>
      <c r="NFW1404" s="1"/>
      <c r="NFX1404" s="1"/>
      <c r="NFY1404" s="1"/>
      <c r="NFZ1404" s="1"/>
      <c r="NGA1404" s="1"/>
      <c r="NGB1404" s="1"/>
      <c r="NGC1404" s="1"/>
      <c r="NGD1404" s="1"/>
      <c r="NGE1404" s="1"/>
      <c r="NGF1404" s="1"/>
      <c r="NGG1404" s="1"/>
      <c r="NGH1404" s="1"/>
      <c r="NGI1404" s="1"/>
      <c r="NGJ1404" s="1"/>
      <c r="NGK1404" s="1"/>
      <c r="NGL1404" s="1"/>
      <c r="NGM1404" s="1"/>
      <c r="NGN1404" s="1"/>
      <c r="NGO1404" s="1"/>
      <c r="NGP1404" s="1"/>
      <c r="NGQ1404" s="1"/>
      <c r="NGR1404" s="1"/>
      <c r="NGS1404" s="1"/>
      <c r="NGT1404" s="1"/>
      <c r="NGU1404" s="1"/>
      <c r="NGV1404" s="1"/>
      <c r="NGW1404" s="1"/>
      <c r="NGX1404" s="1"/>
      <c r="NGY1404" s="1"/>
      <c r="NGZ1404" s="1"/>
      <c r="NHA1404" s="1"/>
      <c r="NHB1404" s="1"/>
      <c r="NHC1404" s="1"/>
      <c r="NHD1404" s="1"/>
      <c r="NHE1404" s="1"/>
      <c r="NHF1404" s="1"/>
      <c r="NHG1404" s="1"/>
      <c r="NHH1404" s="1"/>
      <c r="NHI1404" s="1"/>
      <c r="NHJ1404" s="1"/>
      <c r="NHK1404" s="1"/>
      <c r="NHL1404" s="1"/>
      <c r="NHM1404" s="1"/>
      <c r="NHN1404" s="1"/>
      <c r="NHO1404" s="1"/>
      <c r="NHP1404" s="1"/>
      <c r="NHQ1404" s="1"/>
      <c r="NHR1404" s="1"/>
      <c r="NHS1404" s="1"/>
      <c r="NHT1404" s="1"/>
      <c r="NHU1404" s="1"/>
      <c r="NHV1404" s="1"/>
      <c r="NHW1404" s="1"/>
      <c r="NHX1404" s="1"/>
      <c r="NHY1404" s="1"/>
      <c r="NHZ1404" s="1"/>
      <c r="NIA1404" s="1"/>
      <c r="NIB1404" s="1"/>
      <c r="NIC1404" s="1"/>
      <c r="NID1404" s="1"/>
      <c r="NIE1404" s="1"/>
      <c r="NIF1404" s="1"/>
      <c r="NIG1404" s="1"/>
      <c r="NIH1404" s="1"/>
      <c r="NII1404" s="1"/>
      <c r="NIJ1404" s="1"/>
      <c r="NIK1404" s="1"/>
      <c r="NIL1404" s="1"/>
      <c r="NIM1404" s="1"/>
      <c r="NIN1404" s="1"/>
      <c r="NIO1404" s="1"/>
      <c r="NIP1404" s="1"/>
      <c r="NIQ1404" s="1"/>
      <c r="NIR1404" s="1"/>
      <c r="NIS1404" s="1"/>
      <c r="NIT1404" s="1"/>
      <c r="NIU1404" s="1"/>
      <c r="NIV1404" s="1"/>
      <c r="NIW1404" s="1"/>
      <c r="NIX1404" s="1"/>
      <c r="NIY1404" s="1"/>
      <c r="NIZ1404" s="1"/>
      <c r="NJA1404" s="1"/>
      <c r="NJB1404" s="1"/>
      <c r="NJC1404" s="1"/>
      <c r="NJD1404" s="1"/>
      <c r="NJE1404" s="1"/>
      <c r="NJF1404" s="1"/>
      <c r="NJG1404" s="1"/>
      <c r="NJH1404" s="1"/>
      <c r="NJI1404" s="1"/>
      <c r="NJJ1404" s="1"/>
      <c r="NJK1404" s="1"/>
      <c r="NJL1404" s="1"/>
      <c r="NJM1404" s="1"/>
      <c r="NJN1404" s="1"/>
      <c r="NJO1404" s="1"/>
      <c r="NJP1404" s="1"/>
      <c r="NJQ1404" s="1"/>
      <c r="NJR1404" s="1"/>
      <c r="NJS1404" s="1"/>
      <c r="NJT1404" s="1"/>
      <c r="NJU1404" s="1"/>
      <c r="NJV1404" s="1"/>
      <c r="NJW1404" s="1"/>
      <c r="NJX1404" s="1"/>
      <c r="NJY1404" s="1"/>
      <c r="NJZ1404" s="1"/>
      <c r="NKA1404" s="1"/>
      <c r="NKB1404" s="1"/>
      <c r="NKC1404" s="1"/>
      <c r="NKD1404" s="1"/>
      <c r="NKE1404" s="1"/>
      <c r="NKF1404" s="1"/>
      <c r="NKG1404" s="1"/>
      <c r="NKH1404" s="1"/>
      <c r="NKI1404" s="1"/>
      <c r="NKJ1404" s="1"/>
      <c r="NKK1404" s="1"/>
      <c r="NKL1404" s="1"/>
      <c r="NKM1404" s="1"/>
      <c r="NKN1404" s="1"/>
      <c r="NKO1404" s="1"/>
      <c r="NKP1404" s="1"/>
      <c r="NKQ1404" s="1"/>
      <c r="NKR1404" s="1"/>
      <c r="NKS1404" s="1"/>
      <c r="NKT1404" s="1"/>
      <c r="NKU1404" s="1"/>
      <c r="NKV1404" s="1"/>
      <c r="NKW1404" s="1"/>
      <c r="NKX1404" s="1"/>
      <c r="NKY1404" s="1"/>
      <c r="NKZ1404" s="1"/>
      <c r="NLA1404" s="1"/>
      <c r="NLB1404" s="1"/>
      <c r="NLC1404" s="1"/>
      <c r="NLD1404" s="1"/>
      <c r="NLE1404" s="1"/>
      <c r="NLF1404" s="1"/>
      <c r="NLG1404" s="1"/>
      <c r="NLH1404" s="1"/>
      <c r="NLI1404" s="1"/>
      <c r="NLJ1404" s="1"/>
      <c r="NLK1404" s="1"/>
      <c r="NLL1404" s="1"/>
      <c r="NLM1404" s="1"/>
      <c r="NLN1404" s="1"/>
      <c r="NLO1404" s="1"/>
      <c r="NLP1404" s="1"/>
      <c r="NLQ1404" s="1"/>
      <c r="NLR1404" s="1"/>
      <c r="NLS1404" s="1"/>
      <c r="NLT1404" s="1"/>
      <c r="NLU1404" s="1"/>
      <c r="NLV1404" s="1"/>
      <c r="NLW1404" s="1"/>
      <c r="NLX1404" s="1"/>
      <c r="NLY1404" s="1"/>
      <c r="NLZ1404" s="1"/>
      <c r="NMA1404" s="1"/>
      <c r="NMB1404" s="1"/>
      <c r="NMC1404" s="1"/>
      <c r="NMD1404" s="1"/>
      <c r="NME1404" s="1"/>
      <c r="NMF1404" s="1"/>
      <c r="NMG1404" s="1"/>
      <c r="NMH1404" s="1"/>
      <c r="NMI1404" s="1"/>
      <c r="NMJ1404" s="1"/>
      <c r="NMK1404" s="1"/>
      <c r="NML1404" s="1"/>
      <c r="NMM1404" s="1"/>
      <c r="NMN1404" s="1"/>
      <c r="NMO1404" s="1"/>
      <c r="NMP1404" s="1"/>
      <c r="NMQ1404" s="1"/>
      <c r="NMR1404" s="1"/>
      <c r="NMS1404" s="1"/>
      <c r="NMT1404" s="1"/>
      <c r="NMU1404" s="1"/>
      <c r="NMV1404" s="1"/>
      <c r="NMW1404" s="1"/>
      <c r="NMX1404" s="1"/>
      <c r="NMY1404" s="1"/>
      <c r="NMZ1404" s="1"/>
      <c r="NNA1404" s="1"/>
      <c r="NNB1404" s="1"/>
      <c r="NNC1404" s="1"/>
      <c r="NND1404" s="1"/>
      <c r="NNE1404" s="1"/>
      <c r="NNF1404" s="1"/>
      <c r="NNG1404" s="1"/>
      <c r="NNH1404" s="1"/>
      <c r="NNI1404" s="1"/>
      <c r="NNJ1404" s="1"/>
      <c r="NNK1404" s="1"/>
      <c r="NNL1404" s="1"/>
      <c r="NNM1404" s="1"/>
      <c r="NNN1404" s="1"/>
      <c r="NNO1404" s="1"/>
      <c r="NNP1404" s="1"/>
      <c r="NNQ1404" s="1"/>
      <c r="NNR1404" s="1"/>
      <c r="NNS1404" s="1"/>
      <c r="NNT1404" s="1"/>
      <c r="NNU1404" s="1"/>
      <c r="NNV1404" s="1"/>
      <c r="NNW1404" s="1"/>
      <c r="NNX1404" s="1"/>
      <c r="NNY1404" s="1"/>
      <c r="NNZ1404" s="1"/>
      <c r="NOA1404" s="1"/>
      <c r="NOB1404" s="1"/>
      <c r="NOC1404" s="1"/>
      <c r="NOD1404" s="1"/>
      <c r="NOE1404" s="1"/>
      <c r="NOF1404" s="1"/>
      <c r="NOG1404" s="1"/>
      <c r="NOH1404" s="1"/>
      <c r="NOI1404" s="1"/>
      <c r="NOJ1404" s="1"/>
      <c r="NOK1404" s="1"/>
      <c r="NOL1404" s="1"/>
      <c r="NOM1404" s="1"/>
      <c r="NON1404" s="1"/>
      <c r="NOO1404" s="1"/>
      <c r="NOP1404" s="1"/>
      <c r="NOQ1404" s="1"/>
      <c r="NOR1404" s="1"/>
      <c r="NOS1404" s="1"/>
      <c r="NOT1404" s="1"/>
      <c r="NOU1404" s="1"/>
      <c r="NOV1404" s="1"/>
      <c r="NOW1404" s="1"/>
      <c r="NOX1404" s="1"/>
      <c r="NOY1404" s="1"/>
      <c r="NOZ1404" s="1"/>
      <c r="NPA1404" s="1"/>
      <c r="NPB1404" s="1"/>
      <c r="NPC1404" s="1"/>
      <c r="NPD1404" s="1"/>
      <c r="NPE1404" s="1"/>
      <c r="NPF1404" s="1"/>
      <c r="NPG1404" s="1"/>
      <c r="NPH1404" s="1"/>
      <c r="NPI1404" s="1"/>
      <c r="NPJ1404" s="1"/>
      <c r="NPK1404" s="1"/>
      <c r="NPL1404" s="1"/>
      <c r="NPM1404" s="1"/>
      <c r="NPN1404" s="1"/>
      <c r="NPO1404" s="1"/>
      <c r="NPP1404" s="1"/>
      <c r="NPQ1404" s="1"/>
      <c r="NPR1404" s="1"/>
      <c r="NPS1404" s="1"/>
      <c r="NPT1404" s="1"/>
      <c r="NPU1404" s="1"/>
      <c r="NPV1404" s="1"/>
      <c r="NPW1404" s="1"/>
      <c r="NPX1404" s="1"/>
      <c r="NPY1404" s="1"/>
      <c r="NPZ1404" s="1"/>
      <c r="NQA1404" s="1"/>
      <c r="NQB1404" s="1"/>
      <c r="NQC1404" s="1"/>
      <c r="NQD1404" s="1"/>
      <c r="NQE1404" s="1"/>
      <c r="NQF1404" s="1"/>
      <c r="NQG1404" s="1"/>
      <c r="NQH1404" s="1"/>
      <c r="NQI1404" s="1"/>
      <c r="NQJ1404" s="1"/>
      <c r="NQK1404" s="1"/>
      <c r="NQL1404" s="1"/>
      <c r="NQM1404" s="1"/>
      <c r="NQN1404" s="1"/>
      <c r="NQO1404" s="1"/>
      <c r="NQP1404" s="1"/>
      <c r="NQQ1404" s="1"/>
      <c r="NQR1404" s="1"/>
      <c r="NQS1404" s="1"/>
      <c r="NQT1404" s="1"/>
      <c r="NQU1404" s="1"/>
      <c r="NQV1404" s="1"/>
      <c r="NQW1404" s="1"/>
      <c r="NQX1404" s="1"/>
      <c r="NQY1404" s="1"/>
      <c r="NQZ1404" s="1"/>
      <c r="NRA1404" s="1"/>
      <c r="NRB1404" s="1"/>
      <c r="NRC1404" s="1"/>
      <c r="NRD1404" s="1"/>
      <c r="NRE1404" s="1"/>
      <c r="NRF1404" s="1"/>
      <c r="NRG1404" s="1"/>
      <c r="NRH1404" s="1"/>
      <c r="NRI1404" s="1"/>
      <c r="NRJ1404" s="1"/>
      <c r="NRK1404" s="1"/>
      <c r="NRL1404" s="1"/>
      <c r="NRM1404" s="1"/>
      <c r="NRN1404" s="1"/>
      <c r="NRO1404" s="1"/>
      <c r="NRP1404" s="1"/>
      <c r="NRQ1404" s="1"/>
      <c r="NRR1404" s="1"/>
      <c r="NRS1404" s="1"/>
      <c r="NRT1404" s="1"/>
      <c r="NRU1404" s="1"/>
      <c r="NRV1404" s="1"/>
      <c r="NRW1404" s="1"/>
      <c r="NRX1404" s="1"/>
      <c r="NRY1404" s="1"/>
      <c r="NRZ1404" s="1"/>
      <c r="NSA1404" s="1"/>
      <c r="NSB1404" s="1"/>
      <c r="NSC1404" s="1"/>
      <c r="NSD1404" s="1"/>
      <c r="NSE1404" s="1"/>
      <c r="NSF1404" s="1"/>
      <c r="NSG1404" s="1"/>
      <c r="NSH1404" s="1"/>
      <c r="NSI1404" s="1"/>
      <c r="NSJ1404" s="1"/>
      <c r="NSK1404" s="1"/>
      <c r="NSL1404" s="1"/>
      <c r="NSM1404" s="1"/>
      <c r="NSN1404" s="1"/>
      <c r="NSO1404" s="1"/>
      <c r="NSP1404" s="1"/>
      <c r="NSQ1404" s="1"/>
      <c r="NSR1404" s="1"/>
      <c r="NSS1404" s="1"/>
      <c r="NST1404" s="1"/>
      <c r="NSU1404" s="1"/>
      <c r="NSV1404" s="1"/>
      <c r="NSW1404" s="1"/>
      <c r="NSX1404" s="1"/>
      <c r="NSY1404" s="1"/>
      <c r="NSZ1404" s="1"/>
      <c r="NTA1404" s="1"/>
      <c r="NTB1404" s="1"/>
      <c r="NTC1404" s="1"/>
      <c r="NTD1404" s="1"/>
      <c r="NTE1404" s="1"/>
      <c r="NTF1404" s="1"/>
      <c r="NTG1404" s="1"/>
      <c r="NTH1404" s="1"/>
      <c r="NTI1404" s="1"/>
      <c r="NTJ1404" s="1"/>
      <c r="NTK1404" s="1"/>
      <c r="NTL1404" s="1"/>
      <c r="NTM1404" s="1"/>
      <c r="NTN1404" s="1"/>
      <c r="NTO1404" s="1"/>
      <c r="NTP1404" s="1"/>
      <c r="NTQ1404" s="1"/>
      <c r="NTR1404" s="1"/>
      <c r="NTS1404" s="1"/>
      <c r="NTT1404" s="1"/>
      <c r="NTU1404" s="1"/>
      <c r="NTV1404" s="1"/>
      <c r="NTW1404" s="1"/>
      <c r="NTX1404" s="1"/>
      <c r="NTY1404" s="1"/>
      <c r="NTZ1404" s="1"/>
      <c r="NUA1404" s="1"/>
      <c r="NUB1404" s="1"/>
      <c r="NUC1404" s="1"/>
      <c r="NUD1404" s="1"/>
      <c r="NUE1404" s="1"/>
      <c r="NUF1404" s="1"/>
      <c r="NUG1404" s="1"/>
      <c r="NUH1404" s="1"/>
      <c r="NUI1404" s="1"/>
      <c r="NUJ1404" s="1"/>
      <c r="NUK1404" s="1"/>
      <c r="NUL1404" s="1"/>
      <c r="NUM1404" s="1"/>
      <c r="NUN1404" s="1"/>
      <c r="NUO1404" s="1"/>
      <c r="NUP1404" s="1"/>
      <c r="NUQ1404" s="1"/>
      <c r="NUR1404" s="1"/>
      <c r="NUS1404" s="1"/>
      <c r="NUT1404" s="1"/>
      <c r="NUU1404" s="1"/>
      <c r="NUV1404" s="1"/>
      <c r="NUW1404" s="1"/>
      <c r="NUX1404" s="1"/>
      <c r="NUY1404" s="1"/>
      <c r="NUZ1404" s="1"/>
      <c r="NVA1404" s="1"/>
      <c r="NVB1404" s="1"/>
      <c r="NVC1404" s="1"/>
      <c r="NVD1404" s="1"/>
      <c r="NVE1404" s="1"/>
      <c r="NVF1404" s="1"/>
      <c r="NVG1404" s="1"/>
      <c r="NVH1404" s="1"/>
      <c r="NVI1404" s="1"/>
      <c r="NVJ1404" s="1"/>
      <c r="NVK1404" s="1"/>
      <c r="NVL1404" s="1"/>
      <c r="NVM1404" s="1"/>
      <c r="NVN1404" s="1"/>
      <c r="NVO1404" s="1"/>
      <c r="NVP1404" s="1"/>
      <c r="NVQ1404" s="1"/>
      <c r="NVR1404" s="1"/>
      <c r="NVS1404" s="1"/>
      <c r="NVT1404" s="1"/>
      <c r="NVU1404" s="1"/>
      <c r="NVV1404" s="1"/>
      <c r="NVW1404" s="1"/>
      <c r="NVX1404" s="1"/>
      <c r="NVY1404" s="1"/>
      <c r="NVZ1404" s="1"/>
      <c r="NWA1404" s="1"/>
      <c r="NWB1404" s="1"/>
      <c r="NWC1404" s="1"/>
      <c r="NWD1404" s="1"/>
      <c r="NWE1404" s="1"/>
      <c r="NWF1404" s="1"/>
      <c r="NWG1404" s="1"/>
      <c r="NWH1404" s="1"/>
      <c r="NWI1404" s="1"/>
      <c r="NWJ1404" s="1"/>
      <c r="NWK1404" s="1"/>
      <c r="NWL1404" s="1"/>
      <c r="NWM1404" s="1"/>
      <c r="NWN1404" s="1"/>
      <c r="NWO1404" s="1"/>
      <c r="NWP1404" s="1"/>
      <c r="NWQ1404" s="1"/>
      <c r="NWR1404" s="1"/>
      <c r="NWS1404" s="1"/>
      <c r="NWT1404" s="1"/>
      <c r="NWU1404" s="1"/>
      <c r="NWV1404" s="1"/>
      <c r="NWW1404" s="1"/>
      <c r="NWX1404" s="1"/>
      <c r="NWY1404" s="1"/>
      <c r="NWZ1404" s="1"/>
      <c r="NXA1404" s="1"/>
      <c r="NXB1404" s="1"/>
      <c r="NXC1404" s="1"/>
      <c r="NXD1404" s="1"/>
      <c r="NXE1404" s="1"/>
      <c r="NXF1404" s="1"/>
      <c r="NXG1404" s="1"/>
      <c r="NXH1404" s="1"/>
      <c r="NXI1404" s="1"/>
      <c r="NXJ1404" s="1"/>
      <c r="NXK1404" s="1"/>
      <c r="NXL1404" s="1"/>
      <c r="NXM1404" s="1"/>
      <c r="NXN1404" s="1"/>
      <c r="NXO1404" s="1"/>
      <c r="NXP1404" s="1"/>
      <c r="NXQ1404" s="1"/>
      <c r="NXR1404" s="1"/>
      <c r="NXS1404" s="1"/>
      <c r="NXT1404" s="1"/>
      <c r="NXU1404" s="1"/>
      <c r="NXV1404" s="1"/>
      <c r="NXW1404" s="1"/>
      <c r="NXX1404" s="1"/>
      <c r="NXY1404" s="1"/>
      <c r="NXZ1404" s="1"/>
      <c r="NYA1404" s="1"/>
      <c r="NYB1404" s="1"/>
      <c r="NYC1404" s="1"/>
      <c r="NYD1404" s="1"/>
      <c r="NYE1404" s="1"/>
      <c r="NYF1404" s="1"/>
      <c r="NYG1404" s="1"/>
      <c r="NYH1404" s="1"/>
      <c r="NYI1404" s="1"/>
      <c r="NYJ1404" s="1"/>
      <c r="NYK1404" s="1"/>
      <c r="NYL1404" s="1"/>
      <c r="NYM1404" s="1"/>
      <c r="NYN1404" s="1"/>
      <c r="NYO1404" s="1"/>
      <c r="NYP1404" s="1"/>
      <c r="NYQ1404" s="1"/>
      <c r="NYR1404" s="1"/>
      <c r="NYS1404" s="1"/>
      <c r="NYT1404" s="1"/>
      <c r="NYU1404" s="1"/>
      <c r="NYV1404" s="1"/>
      <c r="NYW1404" s="1"/>
      <c r="NYX1404" s="1"/>
      <c r="NYY1404" s="1"/>
      <c r="NYZ1404" s="1"/>
      <c r="NZA1404" s="1"/>
      <c r="NZB1404" s="1"/>
      <c r="NZC1404" s="1"/>
      <c r="NZD1404" s="1"/>
      <c r="NZE1404" s="1"/>
      <c r="NZF1404" s="1"/>
      <c r="NZG1404" s="1"/>
      <c r="NZH1404" s="1"/>
      <c r="NZI1404" s="1"/>
      <c r="NZJ1404" s="1"/>
      <c r="NZK1404" s="1"/>
      <c r="NZL1404" s="1"/>
      <c r="NZM1404" s="1"/>
      <c r="NZN1404" s="1"/>
      <c r="NZO1404" s="1"/>
      <c r="NZP1404" s="1"/>
      <c r="NZQ1404" s="1"/>
      <c r="NZR1404" s="1"/>
      <c r="NZS1404" s="1"/>
      <c r="NZT1404" s="1"/>
      <c r="NZU1404" s="1"/>
      <c r="NZV1404" s="1"/>
      <c r="NZW1404" s="1"/>
      <c r="NZX1404" s="1"/>
      <c r="NZY1404" s="1"/>
      <c r="NZZ1404" s="1"/>
      <c r="OAA1404" s="1"/>
      <c r="OAB1404" s="1"/>
      <c r="OAC1404" s="1"/>
      <c r="OAD1404" s="1"/>
      <c r="OAE1404" s="1"/>
      <c r="OAF1404" s="1"/>
      <c r="OAG1404" s="1"/>
      <c r="OAH1404" s="1"/>
      <c r="OAI1404" s="1"/>
      <c r="OAJ1404" s="1"/>
      <c r="OAK1404" s="1"/>
      <c r="OAL1404" s="1"/>
      <c r="OAM1404" s="1"/>
      <c r="OAN1404" s="1"/>
      <c r="OAO1404" s="1"/>
      <c r="OAP1404" s="1"/>
      <c r="OAQ1404" s="1"/>
      <c r="OAR1404" s="1"/>
      <c r="OAS1404" s="1"/>
      <c r="OAT1404" s="1"/>
      <c r="OAU1404" s="1"/>
      <c r="OAV1404" s="1"/>
      <c r="OAW1404" s="1"/>
      <c r="OAX1404" s="1"/>
      <c r="OAY1404" s="1"/>
      <c r="OAZ1404" s="1"/>
      <c r="OBA1404" s="1"/>
      <c r="OBB1404" s="1"/>
      <c r="OBC1404" s="1"/>
      <c r="OBD1404" s="1"/>
      <c r="OBE1404" s="1"/>
      <c r="OBF1404" s="1"/>
      <c r="OBG1404" s="1"/>
      <c r="OBH1404" s="1"/>
      <c r="OBI1404" s="1"/>
      <c r="OBJ1404" s="1"/>
      <c r="OBK1404" s="1"/>
      <c r="OBL1404" s="1"/>
      <c r="OBM1404" s="1"/>
      <c r="OBN1404" s="1"/>
      <c r="OBO1404" s="1"/>
      <c r="OBP1404" s="1"/>
      <c r="OBQ1404" s="1"/>
      <c r="OBR1404" s="1"/>
      <c r="OBS1404" s="1"/>
      <c r="OBT1404" s="1"/>
      <c r="OBU1404" s="1"/>
      <c r="OBV1404" s="1"/>
      <c r="OBW1404" s="1"/>
      <c r="OBX1404" s="1"/>
      <c r="OBY1404" s="1"/>
      <c r="OBZ1404" s="1"/>
      <c r="OCA1404" s="1"/>
      <c r="OCB1404" s="1"/>
      <c r="OCC1404" s="1"/>
      <c r="OCD1404" s="1"/>
      <c r="OCE1404" s="1"/>
      <c r="OCF1404" s="1"/>
      <c r="OCG1404" s="1"/>
      <c r="OCH1404" s="1"/>
      <c r="OCI1404" s="1"/>
      <c r="OCJ1404" s="1"/>
      <c r="OCK1404" s="1"/>
      <c r="OCL1404" s="1"/>
      <c r="OCM1404" s="1"/>
      <c r="OCN1404" s="1"/>
      <c r="OCO1404" s="1"/>
      <c r="OCP1404" s="1"/>
      <c r="OCQ1404" s="1"/>
      <c r="OCR1404" s="1"/>
      <c r="OCS1404" s="1"/>
      <c r="OCT1404" s="1"/>
      <c r="OCU1404" s="1"/>
      <c r="OCV1404" s="1"/>
      <c r="OCW1404" s="1"/>
      <c r="OCX1404" s="1"/>
      <c r="OCY1404" s="1"/>
      <c r="OCZ1404" s="1"/>
      <c r="ODA1404" s="1"/>
      <c r="ODB1404" s="1"/>
      <c r="ODC1404" s="1"/>
      <c r="ODD1404" s="1"/>
      <c r="ODE1404" s="1"/>
      <c r="ODF1404" s="1"/>
      <c r="ODG1404" s="1"/>
      <c r="ODH1404" s="1"/>
      <c r="ODI1404" s="1"/>
      <c r="ODJ1404" s="1"/>
      <c r="ODK1404" s="1"/>
      <c r="ODL1404" s="1"/>
      <c r="ODM1404" s="1"/>
      <c r="ODN1404" s="1"/>
      <c r="ODO1404" s="1"/>
      <c r="ODP1404" s="1"/>
      <c r="ODQ1404" s="1"/>
      <c r="ODR1404" s="1"/>
      <c r="ODS1404" s="1"/>
      <c r="ODT1404" s="1"/>
      <c r="ODU1404" s="1"/>
      <c r="ODV1404" s="1"/>
      <c r="ODW1404" s="1"/>
      <c r="ODX1404" s="1"/>
      <c r="ODY1404" s="1"/>
      <c r="ODZ1404" s="1"/>
      <c r="OEA1404" s="1"/>
      <c r="OEB1404" s="1"/>
      <c r="OEC1404" s="1"/>
      <c r="OED1404" s="1"/>
      <c r="OEE1404" s="1"/>
      <c r="OEF1404" s="1"/>
      <c r="OEG1404" s="1"/>
      <c r="OEH1404" s="1"/>
      <c r="OEI1404" s="1"/>
      <c r="OEJ1404" s="1"/>
      <c r="OEK1404" s="1"/>
      <c r="OEL1404" s="1"/>
      <c r="OEM1404" s="1"/>
      <c r="OEN1404" s="1"/>
      <c r="OEO1404" s="1"/>
      <c r="OEP1404" s="1"/>
      <c r="OEQ1404" s="1"/>
      <c r="OER1404" s="1"/>
      <c r="OES1404" s="1"/>
      <c r="OET1404" s="1"/>
      <c r="OEU1404" s="1"/>
      <c r="OEV1404" s="1"/>
      <c r="OEW1404" s="1"/>
      <c r="OEX1404" s="1"/>
      <c r="OEY1404" s="1"/>
      <c r="OEZ1404" s="1"/>
      <c r="OFA1404" s="1"/>
      <c r="OFB1404" s="1"/>
      <c r="OFC1404" s="1"/>
      <c r="OFD1404" s="1"/>
      <c r="OFE1404" s="1"/>
      <c r="OFF1404" s="1"/>
      <c r="OFG1404" s="1"/>
      <c r="OFH1404" s="1"/>
      <c r="OFI1404" s="1"/>
      <c r="OFJ1404" s="1"/>
      <c r="OFK1404" s="1"/>
      <c r="OFL1404" s="1"/>
      <c r="OFM1404" s="1"/>
      <c r="OFN1404" s="1"/>
      <c r="OFO1404" s="1"/>
      <c r="OFP1404" s="1"/>
      <c r="OFQ1404" s="1"/>
      <c r="OFR1404" s="1"/>
      <c r="OFS1404" s="1"/>
      <c r="OFT1404" s="1"/>
      <c r="OFU1404" s="1"/>
      <c r="OFV1404" s="1"/>
      <c r="OFW1404" s="1"/>
      <c r="OFX1404" s="1"/>
      <c r="OFY1404" s="1"/>
      <c r="OFZ1404" s="1"/>
      <c r="OGA1404" s="1"/>
      <c r="OGB1404" s="1"/>
      <c r="OGC1404" s="1"/>
      <c r="OGD1404" s="1"/>
      <c r="OGE1404" s="1"/>
      <c r="OGF1404" s="1"/>
      <c r="OGG1404" s="1"/>
      <c r="OGH1404" s="1"/>
      <c r="OGI1404" s="1"/>
      <c r="OGJ1404" s="1"/>
      <c r="OGK1404" s="1"/>
      <c r="OGL1404" s="1"/>
      <c r="OGM1404" s="1"/>
      <c r="OGN1404" s="1"/>
      <c r="OGO1404" s="1"/>
      <c r="OGP1404" s="1"/>
      <c r="OGQ1404" s="1"/>
      <c r="OGR1404" s="1"/>
      <c r="OGS1404" s="1"/>
      <c r="OGT1404" s="1"/>
      <c r="OGU1404" s="1"/>
      <c r="OGV1404" s="1"/>
      <c r="OGW1404" s="1"/>
      <c r="OGX1404" s="1"/>
      <c r="OGY1404" s="1"/>
      <c r="OGZ1404" s="1"/>
      <c r="OHA1404" s="1"/>
      <c r="OHB1404" s="1"/>
      <c r="OHC1404" s="1"/>
      <c r="OHD1404" s="1"/>
      <c r="OHE1404" s="1"/>
      <c r="OHF1404" s="1"/>
      <c r="OHG1404" s="1"/>
      <c r="OHH1404" s="1"/>
      <c r="OHI1404" s="1"/>
      <c r="OHJ1404" s="1"/>
      <c r="OHK1404" s="1"/>
      <c r="OHL1404" s="1"/>
      <c r="OHM1404" s="1"/>
      <c r="OHN1404" s="1"/>
      <c r="OHO1404" s="1"/>
      <c r="OHP1404" s="1"/>
      <c r="OHQ1404" s="1"/>
      <c r="OHR1404" s="1"/>
      <c r="OHS1404" s="1"/>
      <c r="OHT1404" s="1"/>
      <c r="OHU1404" s="1"/>
      <c r="OHV1404" s="1"/>
      <c r="OHW1404" s="1"/>
      <c r="OHX1404" s="1"/>
      <c r="OHY1404" s="1"/>
      <c r="OHZ1404" s="1"/>
      <c r="OIA1404" s="1"/>
      <c r="OIB1404" s="1"/>
      <c r="OIC1404" s="1"/>
      <c r="OID1404" s="1"/>
      <c r="OIE1404" s="1"/>
      <c r="OIF1404" s="1"/>
      <c r="OIG1404" s="1"/>
      <c r="OIH1404" s="1"/>
      <c r="OII1404" s="1"/>
      <c r="OIJ1404" s="1"/>
      <c r="OIK1404" s="1"/>
      <c r="OIL1404" s="1"/>
      <c r="OIM1404" s="1"/>
      <c r="OIN1404" s="1"/>
      <c r="OIO1404" s="1"/>
      <c r="OIP1404" s="1"/>
      <c r="OIQ1404" s="1"/>
      <c r="OIR1404" s="1"/>
      <c r="OIS1404" s="1"/>
      <c r="OIT1404" s="1"/>
      <c r="OIU1404" s="1"/>
      <c r="OIV1404" s="1"/>
      <c r="OIW1404" s="1"/>
      <c r="OIX1404" s="1"/>
      <c r="OIY1404" s="1"/>
      <c r="OIZ1404" s="1"/>
      <c r="OJA1404" s="1"/>
      <c r="OJB1404" s="1"/>
      <c r="OJC1404" s="1"/>
      <c r="OJD1404" s="1"/>
      <c r="OJE1404" s="1"/>
      <c r="OJF1404" s="1"/>
      <c r="OJG1404" s="1"/>
      <c r="OJH1404" s="1"/>
      <c r="OJI1404" s="1"/>
      <c r="OJJ1404" s="1"/>
      <c r="OJK1404" s="1"/>
      <c r="OJL1404" s="1"/>
      <c r="OJM1404" s="1"/>
      <c r="OJN1404" s="1"/>
      <c r="OJO1404" s="1"/>
      <c r="OJP1404" s="1"/>
      <c r="OJQ1404" s="1"/>
      <c r="OJR1404" s="1"/>
      <c r="OJS1404" s="1"/>
      <c r="OJT1404" s="1"/>
      <c r="OJU1404" s="1"/>
      <c r="OJV1404" s="1"/>
      <c r="OJW1404" s="1"/>
      <c r="OJX1404" s="1"/>
      <c r="OJY1404" s="1"/>
      <c r="OJZ1404" s="1"/>
      <c r="OKA1404" s="1"/>
      <c r="OKB1404" s="1"/>
      <c r="OKC1404" s="1"/>
      <c r="OKD1404" s="1"/>
      <c r="OKE1404" s="1"/>
      <c r="OKF1404" s="1"/>
      <c r="OKG1404" s="1"/>
      <c r="OKH1404" s="1"/>
      <c r="OKI1404" s="1"/>
      <c r="OKJ1404" s="1"/>
      <c r="OKK1404" s="1"/>
      <c r="OKL1404" s="1"/>
      <c r="OKM1404" s="1"/>
      <c r="OKN1404" s="1"/>
      <c r="OKO1404" s="1"/>
      <c r="OKP1404" s="1"/>
      <c r="OKQ1404" s="1"/>
      <c r="OKR1404" s="1"/>
      <c r="OKS1404" s="1"/>
      <c r="OKT1404" s="1"/>
      <c r="OKU1404" s="1"/>
      <c r="OKV1404" s="1"/>
      <c r="OKW1404" s="1"/>
      <c r="OKX1404" s="1"/>
      <c r="OKY1404" s="1"/>
      <c r="OKZ1404" s="1"/>
      <c r="OLA1404" s="1"/>
      <c r="OLB1404" s="1"/>
      <c r="OLC1404" s="1"/>
      <c r="OLD1404" s="1"/>
      <c r="OLE1404" s="1"/>
      <c r="OLF1404" s="1"/>
      <c r="OLG1404" s="1"/>
      <c r="OLH1404" s="1"/>
      <c r="OLI1404" s="1"/>
      <c r="OLJ1404" s="1"/>
      <c r="OLK1404" s="1"/>
      <c r="OLL1404" s="1"/>
      <c r="OLM1404" s="1"/>
      <c r="OLN1404" s="1"/>
      <c r="OLO1404" s="1"/>
      <c r="OLP1404" s="1"/>
      <c r="OLQ1404" s="1"/>
      <c r="OLR1404" s="1"/>
      <c r="OLS1404" s="1"/>
      <c r="OLT1404" s="1"/>
      <c r="OLU1404" s="1"/>
      <c r="OLV1404" s="1"/>
      <c r="OLW1404" s="1"/>
      <c r="OLX1404" s="1"/>
      <c r="OLY1404" s="1"/>
      <c r="OLZ1404" s="1"/>
      <c r="OMA1404" s="1"/>
      <c r="OMB1404" s="1"/>
      <c r="OMC1404" s="1"/>
      <c r="OMD1404" s="1"/>
      <c r="OME1404" s="1"/>
      <c r="OMF1404" s="1"/>
      <c r="OMG1404" s="1"/>
      <c r="OMH1404" s="1"/>
      <c r="OMI1404" s="1"/>
      <c r="OMJ1404" s="1"/>
      <c r="OMK1404" s="1"/>
      <c r="OML1404" s="1"/>
      <c r="OMM1404" s="1"/>
      <c r="OMN1404" s="1"/>
      <c r="OMO1404" s="1"/>
      <c r="OMP1404" s="1"/>
      <c r="OMQ1404" s="1"/>
      <c r="OMR1404" s="1"/>
      <c r="OMS1404" s="1"/>
      <c r="OMT1404" s="1"/>
      <c r="OMU1404" s="1"/>
      <c r="OMV1404" s="1"/>
      <c r="OMW1404" s="1"/>
      <c r="OMX1404" s="1"/>
      <c r="OMY1404" s="1"/>
      <c r="OMZ1404" s="1"/>
      <c r="ONA1404" s="1"/>
      <c r="ONB1404" s="1"/>
      <c r="ONC1404" s="1"/>
      <c r="OND1404" s="1"/>
      <c r="ONE1404" s="1"/>
      <c r="ONF1404" s="1"/>
      <c r="ONG1404" s="1"/>
      <c r="ONH1404" s="1"/>
      <c r="ONI1404" s="1"/>
      <c r="ONJ1404" s="1"/>
      <c r="ONK1404" s="1"/>
      <c r="ONL1404" s="1"/>
      <c r="ONM1404" s="1"/>
      <c r="ONN1404" s="1"/>
      <c r="ONO1404" s="1"/>
      <c r="ONP1404" s="1"/>
      <c r="ONQ1404" s="1"/>
      <c r="ONR1404" s="1"/>
      <c r="ONS1404" s="1"/>
      <c r="ONT1404" s="1"/>
      <c r="ONU1404" s="1"/>
      <c r="ONV1404" s="1"/>
      <c r="ONW1404" s="1"/>
      <c r="ONX1404" s="1"/>
      <c r="ONY1404" s="1"/>
      <c r="ONZ1404" s="1"/>
      <c r="OOA1404" s="1"/>
      <c r="OOB1404" s="1"/>
      <c r="OOC1404" s="1"/>
      <c r="OOD1404" s="1"/>
      <c r="OOE1404" s="1"/>
      <c r="OOF1404" s="1"/>
      <c r="OOG1404" s="1"/>
      <c r="OOH1404" s="1"/>
      <c r="OOI1404" s="1"/>
      <c r="OOJ1404" s="1"/>
      <c r="OOK1404" s="1"/>
      <c r="OOL1404" s="1"/>
      <c r="OOM1404" s="1"/>
      <c r="OON1404" s="1"/>
      <c r="OOO1404" s="1"/>
      <c r="OOP1404" s="1"/>
      <c r="OOQ1404" s="1"/>
      <c r="OOR1404" s="1"/>
      <c r="OOS1404" s="1"/>
      <c r="OOT1404" s="1"/>
      <c r="OOU1404" s="1"/>
      <c r="OOV1404" s="1"/>
      <c r="OOW1404" s="1"/>
      <c r="OOX1404" s="1"/>
      <c r="OOY1404" s="1"/>
      <c r="OOZ1404" s="1"/>
      <c r="OPA1404" s="1"/>
      <c r="OPB1404" s="1"/>
      <c r="OPC1404" s="1"/>
      <c r="OPD1404" s="1"/>
      <c r="OPE1404" s="1"/>
      <c r="OPF1404" s="1"/>
      <c r="OPG1404" s="1"/>
      <c r="OPH1404" s="1"/>
      <c r="OPI1404" s="1"/>
      <c r="OPJ1404" s="1"/>
      <c r="OPK1404" s="1"/>
      <c r="OPL1404" s="1"/>
      <c r="OPM1404" s="1"/>
      <c r="OPN1404" s="1"/>
      <c r="OPO1404" s="1"/>
      <c r="OPP1404" s="1"/>
      <c r="OPQ1404" s="1"/>
      <c r="OPR1404" s="1"/>
      <c r="OPS1404" s="1"/>
      <c r="OPT1404" s="1"/>
      <c r="OPU1404" s="1"/>
      <c r="OPV1404" s="1"/>
      <c r="OPW1404" s="1"/>
      <c r="OPX1404" s="1"/>
      <c r="OPY1404" s="1"/>
      <c r="OPZ1404" s="1"/>
      <c r="OQA1404" s="1"/>
      <c r="OQB1404" s="1"/>
      <c r="OQC1404" s="1"/>
      <c r="OQD1404" s="1"/>
      <c r="OQE1404" s="1"/>
      <c r="OQF1404" s="1"/>
      <c r="OQG1404" s="1"/>
      <c r="OQH1404" s="1"/>
      <c r="OQI1404" s="1"/>
      <c r="OQJ1404" s="1"/>
      <c r="OQK1404" s="1"/>
      <c r="OQL1404" s="1"/>
      <c r="OQM1404" s="1"/>
      <c r="OQN1404" s="1"/>
      <c r="OQO1404" s="1"/>
      <c r="OQP1404" s="1"/>
      <c r="OQQ1404" s="1"/>
      <c r="OQR1404" s="1"/>
      <c r="OQS1404" s="1"/>
      <c r="OQT1404" s="1"/>
      <c r="OQU1404" s="1"/>
      <c r="OQV1404" s="1"/>
      <c r="OQW1404" s="1"/>
      <c r="OQX1404" s="1"/>
      <c r="OQY1404" s="1"/>
      <c r="OQZ1404" s="1"/>
      <c r="ORA1404" s="1"/>
      <c r="ORB1404" s="1"/>
      <c r="ORC1404" s="1"/>
      <c r="ORD1404" s="1"/>
      <c r="ORE1404" s="1"/>
      <c r="ORF1404" s="1"/>
      <c r="ORG1404" s="1"/>
      <c r="ORH1404" s="1"/>
      <c r="ORI1404" s="1"/>
      <c r="ORJ1404" s="1"/>
      <c r="ORK1404" s="1"/>
      <c r="ORL1404" s="1"/>
      <c r="ORM1404" s="1"/>
      <c r="ORN1404" s="1"/>
      <c r="ORO1404" s="1"/>
      <c r="ORP1404" s="1"/>
      <c r="ORQ1404" s="1"/>
      <c r="ORR1404" s="1"/>
      <c r="ORS1404" s="1"/>
      <c r="ORT1404" s="1"/>
      <c r="ORU1404" s="1"/>
      <c r="ORV1404" s="1"/>
      <c r="ORW1404" s="1"/>
      <c r="ORX1404" s="1"/>
      <c r="ORY1404" s="1"/>
      <c r="ORZ1404" s="1"/>
      <c r="OSA1404" s="1"/>
      <c r="OSB1404" s="1"/>
      <c r="OSC1404" s="1"/>
      <c r="OSD1404" s="1"/>
      <c r="OSE1404" s="1"/>
      <c r="OSF1404" s="1"/>
      <c r="OSG1404" s="1"/>
      <c r="OSH1404" s="1"/>
      <c r="OSI1404" s="1"/>
      <c r="OSJ1404" s="1"/>
      <c r="OSK1404" s="1"/>
      <c r="OSL1404" s="1"/>
      <c r="OSM1404" s="1"/>
      <c r="OSN1404" s="1"/>
      <c r="OSO1404" s="1"/>
      <c r="OSP1404" s="1"/>
      <c r="OSQ1404" s="1"/>
      <c r="OSR1404" s="1"/>
      <c r="OSS1404" s="1"/>
      <c r="OST1404" s="1"/>
      <c r="OSU1404" s="1"/>
      <c r="OSV1404" s="1"/>
      <c r="OSW1404" s="1"/>
      <c r="OSX1404" s="1"/>
      <c r="OSY1404" s="1"/>
      <c r="OSZ1404" s="1"/>
      <c r="OTA1404" s="1"/>
      <c r="OTB1404" s="1"/>
      <c r="OTC1404" s="1"/>
      <c r="OTD1404" s="1"/>
      <c r="OTE1404" s="1"/>
      <c r="OTF1404" s="1"/>
      <c r="OTG1404" s="1"/>
      <c r="OTH1404" s="1"/>
      <c r="OTI1404" s="1"/>
      <c r="OTJ1404" s="1"/>
      <c r="OTK1404" s="1"/>
      <c r="OTL1404" s="1"/>
      <c r="OTM1404" s="1"/>
      <c r="OTN1404" s="1"/>
      <c r="OTO1404" s="1"/>
      <c r="OTP1404" s="1"/>
      <c r="OTQ1404" s="1"/>
      <c r="OTR1404" s="1"/>
      <c r="OTS1404" s="1"/>
      <c r="OTT1404" s="1"/>
      <c r="OTU1404" s="1"/>
      <c r="OTV1404" s="1"/>
      <c r="OTW1404" s="1"/>
      <c r="OTX1404" s="1"/>
      <c r="OTY1404" s="1"/>
      <c r="OTZ1404" s="1"/>
      <c r="OUA1404" s="1"/>
      <c r="OUB1404" s="1"/>
      <c r="OUC1404" s="1"/>
      <c r="OUD1404" s="1"/>
      <c r="OUE1404" s="1"/>
      <c r="OUF1404" s="1"/>
      <c r="OUG1404" s="1"/>
      <c r="OUH1404" s="1"/>
      <c r="OUI1404" s="1"/>
      <c r="OUJ1404" s="1"/>
      <c r="OUK1404" s="1"/>
      <c r="OUL1404" s="1"/>
      <c r="OUM1404" s="1"/>
      <c r="OUN1404" s="1"/>
      <c r="OUO1404" s="1"/>
      <c r="OUP1404" s="1"/>
      <c r="OUQ1404" s="1"/>
      <c r="OUR1404" s="1"/>
      <c r="OUS1404" s="1"/>
      <c r="OUT1404" s="1"/>
      <c r="OUU1404" s="1"/>
      <c r="OUV1404" s="1"/>
      <c r="OUW1404" s="1"/>
      <c r="OUX1404" s="1"/>
      <c r="OUY1404" s="1"/>
      <c r="OUZ1404" s="1"/>
      <c r="OVA1404" s="1"/>
      <c r="OVB1404" s="1"/>
      <c r="OVC1404" s="1"/>
      <c r="OVD1404" s="1"/>
      <c r="OVE1404" s="1"/>
      <c r="OVF1404" s="1"/>
      <c r="OVG1404" s="1"/>
      <c r="OVH1404" s="1"/>
      <c r="OVI1404" s="1"/>
      <c r="OVJ1404" s="1"/>
      <c r="OVK1404" s="1"/>
      <c r="OVL1404" s="1"/>
      <c r="OVM1404" s="1"/>
      <c r="OVN1404" s="1"/>
      <c r="OVO1404" s="1"/>
      <c r="OVP1404" s="1"/>
      <c r="OVQ1404" s="1"/>
      <c r="OVR1404" s="1"/>
      <c r="OVS1404" s="1"/>
      <c r="OVT1404" s="1"/>
      <c r="OVU1404" s="1"/>
      <c r="OVV1404" s="1"/>
      <c r="OVW1404" s="1"/>
      <c r="OVX1404" s="1"/>
      <c r="OVY1404" s="1"/>
      <c r="OVZ1404" s="1"/>
      <c r="OWA1404" s="1"/>
      <c r="OWB1404" s="1"/>
      <c r="OWC1404" s="1"/>
      <c r="OWD1404" s="1"/>
      <c r="OWE1404" s="1"/>
      <c r="OWF1404" s="1"/>
      <c r="OWG1404" s="1"/>
      <c r="OWH1404" s="1"/>
      <c r="OWI1404" s="1"/>
      <c r="OWJ1404" s="1"/>
      <c r="OWK1404" s="1"/>
      <c r="OWL1404" s="1"/>
      <c r="OWM1404" s="1"/>
      <c r="OWN1404" s="1"/>
      <c r="OWO1404" s="1"/>
      <c r="OWP1404" s="1"/>
      <c r="OWQ1404" s="1"/>
      <c r="OWR1404" s="1"/>
      <c r="OWS1404" s="1"/>
      <c r="OWT1404" s="1"/>
      <c r="OWU1404" s="1"/>
      <c r="OWV1404" s="1"/>
      <c r="OWW1404" s="1"/>
      <c r="OWX1404" s="1"/>
      <c r="OWY1404" s="1"/>
      <c r="OWZ1404" s="1"/>
      <c r="OXA1404" s="1"/>
      <c r="OXB1404" s="1"/>
      <c r="OXC1404" s="1"/>
      <c r="OXD1404" s="1"/>
      <c r="OXE1404" s="1"/>
      <c r="OXF1404" s="1"/>
      <c r="OXG1404" s="1"/>
      <c r="OXH1404" s="1"/>
      <c r="OXI1404" s="1"/>
      <c r="OXJ1404" s="1"/>
      <c r="OXK1404" s="1"/>
      <c r="OXL1404" s="1"/>
      <c r="OXM1404" s="1"/>
      <c r="OXN1404" s="1"/>
      <c r="OXO1404" s="1"/>
      <c r="OXP1404" s="1"/>
      <c r="OXQ1404" s="1"/>
      <c r="OXR1404" s="1"/>
      <c r="OXS1404" s="1"/>
      <c r="OXT1404" s="1"/>
      <c r="OXU1404" s="1"/>
      <c r="OXV1404" s="1"/>
      <c r="OXW1404" s="1"/>
      <c r="OXX1404" s="1"/>
      <c r="OXY1404" s="1"/>
      <c r="OXZ1404" s="1"/>
      <c r="OYA1404" s="1"/>
      <c r="OYB1404" s="1"/>
      <c r="OYC1404" s="1"/>
      <c r="OYD1404" s="1"/>
      <c r="OYE1404" s="1"/>
      <c r="OYF1404" s="1"/>
      <c r="OYG1404" s="1"/>
      <c r="OYH1404" s="1"/>
      <c r="OYI1404" s="1"/>
      <c r="OYJ1404" s="1"/>
      <c r="OYK1404" s="1"/>
      <c r="OYL1404" s="1"/>
      <c r="OYM1404" s="1"/>
      <c r="OYN1404" s="1"/>
      <c r="OYO1404" s="1"/>
      <c r="OYP1404" s="1"/>
      <c r="OYQ1404" s="1"/>
      <c r="OYR1404" s="1"/>
      <c r="OYS1404" s="1"/>
      <c r="OYT1404" s="1"/>
      <c r="OYU1404" s="1"/>
      <c r="OYV1404" s="1"/>
      <c r="OYW1404" s="1"/>
      <c r="OYX1404" s="1"/>
      <c r="OYY1404" s="1"/>
      <c r="OYZ1404" s="1"/>
      <c r="OZA1404" s="1"/>
      <c r="OZB1404" s="1"/>
      <c r="OZC1404" s="1"/>
      <c r="OZD1404" s="1"/>
      <c r="OZE1404" s="1"/>
      <c r="OZF1404" s="1"/>
      <c r="OZG1404" s="1"/>
      <c r="OZH1404" s="1"/>
      <c r="OZI1404" s="1"/>
      <c r="OZJ1404" s="1"/>
      <c r="OZK1404" s="1"/>
      <c r="OZL1404" s="1"/>
      <c r="OZM1404" s="1"/>
      <c r="OZN1404" s="1"/>
      <c r="OZO1404" s="1"/>
      <c r="OZP1404" s="1"/>
      <c r="OZQ1404" s="1"/>
      <c r="OZR1404" s="1"/>
      <c r="OZS1404" s="1"/>
      <c r="OZT1404" s="1"/>
      <c r="OZU1404" s="1"/>
      <c r="OZV1404" s="1"/>
      <c r="OZW1404" s="1"/>
      <c r="OZX1404" s="1"/>
      <c r="OZY1404" s="1"/>
      <c r="OZZ1404" s="1"/>
      <c r="PAA1404" s="1"/>
      <c r="PAB1404" s="1"/>
      <c r="PAC1404" s="1"/>
      <c r="PAD1404" s="1"/>
      <c r="PAE1404" s="1"/>
      <c r="PAF1404" s="1"/>
      <c r="PAG1404" s="1"/>
      <c r="PAH1404" s="1"/>
      <c r="PAI1404" s="1"/>
      <c r="PAJ1404" s="1"/>
      <c r="PAK1404" s="1"/>
      <c r="PAL1404" s="1"/>
      <c r="PAM1404" s="1"/>
      <c r="PAN1404" s="1"/>
      <c r="PAO1404" s="1"/>
      <c r="PAP1404" s="1"/>
      <c r="PAQ1404" s="1"/>
      <c r="PAR1404" s="1"/>
      <c r="PAS1404" s="1"/>
      <c r="PAT1404" s="1"/>
      <c r="PAU1404" s="1"/>
      <c r="PAV1404" s="1"/>
      <c r="PAW1404" s="1"/>
      <c r="PAX1404" s="1"/>
      <c r="PAY1404" s="1"/>
      <c r="PAZ1404" s="1"/>
      <c r="PBA1404" s="1"/>
      <c r="PBB1404" s="1"/>
      <c r="PBC1404" s="1"/>
      <c r="PBD1404" s="1"/>
      <c r="PBE1404" s="1"/>
      <c r="PBF1404" s="1"/>
      <c r="PBG1404" s="1"/>
      <c r="PBH1404" s="1"/>
      <c r="PBI1404" s="1"/>
      <c r="PBJ1404" s="1"/>
      <c r="PBK1404" s="1"/>
      <c r="PBL1404" s="1"/>
      <c r="PBM1404" s="1"/>
      <c r="PBN1404" s="1"/>
      <c r="PBO1404" s="1"/>
      <c r="PBP1404" s="1"/>
      <c r="PBQ1404" s="1"/>
      <c r="PBR1404" s="1"/>
      <c r="PBS1404" s="1"/>
      <c r="PBT1404" s="1"/>
      <c r="PBU1404" s="1"/>
      <c r="PBV1404" s="1"/>
      <c r="PBW1404" s="1"/>
      <c r="PBX1404" s="1"/>
      <c r="PBY1404" s="1"/>
      <c r="PBZ1404" s="1"/>
      <c r="PCA1404" s="1"/>
      <c r="PCB1404" s="1"/>
      <c r="PCC1404" s="1"/>
      <c r="PCD1404" s="1"/>
      <c r="PCE1404" s="1"/>
      <c r="PCF1404" s="1"/>
      <c r="PCG1404" s="1"/>
      <c r="PCH1404" s="1"/>
      <c r="PCI1404" s="1"/>
      <c r="PCJ1404" s="1"/>
      <c r="PCK1404" s="1"/>
      <c r="PCL1404" s="1"/>
      <c r="PCM1404" s="1"/>
      <c r="PCN1404" s="1"/>
      <c r="PCO1404" s="1"/>
      <c r="PCP1404" s="1"/>
      <c r="PCQ1404" s="1"/>
      <c r="PCR1404" s="1"/>
      <c r="PCS1404" s="1"/>
      <c r="PCT1404" s="1"/>
      <c r="PCU1404" s="1"/>
      <c r="PCV1404" s="1"/>
      <c r="PCW1404" s="1"/>
      <c r="PCX1404" s="1"/>
      <c r="PCY1404" s="1"/>
      <c r="PCZ1404" s="1"/>
      <c r="PDA1404" s="1"/>
      <c r="PDB1404" s="1"/>
      <c r="PDC1404" s="1"/>
      <c r="PDD1404" s="1"/>
      <c r="PDE1404" s="1"/>
      <c r="PDF1404" s="1"/>
      <c r="PDG1404" s="1"/>
      <c r="PDH1404" s="1"/>
      <c r="PDI1404" s="1"/>
      <c r="PDJ1404" s="1"/>
      <c r="PDK1404" s="1"/>
      <c r="PDL1404" s="1"/>
      <c r="PDM1404" s="1"/>
      <c r="PDN1404" s="1"/>
      <c r="PDO1404" s="1"/>
      <c r="PDP1404" s="1"/>
      <c r="PDQ1404" s="1"/>
      <c r="PDR1404" s="1"/>
      <c r="PDS1404" s="1"/>
      <c r="PDT1404" s="1"/>
      <c r="PDU1404" s="1"/>
      <c r="PDV1404" s="1"/>
      <c r="PDW1404" s="1"/>
      <c r="PDX1404" s="1"/>
      <c r="PDY1404" s="1"/>
      <c r="PDZ1404" s="1"/>
      <c r="PEA1404" s="1"/>
      <c r="PEB1404" s="1"/>
      <c r="PEC1404" s="1"/>
      <c r="PED1404" s="1"/>
      <c r="PEE1404" s="1"/>
      <c r="PEF1404" s="1"/>
      <c r="PEG1404" s="1"/>
      <c r="PEH1404" s="1"/>
      <c r="PEI1404" s="1"/>
      <c r="PEJ1404" s="1"/>
      <c r="PEK1404" s="1"/>
      <c r="PEL1404" s="1"/>
      <c r="PEM1404" s="1"/>
      <c r="PEN1404" s="1"/>
      <c r="PEO1404" s="1"/>
      <c r="PEP1404" s="1"/>
      <c r="PEQ1404" s="1"/>
      <c r="PER1404" s="1"/>
      <c r="PES1404" s="1"/>
      <c r="PET1404" s="1"/>
      <c r="PEU1404" s="1"/>
      <c r="PEV1404" s="1"/>
      <c r="PEW1404" s="1"/>
      <c r="PEX1404" s="1"/>
      <c r="PEY1404" s="1"/>
      <c r="PEZ1404" s="1"/>
      <c r="PFA1404" s="1"/>
      <c r="PFB1404" s="1"/>
      <c r="PFC1404" s="1"/>
      <c r="PFD1404" s="1"/>
      <c r="PFE1404" s="1"/>
      <c r="PFF1404" s="1"/>
      <c r="PFG1404" s="1"/>
      <c r="PFH1404" s="1"/>
      <c r="PFI1404" s="1"/>
      <c r="PFJ1404" s="1"/>
      <c r="PFK1404" s="1"/>
      <c r="PFL1404" s="1"/>
      <c r="PFM1404" s="1"/>
      <c r="PFN1404" s="1"/>
      <c r="PFO1404" s="1"/>
      <c r="PFP1404" s="1"/>
      <c r="PFQ1404" s="1"/>
      <c r="PFR1404" s="1"/>
      <c r="PFS1404" s="1"/>
      <c r="PFT1404" s="1"/>
      <c r="PFU1404" s="1"/>
      <c r="PFV1404" s="1"/>
      <c r="PFW1404" s="1"/>
      <c r="PFX1404" s="1"/>
      <c r="PFY1404" s="1"/>
      <c r="PFZ1404" s="1"/>
      <c r="PGA1404" s="1"/>
      <c r="PGB1404" s="1"/>
      <c r="PGC1404" s="1"/>
      <c r="PGD1404" s="1"/>
      <c r="PGE1404" s="1"/>
      <c r="PGF1404" s="1"/>
      <c r="PGG1404" s="1"/>
      <c r="PGH1404" s="1"/>
      <c r="PGI1404" s="1"/>
      <c r="PGJ1404" s="1"/>
      <c r="PGK1404" s="1"/>
      <c r="PGL1404" s="1"/>
      <c r="PGM1404" s="1"/>
      <c r="PGN1404" s="1"/>
      <c r="PGO1404" s="1"/>
      <c r="PGP1404" s="1"/>
      <c r="PGQ1404" s="1"/>
      <c r="PGR1404" s="1"/>
      <c r="PGS1404" s="1"/>
      <c r="PGT1404" s="1"/>
      <c r="PGU1404" s="1"/>
      <c r="PGV1404" s="1"/>
      <c r="PGW1404" s="1"/>
      <c r="PGX1404" s="1"/>
      <c r="PGY1404" s="1"/>
      <c r="PGZ1404" s="1"/>
      <c r="PHA1404" s="1"/>
      <c r="PHB1404" s="1"/>
      <c r="PHC1404" s="1"/>
      <c r="PHD1404" s="1"/>
      <c r="PHE1404" s="1"/>
      <c r="PHF1404" s="1"/>
      <c r="PHG1404" s="1"/>
      <c r="PHH1404" s="1"/>
      <c r="PHI1404" s="1"/>
      <c r="PHJ1404" s="1"/>
      <c r="PHK1404" s="1"/>
      <c r="PHL1404" s="1"/>
      <c r="PHM1404" s="1"/>
      <c r="PHN1404" s="1"/>
      <c r="PHO1404" s="1"/>
      <c r="PHP1404" s="1"/>
      <c r="PHQ1404" s="1"/>
      <c r="PHR1404" s="1"/>
      <c r="PHS1404" s="1"/>
      <c r="PHT1404" s="1"/>
      <c r="PHU1404" s="1"/>
      <c r="PHV1404" s="1"/>
      <c r="PHW1404" s="1"/>
      <c r="PHX1404" s="1"/>
      <c r="PHY1404" s="1"/>
      <c r="PHZ1404" s="1"/>
      <c r="PIA1404" s="1"/>
      <c r="PIB1404" s="1"/>
      <c r="PIC1404" s="1"/>
      <c r="PID1404" s="1"/>
      <c r="PIE1404" s="1"/>
      <c r="PIF1404" s="1"/>
      <c r="PIG1404" s="1"/>
      <c r="PIH1404" s="1"/>
      <c r="PII1404" s="1"/>
      <c r="PIJ1404" s="1"/>
      <c r="PIK1404" s="1"/>
      <c r="PIL1404" s="1"/>
      <c r="PIM1404" s="1"/>
      <c r="PIN1404" s="1"/>
      <c r="PIO1404" s="1"/>
      <c r="PIP1404" s="1"/>
      <c r="PIQ1404" s="1"/>
      <c r="PIR1404" s="1"/>
      <c r="PIS1404" s="1"/>
      <c r="PIT1404" s="1"/>
      <c r="PIU1404" s="1"/>
      <c r="PIV1404" s="1"/>
      <c r="PIW1404" s="1"/>
      <c r="PIX1404" s="1"/>
      <c r="PIY1404" s="1"/>
      <c r="PIZ1404" s="1"/>
      <c r="PJA1404" s="1"/>
      <c r="PJB1404" s="1"/>
      <c r="PJC1404" s="1"/>
      <c r="PJD1404" s="1"/>
      <c r="PJE1404" s="1"/>
      <c r="PJF1404" s="1"/>
      <c r="PJG1404" s="1"/>
      <c r="PJH1404" s="1"/>
      <c r="PJI1404" s="1"/>
      <c r="PJJ1404" s="1"/>
      <c r="PJK1404" s="1"/>
      <c r="PJL1404" s="1"/>
      <c r="PJM1404" s="1"/>
      <c r="PJN1404" s="1"/>
      <c r="PJO1404" s="1"/>
      <c r="PJP1404" s="1"/>
      <c r="PJQ1404" s="1"/>
      <c r="PJR1404" s="1"/>
      <c r="PJS1404" s="1"/>
      <c r="PJT1404" s="1"/>
      <c r="PJU1404" s="1"/>
      <c r="PJV1404" s="1"/>
      <c r="PJW1404" s="1"/>
      <c r="PJX1404" s="1"/>
      <c r="PJY1404" s="1"/>
      <c r="PJZ1404" s="1"/>
      <c r="PKA1404" s="1"/>
      <c r="PKB1404" s="1"/>
      <c r="PKC1404" s="1"/>
      <c r="PKD1404" s="1"/>
      <c r="PKE1404" s="1"/>
      <c r="PKF1404" s="1"/>
      <c r="PKG1404" s="1"/>
      <c r="PKH1404" s="1"/>
      <c r="PKI1404" s="1"/>
      <c r="PKJ1404" s="1"/>
      <c r="PKK1404" s="1"/>
      <c r="PKL1404" s="1"/>
      <c r="PKM1404" s="1"/>
      <c r="PKN1404" s="1"/>
      <c r="PKO1404" s="1"/>
      <c r="PKP1404" s="1"/>
      <c r="PKQ1404" s="1"/>
      <c r="PKR1404" s="1"/>
      <c r="PKS1404" s="1"/>
      <c r="PKT1404" s="1"/>
      <c r="PKU1404" s="1"/>
      <c r="PKV1404" s="1"/>
      <c r="PKW1404" s="1"/>
      <c r="PKX1404" s="1"/>
      <c r="PKY1404" s="1"/>
      <c r="PKZ1404" s="1"/>
      <c r="PLA1404" s="1"/>
      <c r="PLB1404" s="1"/>
      <c r="PLC1404" s="1"/>
      <c r="PLD1404" s="1"/>
      <c r="PLE1404" s="1"/>
      <c r="PLF1404" s="1"/>
      <c r="PLG1404" s="1"/>
      <c r="PLH1404" s="1"/>
      <c r="PLI1404" s="1"/>
      <c r="PLJ1404" s="1"/>
      <c r="PLK1404" s="1"/>
      <c r="PLL1404" s="1"/>
      <c r="PLM1404" s="1"/>
      <c r="PLN1404" s="1"/>
      <c r="PLO1404" s="1"/>
      <c r="PLP1404" s="1"/>
      <c r="PLQ1404" s="1"/>
      <c r="PLR1404" s="1"/>
      <c r="PLS1404" s="1"/>
      <c r="PLT1404" s="1"/>
      <c r="PLU1404" s="1"/>
      <c r="PLV1404" s="1"/>
      <c r="PLW1404" s="1"/>
      <c r="PLX1404" s="1"/>
      <c r="PLY1404" s="1"/>
      <c r="PLZ1404" s="1"/>
      <c r="PMA1404" s="1"/>
      <c r="PMB1404" s="1"/>
      <c r="PMC1404" s="1"/>
      <c r="PMD1404" s="1"/>
      <c r="PME1404" s="1"/>
      <c r="PMF1404" s="1"/>
      <c r="PMG1404" s="1"/>
      <c r="PMH1404" s="1"/>
      <c r="PMI1404" s="1"/>
      <c r="PMJ1404" s="1"/>
      <c r="PMK1404" s="1"/>
      <c r="PML1404" s="1"/>
      <c r="PMM1404" s="1"/>
      <c r="PMN1404" s="1"/>
      <c r="PMO1404" s="1"/>
      <c r="PMP1404" s="1"/>
      <c r="PMQ1404" s="1"/>
      <c r="PMR1404" s="1"/>
      <c r="PMS1404" s="1"/>
      <c r="PMT1404" s="1"/>
      <c r="PMU1404" s="1"/>
      <c r="PMV1404" s="1"/>
      <c r="PMW1404" s="1"/>
      <c r="PMX1404" s="1"/>
      <c r="PMY1404" s="1"/>
      <c r="PMZ1404" s="1"/>
      <c r="PNA1404" s="1"/>
      <c r="PNB1404" s="1"/>
      <c r="PNC1404" s="1"/>
      <c r="PND1404" s="1"/>
      <c r="PNE1404" s="1"/>
      <c r="PNF1404" s="1"/>
      <c r="PNG1404" s="1"/>
      <c r="PNH1404" s="1"/>
      <c r="PNI1404" s="1"/>
      <c r="PNJ1404" s="1"/>
      <c r="PNK1404" s="1"/>
      <c r="PNL1404" s="1"/>
      <c r="PNM1404" s="1"/>
      <c r="PNN1404" s="1"/>
      <c r="PNO1404" s="1"/>
      <c r="PNP1404" s="1"/>
      <c r="PNQ1404" s="1"/>
      <c r="PNR1404" s="1"/>
      <c r="PNS1404" s="1"/>
      <c r="PNT1404" s="1"/>
      <c r="PNU1404" s="1"/>
      <c r="PNV1404" s="1"/>
      <c r="PNW1404" s="1"/>
      <c r="PNX1404" s="1"/>
      <c r="PNY1404" s="1"/>
      <c r="PNZ1404" s="1"/>
      <c r="POA1404" s="1"/>
      <c r="POB1404" s="1"/>
      <c r="POC1404" s="1"/>
      <c r="POD1404" s="1"/>
      <c r="POE1404" s="1"/>
      <c r="POF1404" s="1"/>
      <c r="POG1404" s="1"/>
      <c r="POH1404" s="1"/>
      <c r="POI1404" s="1"/>
      <c r="POJ1404" s="1"/>
      <c r="POK1404" s="1"/>
      <c r="POL1404" s="1"/>
      <c r="POM1404" s="1"/>
      <c r="PON1404" s="1"/>
      <c r="POO1404" s="1"/>
      <c r="POP1404" s="1"/>
      <c r="POQ1404" s="1"/>
      <c r="POR1404" s="1"/>
      <c r="POS1404" s="1"/>
      <c r="POT1404" s="1"/>
      <c r="POU1404" s="1"/>
      <c r="POV1404" s="1"/>
      <c r="POW1404" s="1"/>
      <c r="POX1404" s="1"/>
      <c r="POY1404" s="1"/>
      <c r="POZ1404" s="1"/>
      <c r="PPA1404" s="1"/>
      <c r="PPB1404" s="1"/>
      <c r="PPC1404" s="1"/>
      <c r="PPD1404" s="1"/>
      <c r="PPE1404" s="1"/>
      <c r="PPF1404" s="1"/>
      <c r="PPG1404" s="1"/>
      <c r="PPH1404" s="1"/>
      <c r="PPI1404" s="1"/>
      <c r="PPJ1404" s="1"/>
      <c r="PPK1404" s="1"/>
      <c r="PPL1404" s="1"/>
      <c r="PPM1404" s="1"/>
      <c r="PPN1404" s="1"/>
      <c r="PPO1404" s="1"/>
      <c r="PPP1404" s="1"/>
      <c r="PPQ1404" s="1"/>
      <c r="PPR1404" s="1"/>
      <c r="PPS1404" s="1"/>
      <c r="PPT1404" s="1"/>
      <c r="PPU1404" s="1"/>
      <c r="PPV1404" s="1"/>
      <c r="PPW1404" s="1"/>
      <c r="PPX1404" s="1"/>
      <c r="PPY1404" s="1"/>
      <c r="PPZ1404" s="1"/>
      <c r="PQA1404" s="1"/>
      <c r="PQB1404" s="1"/>
      <c r="PQC1404" s="1"/>
      <c r="PQD1404" s="1"/>
      <c r="PQE1404" s="1"/>
      <c r="PQF1404" s="1"/>
      <c r="PQG1404" s="1"/>
      <c r="PQH1404" s="1"/>
      <c r="PQI1404" s="1"/>
      <c r="PQJ1404" s="1"/>
      <c r="PQK1404" s="1"/>
      <c r="PQL1404" s="1"/>
      <c r="PQM1404" s="1"/>
      <c r="PQN1404" s="1"/>
      <c r="PQO1404" s="1"/>
      <c r="PQP1404" s="1"/>
      <c r="PQQ1404" s="1"/>
      <c r="PQR1404" s="1"/>
      <c r="PQS1404" s="1"/>
      <c r="PQT1404" s="1"/>
      <c r="PQU1404" s="1"/>
      <c r="PQV1404" s="1"/>
      <c r="PQW1404" s="1"/>
      <c r="PQX1404" s="1"/>
      <c r="PQY1404" s="1"/>
      <c r="PQZ1404" s="1"/>
      <c r="PRA1404" s="1"/>
      <c r="PRB1404" s="1"/>
      <c r="PRC1404" s="1"/>
      <c r="PRD1404" s="1"/>
      <c r="PRE1404" s="1"/>
      <c r="PRF1404" s="1"/>
      <c r="PRG1404" s="1"/>
      <c r="PRH1404" s="1"/>
      <c r="PRI1404" s="1"/>
      <c r="PRJ1404" s="1"/>
      <c r="PRK1404" s="1"/>
      <c r="PRL1404" s="1"/>
      <c r="PRM1404" s="1"/>
      <c r="PRN1404" s="1"/>
      <c r="PRO1404" s="1"/>
      <c r="PRP1404" s="1"/>
      <c r="PRQ1404" s="1"/>
      <c r="PRR1404" s="1"/>
      <c r="PRS1404" s="1"/>
      <c r="PRT1404" s="1"/>
      <c r="PRU1404" s="1"/>
      <c r="PRV1404" s="1"/>
      <c r="PRW1404" s="1"/>
      <c r="PRX1404" s="1"/>
      <c r="PRY1404" s="1"/>
      <c r="PRZ1404" s="1"/>
      <c r="PSA1404" s="1"/>
      <c r="PSB1404" s="1"/>
      <c r="PSC1404" s="1"/>
      <c r="PSD1404" s="1"/>
      <c r="PSE1404" s="1"/>
      <c r="PSF1404" s="1"/>
      <c r="PSG1404" s="1"/>
      <c r="PSH1404" s="1"/>
      <c r="PSI1404" s="1"/>
      <c r="PSJ1404" s="1"/>
      <c r="PSK1404" s="1"/>
      <c r="PSL1404" s="1"/>
      <c r="PSM1404" s="1"/>
      <c r="PSN1404" s="1"/>
      <c r="PSO1404" s="1"/>
      <c r="PSP1404" s="1"/>
      <c r="PSQ1404" s="1"/>
      <c r="PSR1404" s="1"/>
      <c r="PSS1404" s="1"/>
      <c r="PST1404" s="1"/>
      <c r="PSU1404" s="1"/>
      <c r="PSV1404" s="1"/>
      <c r="PSW1404" s="1"/>
      <c r="PSX1404" s="1"/>
      <c r="PSY1404" s="1"/>
      <c r="PSZ1404" s="1"/>
      <c r="PTA1404" s="1"/>
      <c r="PTB1404" s="1"/>
      <c r="PTC1404" s="1"/>
      <c r="PTD1404" s="1"/>
      <c r="PTE1404" s="1"/>
      <c r="PTF1404" s="1"/>
      <c r="PTG1404" s="1"/>
      <c r="PTH1404" s="1"/>
      <c r="PTI1404" s="1"/>
      <c r="PTJ1404" s="1"/>
      <c r="PTK1404" s="1"/>
      <c r="PTL1404" s="1"/>
      <c r="PTM1404" s="1"/>
      <c r="PTN1404" s="1"/>
      <c r="PTO1404" s="1"/>
      <c r="PTP1404" s="1"/>
      <c r="PTQ1404" s="1"/>
      <c r="PTR1404" s="1"/>
      <c r="PTS1404" s="1"/>
      <c r="PTT1404" s="1"/>
      <c r="PTU1404" s="1"/>
      <c r="PTV1404" s="1"/>
      <c r="PTW1404" s="1"/>
      <c r="PTX1404" s="1"/>
      <c r="PTY1404" s="1"/>
      <c r="PTZ1404" s="1"/>
      <c r="PUA1404" s="1"/>
      <c r="PUB1404" s="1"/>
      <c r="PUC1404" s="1"/>
      <c r="PUD1404" s="1"/>
      <c r="PUE1404" s="1"/>
      <c r="PUF1404" s="1"/>
      <c r="PUG1404" s="1"/>
      <c r="PUH1404" s="1"/>
      <c r="PUI1404" s="1"/>
      <c r="PUJ1404" s="1"/>
      <c r="PUK1404" s="1"/>
      <c r="PUL1404" s="1"/>
      <c r="PUM1404" s="1"/>
      <c r="PUN1404" s="1"/>
      <c r="PUO1404" s="1"/>
      <c r="PUP1404" s="1"/>
      <c r="PUQ1404" s="1"/>
      <c r="PUR1404" s="1"/>
      <c r="PUS1404" s="1"/>
      <c r="PUT1404" s="1"/>
      <c r="PUU1404" s="1"/>
      <c r="PUV1404" s="1"/>
      <c r="PUW1404" s="1"/>
      <c r="PUX1404" s="1"/>
      <c r="PUY1404" s="1"/>
      <c r="PUZ1404" s="1"/>
      <c r="PVA1404" s="1"/>
      <c r="PVB1404" s="1"/>
      <c r="PVC1404" s="1"/>
      <c r="PVD1404" s="1"/>
      <c r="PVE1404" s="1"/>
      <c r="PVF1404" s="1"/>
      <c r="PVG1404" s="1"/>
      <c r="PVH1404" s="1"/>
      <c r="PVI1404" s="1"/>
      <c r="PVJ1404" s="1"/>
      <c r="PVK1404" s="1"/>
      <c r="PVL1404" s="1"/>
      <c r="PVM1404" s="1"/>
      <c r="PVN1404" s="1"/>
      <c r="PVO1404" s="1"/>
      <c r="PVP1404" s="1"/>
      <c r="PVQ1404" s="1"/>
      <c r="PVR1404" s="1"/>
      <c r="PVS1404" s="1"/>
      <c r="PVT1404" s="1"/>
      <c r="PVU1404" s="1"/>
      <c r="PVV1404" s="1"/>
      <c r="PVW1404" s="1"/>
      <c r="PVX1404" s="1"/>
      <c r="PVY1404" s="1"/>
      <c r="PVZ1404" s="1"/>
      <c r="PWA1404" s="1"/>
      <c r="PWB1404" s="1"/>
      <c r="PWC1404" s="1"/>
      <c r="PWD1404" s="1"/>
      <c r="PWE1404" s="1"/>
      <c r="PWF1404" s="1"/>
      <c r="PWG1404" s="1"/>
      <c r="PWH1404" s="1"/>
      <c r="PWI1404" s="1"/>
      <c r="PWJ1404" s="1"/>
      <c r="PWK1404" s="1"/>
      <c r="PWL1404" s="1"/>
      <c r="PWM1404" s="1"/>
      <c r="PWN1404" s="1"/>
      <c r="PWO1404" s="1"/>
      <c r="PWP1404" s="1"/>
      <c r="PWQ1404" s="1"/>
      <c r="PWR1404" s="1"/>
      <c r="PWS1404" s="1"/>
      <c r="PWT1404" s="1"/>
      <c r="PWU1404" s="1"/>
      <c r="PWV1404" s="1"/>
      <c r="PWW1404" s="1"/>
      <c r="PWX1404" s="1"/>
      <c r="PWY1404" s="1"/>
      <c r="PWZ1404" s="1"/>
      <c r="PXA1404" s="1"/>
      <c r="PXB1404" s="1"/>
      <c r="PXC1404" s="1"/>
      <c r="PXD1404" s="1"/>
      <c r="PXE1404" s="1"/>
      <c r="PXF1404" s="1"/>
      <c r="PXG1404" s="1"/>
      <c r="PXH1404" s="1"/>
      <c r="PXI1404" s="1"/>
      <c r="PXJ1404" s="1"/>
      <c r="PXK1404" s="1"/>
      <c r="PXL1404" s="1"/>
      <c r="PXM1404" s="1"/>
      <c r="PXN1404" s="1"/>
      <c r="PXO1404" s="1"/>
      <c r="PXP1404" s="1"/>
      <c r="PXQ1404" s="1"/>
      <c r="PXR1404" s="1"/>
      <c r="PXS1404" s="1"/>
      <c r="PXT1404" s="1"/>
      <c r="PXU1404" s="1"/>
      <c r="PXV1404" s="1"/>
      <c r="PXW1404" s="1"/>
      <c r="PXX1404" s="1"/>
      <c r="PXY1404" s="1"/>
      <c r="PXZ1404" s="1"/>
      <c r="PYA1404" s="1"/>
      <c r="PYB1404" s="1"/>
      <c r="PYC1404" s="1"/>
      <c r="PYD1404" s="1"/>
      <c r="PYE1404" s="1"/>
      <c r="PYF1404" s="1"/>
      <c r="PYG1404" s="1"/>
      <c r="PYH1404" s="1"/>
      <c r="PYI1404" s="1"/>
      <c r="PYJ1404" s="1"/>
      <c r="PYK1404" s="1"/>
      <c r="PYL1404" s="1"/>
      <c r="PYM1404" s="1"/>
      <c r="PYN1404" s="1"/>
      <c r="PYO1404" s="1"/>
      <c r="PYP1404" s="1"/>
      <c r="PYQ1404" s="1"/>
      <c r="PYR1404" s="1"/>
      <c r="PYS1404" s="1"/>
      <c r="PYT1404" s="1"/>
      <c r="PYU1404" s="1"/>
      <c r="PYV1404" s="1"/>
      <c r="PYW1404" s="1"/>
      <c r="PYX1404" s="1"/>
      <c r="PYY1404" s="1"/>
      <c r="PYZ1404" s="1"/>
      <c r="PZA1404" s="1"/>
      <c r="PZB1404" s="1"/>
      <c r="PZC1404" s="1"/>
      <c r="PZD1404" s="1"/>
      <c r="PZE1404" s="1"/>
      <c r="PZF1404" s="1"/>
      <c r="PZG1404" s="1"/>
      <c r="PZH1404" s="1"/>
      <c r="PZI1404" s="1"/>
      <c r="PZJ1404" s="1"/>
      <c r="PZK1404" s="1"/>
      <c r="PZL1404" s="1"/>
      <c r="PZM1404" s="1"/>
      <c r="PZN1404" s="1"/>
      <c r="PZO1404" s="1"/>
      <c r="PZP1404" s="1"/>
      <c r="PZQ1404" s="1"/>
      <c r="PZR1404" s="1"/>
      <c r="PZS1404" s="1"/>
      <c r="PZT1404" s="1"/>
      <c r="PZU1404" s="1"/>
      <c r="PZV1404" s="1"/>
      <c r="PZW1404" s="1"/>
      <c r="PZX1404" s="1"/>
      <c r="PZY1404" s="1"/>
      <c r="PZZ1404" s="1"/>
      <c r="QAA1404" s="1"/>
      <c r="QAB1404" s="1"/>
      <c r="QAC1404" s="1"/>
      <c r="QAD1404" s="1"/>
      <c r="QAE1404" s="1"/>
      <c r="QAF1404" s="1"/>
      <c r="QAG1404" s="1"/>
      <c r="QAH1404" s="1"/>
      <c r="QAI1404" s="1"/>
      <c r="QAJ1404" s="1"/>
      <c r="QAK1404" s="1"/>
      <c r="QAL1404" s="1"/>
      <c r="QAM1404" s="1"/>
      <c r="QAN1404" s="1"/>
      <c r="QAO1404" s="1"/>
      <c r="QAP1404" s="1"/>
      <c r="QAQ1404" s="1"/>
      <c r="QAR1404" s="1"/>
      <c r="QAS1404" s="1"/>
      <c r="QAT1404" s="1"/>
      <c r="QAU1404" s="1"/>
      <c r="QAV1404" s="1"/>
      <c r="QAW1404" s="1"/>
      <c r="QAX1404" s="1"/>
      <c r="QAY1404" s="1"/>
      <c r="QAZ1404" s="1"/>
      <c r="QBA1404" s="1"/>
      <c r="QBB1404" s="1"/>
      <c r="QBC1404" s="1"/>
      <c r="QBD1404" s="1"/>
      <c r="QBE1404" s="1"/>
      <c r="QBF1404" s="1"/>
      <c r="QBG1404" s="1"/>
      <c r="QBH1404" s="1"/>
      <c r="QBI1404" s="1"/>
      <c r="QBJ1404" s="1"/>
      <c r="QBK1404" s="1"/>
      <c r="QBL1404" s="1"/>
      <c r="QBM1404" s="1"/>
      <c r="QBN1404" s="1"/>
      <c r="QBO1404" s="1"/>
      <c r="QBP1404" s="1"/>
      <c r="QBQ1404" s="1"/>
      <c r="QBR1404" s="1"/>
      <c r="QBS1404" s="1"/>
      <c r="QBT1404" s="1"/>
      <c r="QBU1404" s="1"/>
      <c r="QBV1404" s="1"/>
      <c r="QBW1404" s="1"/>
      <c r="QBX1404" s="1"/>
      <c r="QBY1404" s="1"/>
      <c r="QBZ1404" s="1"/>
      <c r="QCA1404" s="1"/>
      <c r="QCB1404" s="1"/>
      <c r="QCC1404" s="1"/>
      <c r="QCD1404" s="1"/>
      <c r="QCE1404" s="1"/>
      <c r="QCF1404" s="1"/>
      <c r="QCG1404" s="1"/>
      <c r="QCH1404" s="1"/>
      <c r="QCI1404" s="1"/>
      <c r="QCJ1404" s="1"/>
      <c r="QCK1404" s="1"/>
      <c r="QCL1404" s="1"/>
      <c r="QCM1404" s="1"/>
      <c r="QCN1404" s="1"/>
      <c r="QCO1404" s="1"/>
      <c r="QCP1404" s="1"/>
      <c r="QCQ1404" s="1"/>
      <c r="QCR1404" s="1"/>
      <c r="QCS1404" s="1"/>
      <c r="QCT1404" s="1"/>
      <c r="QCU1404" s="1"/>
      <c r="QCV1404" s="1"/>
      <c r="QCW1404" s="1"/>
      <c r="QCX1404" s="1"/>
      <c r="QCY1404" s="1"/>
      <c r="QCZ1404" s="1"/>
      <c r="QDA1404" s="1"/>
      <c r="QDB1404" s="1"/>
      <c r="QDC1404" s="1"/>
      <c r="QDD1404" s="1"/>
      <c r="QDE1404" s="1"/>
      <c r="QDF1404" s="1"/>
      <c r="QDG1404" s="1"/>
      <c r="QDH1404" s="1"/>
      <c r="QDI1404" s="1"/>
      <c r="QDJ1404" s="1"/>
      <c r="QDK1404" s="1"/>
      <c r="QDL1404" s="1"/>
      <c r="QDM1404" s="1"/>
      <c r="QDN1404" s="1"/>
      <c r="QDO1404" s="1"/>
      <c r="QDP1404" s="1"/>
      <c r="QDQ1404" s="1"/>
      <c r="QDR1404" s="1"/>
      <c r="QDS1404" s="1"/>
      <c r="QDT1404" s="1"/>
      <c r="QDU1404" s="1"/>
      <c r="QDV1404" s="1"/>
      <c r="QDW1404" s="1"/>
      <c r="QDX1404" s="1"/>
      <c r="QDY1404" s="1"/>
      <c r="QDZ1404" s="1"/>
      <c r="QEA1404" s="1"/>
      <c r="QEB1404" s="1"/>
      <c r="QEC1404" s="1"/>
      <c r="QED1404" s="1"/>
      <c r="QEE1404" s="1"/>
      <c r="QEF1404" s="1"/>
      <c r="QEG1404" s="1"/>
      <c r="QEH1404" s="1"/>
      <c r="QEI1404" s="1"/>
      <c r="QEJ1404" s="1"/>
      <c r="QEK1404" s="1"/>
      <c r="QEL1404" s="1"/>
      <c r="QEM1404" s="1"/>
      <c r="QEN1404" s="1"/>
      <c r="QEO1404" s="1"/>
      <c r="QEP1404" s="1"/>
      <c r="QEQ1404" s="1"/>
      <c r="QER1404" s="1"/>
      <c r="QES1404" s="1"/>
      <c r="QET1404" s="1"/>
      <c r="QEU1404" s="1"/>
      <c r="QEV1404" s="1"/>
      <c r="QEW1404" s="1"/>
      <c r="QEX1404" s="1"/>
      <c r="QEY1404" s="1"/>
      <c r="QEZ1404" s="1"/>
      <c r="QFA1404" s="1"/>
      <c r="QFB1404" s="1"/>
      <c r="QFC1404" s="1"/>
      <c r="QFD1404" s="1"/>
      <c r="QFE1404" s="1"/>
      <c r="QFF1404" s="1"/>
      <c r="QFG1404" s="1"/>
      <c r="QFH1404" s="1"/>
      <c r="QFI1404" s="1"/>
      <c r="QFJ1404" s="1"/>
      <c r="QFK1404" s="1"/>
      <c r="QFL1404" s="1"/>
      <c r="QFM1404" s="1"/>
      <c r="QFN1404" s="1"/>
      <c r="QFO1404" s="1"/>
      <c r="QFP1404" s="1"/>
      <c r="QFQ1404" s="1"/>
      <c r="QFR1404" s="1"/>
      <c r="QFS1404" s="1"/>
      <c r="QFT1404" s="1"/>
      <c r="QFU1404" s="1"/>
      <c r="QFV1404" s="1"/>
      <c r="QFW1404" s="1"/>
      <c r="QFX1404" s="1"/>
      <c r="QFY1404" s="1"/>
      <c r="QFZ1404" s="1"/>
      <c r="QGA1404" s="1"/>
      <c r="QGB1404" s="1"/>
      <c r="QGC1404" s="1"/>
      <c r="QGD1404" s="1"/>
      <c r="QGE1404" s="1"/>
      <c r="QGF1404" s="1"/>
      <c r="QGG1404" s="1"/>
      <c r="QGH1404" s="1"/>
      <c r="QGI1404" s="1"/>
      <c r="QGJ1404" s="1"/>
      <c r="QGK1404" s="1"/>
      <c r="QGL1404" s="1"/>
      <c r="QGM1404" s="1"/>
      <c r="QGN1404" s="1"/>
      <c r="QGO1404" s="1"/>
      <c r="QGP1404" s="1"/>
      <c r="QGQ1404" s="1"/>
      <c r="QGR1404" s="1"/>
      <c r="QGS1404" s="1"/>
      <c r="QGT1404" s="1"/>
      <c r="QGU1404" s="1"/>
      <c r="QGV1404" s="1"/>
      <c r="QGW1404" s="1"/>
      <c r="QGX1404" s="1"/>
      <c r="QGY1404" s="1"/>
      <c r="QGZ1404" s="1"/>
      <c r="QHA1404" s="1"/>
      <c r="QHB1404" s="1"/>
      <c r="QHC1404" s="1"/>
      <c r="QHD1404" s="1"/>
      <c r="QHE1404" s="1"/>
      <c r="QHF1404" s="1"/>
      <c r="QHG1404" s="1"/>
      <c r="QHH1404" s="1"/>
      <c r="QHI1404" s="1"/>
      <c r="QHJ1404" s="1"/>
      <c r="QHK1404" s="1"/>
      <c r="QHL1404" s="1"/>
      <c r="QHM1404" s="1"/>
      <c r="QHN1404" s="1"/>
      <c r="QHO1404" s="1"/>
      <c r="QHP1404" s="1"/>
      <c r="QHQ1404" s="1"/>
      <c r="QHR1404" s="1"/>
      <c r="QHS1404" s="1"/>
      <c r="QHT1404" s="1"/>
      <c r="QHU1404" s="1"/>
      <c r="QHV1404" s="1"/>
      <c r="QHW1404" s="1"/>
      <c r="QHX1404" s="1"/>
      <c r="QHY1404" s="1"/>
      <c r="QHZ1404" s="1"/>
      <c r="QIA1404" s="1"/>
      <c r="QIB1404" s="1"/>
      <c r="QIC1404" s="1"/>
      <c r="QID1404" s="1"/>
      <c r="QIE1404" s="1"/>
      <c r="QIF1404" s="1"/>
      <c r="QIG1404" s="1"/>
      <c r="QIH1404" s="1"/>
      <c r="QII1404" s="1"/>
      <c r="QIJ1404" s="1"/>
      <c r="QIK1404" s="1"/>
      <c r="QIL1404" s="1"/>
      <c r="QIM1404" s="1"/>
      <c r="QIN1404" s="1"/>
      <c r="QIO1404" s="1"/>
      <c r="QIP1404" s="1"/>
      <c r="QIQ1404" s="1"/>
      <c r="QIR1404" s="1"/>
      <c r="QIS1404" s="1"/>
      <c r="QIT1404" s="1"/>
      <c r="QIU1404" s="1"/>
      <c r="QIV1404" s="1"/>
      <c r="QIW1404" s="1"/>
      <c r="QIX1404" s="1"/>
      <c r="QIY1404" s="1"/>
      <c r="QIZ1404" s="1"/>
      <c r="QJA1404" s="1"/>
      <c r="QJB1404" s="1"/>
      <c r="QJC1404" s="1"/>
      <c r="QJD1404" s="1"/>
      <c r="QJE1404" s="1"/>
      <c r="QJF1404" s="1"/>
      <c r="QJG1404" s="1"/>
      <c r="QJH1404" s="1"/>
      <c r="QJI1404" s="1"/>
      <c r="QJJ1404" s="1"/>
      <c r="QJK1404" s="1"/>
      <c r="QJL1404" s="1"/>
      <c r="QJM1404" s="1"/>
      <c r="QJN1404" s="1"/>
      <c r="QJO1404" s="1"/>
      <c r="QJP1404" s="1"/>
      <c r="QJQ1404" s="1"/>
      <c r="QJR1404" s="1"/>
      <c r="QJS1404" s="1"/>
      <c r="QJT1404" s="1"/>
      <c r="QJU1404" s="1"/>
      <c r="QJV1404" s="1"/>
      <c r="QJW1404" s="1"/>
      <c r="QJX1404" s="1"/>
      <c r="QJY1404" s="1"/>
      <c r="QJZ1404" s="1"/>
      <c r="QKA1404" s="1"/>
      <c r="QKB1404" s="1"/>
      <c r="QKC1404" s="1"/>
      <c r="QKD1404" s="1"/>
      <c r="QKE1404" s="1"/>
      <c r="QKF1404" s="1"/>
      <c r="QKG1404" s="1"/>
      <c r="QKH1404" s="1"/>
      <c r="QKI1404" s="1"/>
      <c r="QKJ1404" s="1"/>
      <c r="QKK1404" s="1"/>
      <c r="QKL1404" s="1"/>
      <c r="QKM1404" s="1"/>
      <c r="QKN1404" s="1"/>
      <c r="QKO1404" s="1"/>
      <c r="QKP1404" s="1"/>
      <c r="QKQ1404" s="1"/>
      <c r="QKR1404" s="1"/>
      <c r="QKS1404" s="1"/>
      <c r="QKT1404" s="1"/>
      <c r="QKU1404" s="1"/>
      <c r="QKV1404" s="1"/>
      <c r="QKW1404" s="1"/>
      <c r="QKX1404" s="1"/>
      <c r="QKY1404" s="1"/>
      <c r="QKZ1404" s="1"/>
      <c r="QLA1404" s="1"/>
      <c r="QLB1404" s="1"/>
      <c r="QLC1404" s="1"/>
      <c r="QLD1404" s="1"/>
      <c r="QLE1404" s="1"/>
      <c r="QLF1404" s="1"/>
      <c r="QLG1404" s="1"/>
      <c r="QLH1404" s="1"/>
      <c r="QLI1404" s="1"/>
      <c r="QLJ1404" s="1"/>
      <c r="QLK1404" s="1"/>
      <c r="QLL1404" s="1"/>
      <c r="QLM1404" s="1"/>
      <c r="QLN1404" s="1"/>
      <c r="QLO1404" s="1"/>
      <c r="QLP1404" s="1"/>
      <c r="QLQ1404" s="1"/>
      <c r="QLR1404" s="1"/>
      <c r="QLS1404" s="1"/>
      <c r="QLT1404" s="1"/>
      <c r="QLU1404" s="1"/>
      <c r="QLV1404" s="1"/>
      <c r="QLW1404" s="1"/>
      <c r="QLX1404" s="1"/>
      <c r="QLY1404" s="1"/>
      <c r="QLZ1404" s="1"/>
      <c r="QMA1404" s="1"/>
      <c r="QMB1404" s="1"/>
      <c r="QMC1404" s="1"/>
      <c r="QMD1404" s="1"/>
      <c r="QME1404" s="1"/>
      <c r="QMF1404" s="1"/>
      <c r="QMG1404" s="1"/>
      <c r="QMH1404" s="1"/>
      <c r="QMI1404" s="1"/>
      <c r="QMJ1404" s="1"/>
      <c r="QMK1404" s="1"/>
      <c r="QML1404" s="1"/>
      <c r="QMM1404" s="1"/>
      <c r="QMN1404" s="1"/>
      <c r="QMO1404" s="1"/>
      <c r="QMP1404" s="1"/>
      <c r="QMQ1404" s="1"/>
      <c r="QMR1404" s="1"/>
      <c r="QMS1404" s="1"/>
      <c r="QMT1404" s="1"/>
      <c r="QMU1404" s="1"/>
      <c r="QMV1404" s="1"/>
      <c r="QMW1404" s="1"/>
      <c r="QMX1404" s="1"/>
      <c r="QMY1404" s="1"/>
      <c r="QMZ1404" s="1"/>
      <c r="QNA1404" s="1"/>
      <c r="QNB1404" s="1"/>
      <c r="QNC1404" s="1"/>
      <c r="QND1404" s="1"/>
      <c r="QNE1404" s="1"/>
      <c r="QNF1404" s="1"/>
      <c r="QNG1404" s="1"/>
      <c r="QNH1404" s="1"/>
      <c r="QNI1404" s="1"/>
      <c r="QNJ1404" s="1"/>
      <c r="QNK1404" s="1"/>
      <c r="QNL1404" s="1"/>
      <c r="QNM1404" s="1"/>
      <c r="QNN1404" s="1"/>
      <c r="QNO1404" s="1"/>
      <c r="QNP1404" s="1"/>
      <c r="QNQ1404" s="1"/>
      <c r="QNR1404" s="1"/>
      <c r="QNS1404" s="1"/>
      <c r="QNT1404" s="1"/>
      <c r="QNU1404" s="1"/>
      <c r="QNV1404" s="1"/>
      <c r="QNW1404" s="1"/>
      <c r="QNX1404" s="1"/>
      <c r="QNY1404" s="1"/>
      <c r="QNZ1404" s="1"/>
      <c r="QOA1404" s="1"/>
      <c r="QOB1404" s="1"/>
      <c r="QOC1404" s="1"/>
      <c r="QOD1404" s="1"/>
      <c r="QOE1404" s="1"/>
      <c r="QOF1404" s="1"/>
      <c r="QOG1404" s="1"/>
      <c r="QOH1404" s="1"/>
      <c r="QOI1404" s="1"/>
      <c r="QOJ1404" s="1"/>
      <c r="QOK1404" s="1"/>
      <c r="QOL1404" s="1"/>
      <c r="QOM1404" s="1"/>
      <c r="QON1404" s="1"/>
      <c r="QOO1404" s="1"/>
      <c r="QOP1404" s="1"/>
      <c r="QOQ1404" s="1"/>
      <c r="QOR1404" s="1"/>
      <c r="QOS1404" s="1"/>
      <c r="QOT1404" s="1"/>
      <c r="QOU1404" s="1"/>
      <c r="QOV1404" s="1"/>
      <c r="QOW1404" s="1"/>
      <c r="QOX1404" s="1"/>
      <c r="QOY1404" s="1"/>
      <c r="QOZ1404" s="1"/>
      <c r="QPA1404" s="1"/>
      <c r="QPB1404" s="1"/>
      <c r="QPC1404" s="1"/>
      <c r="QPD1404" s="1"/>
      <c r="QPE1404" s="1"/>
      <c r="QPF1404" s="1"/>
      <c r="QPG1404" s="1"/>
      <c r="QPH1404" s="1"/>
      <c r="QPI1404" s="1"/>
      <c r="QPJ1404" s="1"/>
      <c r="QPK1404" s="1"/>
      <c r="QPL1404" s="1"/>
      <c r="QPM1404" s="1"/>
      <c r="QPN1404" s="1"/>
      <c r="QPO1404" s="1"/>
      <c r="QPP1404" s="1"/>
      <c r="QPQ1404" s="1"/>
      <c r="QPR1404" s="1"/>
      <c r="QPS1404" s="1"/>
      <c r="QPT1404" s="1"/>
      <c r="QPU1404" s="1"/>
      <c r="QPV1404" s="1"/>
      <c r="QPW1404" s="1"/>
      <c r="QPX1404" s="1"/>
      <c r="QPY1404" s="1"/>
      <c r="QPZ1404" s="1"/>
      <c r="QQA1404" s="1"/>
      <c r="QQB1404" s="1"/>
      <c r="QQC1404" s="1"/>
      <c r="QQD1404" s="1"/>
      <c r="QQE1404" s="1"/>
      <c r="QQF1404" s="1"/>
      <c r="QQG1404" s="1"/>
      <c r="QQH1404" s="1"/>
      <c r="QQI1404" s="1"/>
      <c r="QQJ1404" s="1"/>
      <c r="QQK1404" s="1"/>
      <c r="QQL1404" s="1"/>
      <c r="QQM1404" s="1"/>
      <c r="QQN1404" s="1"/>
      <c r="QQO1404" s="1"/>
      <c r="QQP1404" s="1"/>
      <c r="QQQ1404" s="1"/>
      <c r="QQR1404" s="1"/>
      <c r="QQS1404" s="1"/>
      <c r="QQT1404" s="1"/>
      <c r="QQU1404" s="1"/>
      <c r="QQV1404" s="1"/>
      <c r="QQW1404" s="1"/>
      <c r="QQX1404" s="1"/>
      <c r="QQY1404" s="1"/>
      <c r="QQZ1404" s="1"/>
      <c r="QRA1404" s="1"/>
      <c r="QRB1404" s="1"/>
      <c r="QRC1404" s="1"/>
      <c r="QRD1404" s="1"/>
      <c r="QRE1404" s="1"/>
      <c r="QRF1404" s="1"/>
      <c r="QRG1404" s="1"/>
      <c r="QRH1404" s="1"/>
      <c r="QRI1404" s="1"/>
      <c r="QRJ1404" s="1"/>
      <c r="QRK1404" s="1"/>
      <c r="QRL1404" s="1"/>
      <c r="QRM1404" s="1"/>
      <c r="QRN1404" s="1"/>
      <c r="QRO1404" s="1"/>
      <c r="QRP1404" s="1"/>
      <c r="QRQ1404" s="1"/>
      <c r="QRR1404" s="1"/>
      <c r="QRS1404" s="1"/>
      <c r="QRT1404" s="1"/>
      <c r="QRU1404" s="1"/>
      <c r="QRV1404" s="1"/>
      <c r="QRW1404" s="1"/>
      <c r="QRX1404" s="1"/>
      <c r="QRY1404" s="1"/>
      <c r="QRZ1404" s="1"/>
      <c r="QSA1404" s="1"/>
      <c r="QSB1404" s="1"/>
      <c r="QSC1404" s="1"/>
      <c r="QSD1404" s="1"/>
      <c r="QSE1404" s="1"/>
      <c r="QSF1404" s="1"/>
      <c r="QSG1404" s="1"/>
      <c r="QSH1404" s="1"/>
      <c r="QSI1404" s="1"/>
      <c r="QSJ1404" s="1"/>
      <c r="QSK1404" s="1"/>
      <c r="QSL1404" s="1"/>
      <c r="QSM1404" s="1"/>
      <c r="QSN1404" s="1"/>
      <c r="QSO1404" s="1"/>
      <c r="QSP1404" s="1"/>
      <c r="QSQ1404" s="1"/>
      <c r="QSR1404" s="1"/>
      <c r="QSS1404" s="1"/>
      <c r="QST1404" s="1"/>
      <c r="QSU1404" s="1"/>
      <c r="QSV1404" s="1"/>
      <c r="QSW1404" s="1"/>
      <c r="QSX1404" s="1"/>
      <c r="QSY1404" s="1"/>
      <c r="QSZ1404" s="1"/>
      <c r="QTA1404" s="1"/>
      <c r="QTB1404" s="1"/>
      <c r="QTC1404" s="1"/>
      <c r="QTD1404" s="1"/>
      <c r="QTE1404" s="1"/>
      <c r="QTF1404" s="1"/>
      <c r="QTG1404" s="1"/>
      <c r="QTH1404" s="1"/>
      <c r="QTI1404" s="1"/>
      <c r="QTJ1404" s="1"/>
      <c r="QTK1404" s="1"/>
      <c r="QTL1404" s="1"/>
      <c r="QTM1404" s="1"/>
      <c r="QTN1404" s="1"/>
      <c r="QTO1404" s="1"/>
      <c r="QTP1404" s="1"/>
      <c r="QTQ1404" s="1"/>
      <c r="QTR1404" s="1"/>
      <c r="QTS1404" s="1"/>
      <c r="QTT1404" s="1"/>
      <c r="QTU1404" s="1"/>
      <c r="QTV1404" s="1"/>
      <c r="QTW1404" s="1"/>
      <c r="QTX1404" s="1"/>
      <c r="QTY1404" s="1"/>
      <c r="QTZ1404" s="1"/>
      <c r="QUA1404" s="1"/>
      <c r="QUB1404" s="1"/>
      <c r="QUC1404" s="1"/>
      <c r="QUD1404" s="1"/>
      <c r="QUE1404" s="1"/>
      <c r="QUF1404" s="1"/>
      <c r="QUG1404" s="1"/>
      <c r="QUH1404" s="1"/>
      <c r="QUI1404" s="1"/>
      <c r="QUJ1404" s="1"/>
      <c r="QUK1404" s="1"/>
      <c r="QUL1404" s="1"/>
      <c r="QUM1404" s="1"/>
      <c r="QUN1404" s="1"/>
      <c r="QUO1404" s="1"/>
      <c r="QUP1404" s="1"/>
      <c r="QUQ1404" s="1"/>
      <c r="QUR1404" s="1"/>
      <c r="QUS1404" s="1"/>
      <c r="QUT1404" s="1"/>
      <c r="QUU1404" s="1"/>
      <c r="QUV1404" s="1"/>
      <c r="QUW1404" s="1"/>
      <c r="QUX1404" s="1"/>
      <c r="QUY1404" s="1"/>
      <c r="QUZ1404" s="1"/>
      <c r="QVA1404" s="1"/>
      <c r="QVB1404" s="1"/>
      <c r="QVC1404" s="1"/>
      <c r="QVD1404" s="1"/>
      <c r="QVE1404" s="1"/>
      <c r="QVF1404" s="1"/>
      <c r="QVG1404" s="1"/>
      <c r="QVH1404" s="1"/>
      <c r="QVI1404" s="1"/>
      <c r="QVJ1404" s="1"/>
      <c r="QVK1404" s="1"/>
      <c r="QVL1404" s="1"/>
      <c r="QVM1404" s="1"/>
      <c r="QVN1404" s="1"/>
      <c r="QVO1404" s="1"/>
      <c r="QVP1404" s="1"/>
      <c r="QVQ1404" s="1"/>
      <c r="QVR1404" s="1"/>
      <c r="QVS1404" s="1"/>
      <c r="QVT1404" s="1"/>
      <c r="QVU1404" s="1"/>
      <c r="QVV1404" s="1"/>
      <c r="QVW1404" s="1"/>
      <c r="QVX1404" s="1"/>
      <c r="QVY1404" s="1"/>
      <c r="QVZ1404" s="1"/>
      <c r="QWA1404" s="1"/>
      <c r="QWB1404" s="1"/>
      <c r="QWC1404" s="1"/>
      <c r="QWD1404" s="1"/>
      <c r="QWE1404" s="1"/>
      <c r="QWF1404" s="1"/>
      <c r="QWG1404" s="1"/>
      <c r="QWH1404" s="1"/>
      <c r="QWI1404" s="1"/>
      <c r="QWJ1404" s="1"/>
      <c r="QWK1404" s="1"/>
      <c r="QWL1404" s="1"/>
      <c r="QWM1404" s="1"/>
      <c r="QWN1404" s="1"/>
      <c r="QWO1404" s="1"/>
      <c r="QWP1404" s="1"/>
      <c r="QWQ1404" s="1"/>
      <c r="QWR1404" s="1"/>
      <c r="QWS1404" s="1"/>
      <c r="QWT1404" s="1"/>
      <c r="QWU1404" s="1"/>
      <c r="QWV1404" s="1"/>
      <c r="QWW1404" s="1"/>
      <c r="QWX1404" s="1"/>
      <c r="QWY1404" s="1"/>
      <c r="QWZ1404" s="1"/>
      <c r="QXA1404" s="1"/>
      <c r="QXB1404" s="1"/>
      <c r="QXC1404" s="1"/>
      <c r="QXD1404" s="1"/>
      <c r="QXE1404" s="1"/>
      <c r="QXF1404" s="1"/>
      <c r="QXG1404" s="1"/>
      <c r="QXH1404" s="1"/>
      <c r="QXI1404" s="1"/>
      <c r="QXJ1404" s="1"/>
      <c r="QXK1404" s="1"/>
      <c r="QXL1404" s="1"/>
      <c r="QXM1404" s="1"/>
      <c r="QXN1404" s="1"/>
      <c r="QXO1404" s="1"/>
      <c r="QXP1404" s="1"/>
      <c r="QXQ1404" s="1"/>
      <c r="QXR1404" s="1"/>
      <c r="QXS1404" s="1"/>
      <c r="QXT1404" s="1"/>
      <c r="QXU1404" s="1"/>
      <c r="QXV1404" s="1"/>
      <c r="QXW1404" s="1"/>
      <c r="QXX1404" s="1"/>
      <c r="QXY1404" s="1"/>
      <c r="QXZ1404" s="1"/>
      <c r="QYA1404" s="1"/>
      <c r="QYB1404" s="1"/>
      <c r="QYC1404" s="1"/>
      <c r="QYD1404" s="1"/>
      <c r="QYE1404" s="1"/>
      <c r="QYF1404" s="1"/>
      <c r="QYG1404" s="1"/>
      <c r="QYH1404" s="1"/>
      <c r="QYI1404" s="1"/>
      <c r="QYJ1404" s="1"/>
      <c r="QYK1404" s="1"/>
      <c r="QYL1404" s="1"/>
      <c r="QYM1404" s="1"/>
      <c r="QYN1404" s="1"/>
      <c r="QYO1404" s="1"/>
      <c r="QYP1404" s="1"/>
      <c r="QYQ1404" s="1"/>
      <c r="QYR1404" s="1"/>
      <c r="QYS1404" s="1"/>
      <c r="QYT1404" s="1"/>
      <c r="QYU1404" s="1"/>
      <c r="QYV1404" s="1"/>
      <c r="QYW1404" s="1"/>
      <c r="QYX1404" s="1"/>
      <c r="QYY1404" s="1"/>
      <c r="QYZ1404" s="1"/>
      <c r="QZA1404" s="1"/>
      <c r="QZB1404" s="1"/>
      <c r="QZC1404" s="1"/>
      <c r="QZD1404" s="1"/>
      <c r="QZE1404" s="1"/>
      <c r="QZF1404" s="1"/>
      <c r="QZG1404" s="1"/>
      <c r="QZH1404" s="1"/>
      <c r="QZI1404" s="1"/>
      <c r="QZJ1404" s="1"/>
      <c r="QZK1404" s="1"/>
      <c r="QZL1404" s="1"/>
      <c r="QZM1404" s="1"/>
      <c r="QZN1404" s="1"/>
      <c r="QZO1404" s="1"/>
      <c r="QZP1404" s="1"/>
      <c r="QZQ1404" s="1"/>
      <c r="QZR1404" s="1"/>
      <c r="QZS1404" s="1"/>
      <c r="QZT1404" s="1"/>
      <c r="QZU1404" s="1"/>
      <c r="QZV1404" s="1"/>
      <c r="QZW1404" s="1"/>
      <c r="QZX1404" s="1"/>
      <c r="QZY1404" s="1"/>
      <c r="QZZ1404" s="1"/>
      <c r="RAA1404" s="1"/>
      <c r="RAB1404" s="1"/>
      <c r="RAC1404" s="1"/>
      <c r="RAD1404" s="1"/>
      <c r="RAE1404" s="1"/>
      <c r="RAF1404" s="1"/>
      <c r="RAG1404" s="1"/>
      <c r="RAH1404" s="1"/>
      <c r="RAI1404" s="1"/>
      <c r="RAJ1404" s="1"/>
      <c r="RAK1404" s="1"/>
      <c r="RAL1404" s="1"/>
      <c r="RAM1404" s="1"/>
      <c r="RAN1404" s="1"/>
      <c r="RAO1404" s="1"/>
      <c r="RAP1404" s="1"/>
      <c r="RAQ1404" s="1"/>
      <c r="RAR1404" s="1"/>
      <c r="RAS1404" s="1"/>
      <c r="RAT1404" s="1"/>
      <c r="RAU1404" s="1"/>
      <c r="RAV1404" s="1"/>
      <c r="RAW1404" s="1"/>
      <c r="RAX1404" s="1"/>
      <c r="RAY1404" s="1"/>
      <c r="RAZ1404" s="1"/>
      <c r="RBA1404" s="1"/>
      <c r="RBB1404" s="1"/>
      <c r="RBC1404" s="1"/>
      <c r="RBD1404" s="1"/>
      <c r="RBE1404" s="1"/>
      <c r="RBF1404" s="1"/>
      <c r="RBG1404" s="1"/>
      <c r="RBH1404" s="1"/>
      <c r="RBI1404" s="1"/>
      <c r="RBJ1404" s="1"/>
      <c r="RBK1404" s="1"/>
      <c r="RBL1404" s="1"/>
      <c r="RBM1404" s="1"/>
      <c r="RBN1404" s="1"/>
      <c r="RBO1404" s="1"/>
      <c r="RBP1404" s="1"/>
      <c r="RBQ1404" s="1"/>
      <c r="RBR1404" s="1"/>
      <c r="RBS1404" s="1"/>
      <c r="RBT1404" s="1"/>
      <c r="RBU1404" s="1"/>
      <c r="RBV1404" s="1"/>
      <c r="RBW1404" s="1"/>
      <c r="RBX1404" s="1"/>
      <c r="RBY1404" s="1"/>
      <c r="RBZ1404" s="1"/>
      <c r="RCA1404" s="1"/>
      <c r="RCB1404" s="1"/>
      <c r="RCC1404" s="1"/>
      <c r="RCD1404" s="1"/>
      <c r="RCE1404" s="1"/>
      <c r="RCF1404" s="1"/>
      <c r="RCG1404" s="1"/>
      <c r="RCH1404" s="1"/>
      <c r="RCI1404" s="1"/>
      <c r="RCJ1404" s="1"/>
      <c r="RCK1404" s="1"/>
      <c r="RCL1404" s="1"/>
      <c r="RCM1404" s="1"/>
      <c r="RCN1404" s="1"/>
      <c r="RCO1404" s="1"/>
      <c r="RCP1404" s="1"/>
      <c r="RCQ1404" s="1"/>
      <c r="RCR1404" s="1"/>
      <c r="RCS1404" s="1"/>
      <c r="RCT1404" s="1"/>
      <c r="RCU1404" s="1"/>
      <c r="RCV1404" s="1"/>
      <c r="RCW1404" s="1"/>
      <c r="RCX1404" s="1"/>
      <c r="RCY1404" s="1"/>
      <c r="RCZ1404" s="1"/>
      <c r="RDA1404" s="1"/>
      <c r="RDB1404" s="1"/>
      <c r="RDC1404" s="1"/>
      <c r="RDD1404" s="1"/>
      <c r="RDE1404" s="1"/>
      <c r="RDF1404" s="1"/>
      <c r="RDG1404" s="1"/>
      <c r="RDH1404" s="1"/>
      <c r="RDI1404" s="1"/>
      <c r="RDJ1404" s="1"/>
      <c r="RDK1404" s="1"/>
      <c r="RDL1404" s="1"/>
      <c r="RDM1404" s="1"/>
      <c r="RDN1404" s="1"/>
      <c r="RDO1404" s="1"/>
      <c r="RDP1404" s="1"/>
      <c r="RDQ1404" s="1"/>
      <c r="RDR1404" s="1"/>
      <c r="RDS1404" s="1"/>
      <c r="RDT1404" s="1"/>
      <c r="RDU1404" s="1"/>
      <c r="RDV1404" s="1"/>
      <c r="RDW1404" s="1"/>
      <c r="RDX1404" s="1"/>
      <c r="RDY1404" s="1"/>
      <c r="RDZ1404" s="1"/>
      <c r="REA1404" s="1"/>
      <c r="REB1404" s="1"/>
      <c r="REC1404" s="1"/>
      <c r="RED1404" s="1"/>
      <c r="REE1404" s="1"/>
      <c r="REF1404" s="1"/>
      <c r="REG1404" s="1"/>
      <c r="REH1404" s="1"/>
      <c r="REI1404" s="1"/>
      <c r="REJ1404" s="1"/>
      <c r="REK1404" s="1"/>
      <c r="REL1404" s="1"/>
      <c r="REM1404" s="1"/>
      <c r="REN1404" s="1"/>
      <c r="REO1404" s="1"/>
      <c r="REP1404" s="1"/>
      <c r="REQ1404" s="1"/>
      <c r="RER1404" s="1"/>
      <c r="RES1404" s="1"/>
      <c r="RET1404" s="1"/>
      <c r="REU1404" s="1"/>
      <c r="REV1404" s="1"/>
      <c r="REW1404" s="1"/>
      <c r="REX1404" s="1"/>
      <c r="REY1404" s="1"/>
      <c r="REZ1404" s="1"/>
      <c r="RFA1404" s="1"/>
      <c r="RFB1404" s="1"/>
      <c r="RFC1404" s="1"/>
      <c r="RFD1404" s="1"/>
      <c r="RFE1404" s="1"/>
      <c r="RFF1404" s="1"/>
      <c r="RFG1404" s="1"/>
      <c r="RFH1404" s="1"/>
      <c r="RFI1404" s="1"/>
      <c r="RFJ1404" s="1"/>
      <c r="RFK1404" s="1"/>
      <c r="RFL1404" s="1"/>
      <c r="RFM1404" s="1"/>
      <c r="RFN1404" s="1"/>
      <c r="RFO1404" s="1"/>
      <c r="RFP1404" s="1"/>
      <c r="RFQ1404" s="1"/>
      <c r="RFR1404" s="1"/>
      <c r="RFS1404" s="1"/>
      <c r="RFT1404" s="1"/>
      <c r="RFU1404" s="1"/>
      <c r="RFV1404" s="1"/>
      <c r="RFW1404" s="1"/>
      <c r="RFX1404" s="1"/>
      <c r="RFY1404" s="1"/>
      <c r="RFZ1404" s="1"/>
      <c r="RGA1404" s="1"/>
      <c r="RGB1404" s="1"/>
      <c r="RGC1404" s="1"/>
      <c r="RGD1404" s="1"/>
      <c r="RGE1404" s="1"/>
      <c r="RGF1404" s="1"/>
      <c r="RGG1404" s="1"/>
      <c r="RGH1404" s="1"/>
      <c r="RGI1404" s="1"/>
      <c r="RGJ1404" s="1"/>
      <c r="RGK1404" s="1"/>
      <c r="RGL1404" s="1"/>
      <c r="RGM1404" s="1"/>
      <c r="RGN1404" s="1"/>
      <c r="RGO1404" s="1"/>
      <c r="RGP1404" s="1"/>
      <c r="RGQ1404" s="1"/>
      <c r="RGR1404" s="1"/>
      <c r="RGS1404" s="1"/>
      <c r="RGT1404" s="1"/>
      <c r="RGU1404" s="1"/>
      <c r="RGV1404" s="1"/>
      <c r="RGW1404" s="1"/>
      <c r="RGX1404" s="1"/>
      <c r="RGY1404" s="1"/>
      <c r="RGZ1404" s="1"/>
      <c r="RHA1404" s="1"/>
      <c r="RHB1404" s="1"/>
      <c r="RHC1404" s="1"/>
      <c r="RHD1404" s="1"/>
      <c r="RHE1404" s="1"/>
      <c r="RHF1404" s="1"/>
      <c r="RHG1404" s="1"/>
      <c r="RHH1404" s="1"/>
      <c r="RHI1404" s="1"/>
      <c r="RHJ1404" s="1"/>
      <c r="RHK1404" s="1"/>
      <c r="RHL1404" s="1"/>
      <c r="RHM1404" s="1"/>
      <c r="RHN1404" s="1"/>
      <c r="RHO1404" s="1"/>
      <c r="RHP1404" s="1"/>
      <c r="RHQ1404" s="1"/>
      <c r="RHR1404" s="1"/>
      <c r="RHS1404" s="1"/>
      <c r="RHT1404" s="1"/>
      <c r="RHU1404" s="1"/>
      <c r="RHV1404" s="1"/>
      <c r="RHW1404" s="1"/>
      <c r="RHX1404" s="1"/>
      <c r="RHY1404" s="1"/>
      <c r="RHZ1404" s="1"/>
      <c r="RIA1404" s="1"/>
      <c r="RIB1404" s="1"/>
      <c r="RIC1404" s="1"/>
      <c r="RID1404" s="1"/>
      <c r="RIE1404" s="1"/>
      <c r="RIF1404" s="1"/>
      <c r="RIG1404" s="1"/>
      <c r="RIH1404" s="1"/>
      <c r="RII1404" s="1"/>
      <c r="RIJ1404" s="1"/>
      <c r="RIK1404" s="1"/>
      <c r="RIL1404" s="1"/>
      <c r="RIM1404" s="1"/>
      <c r="RIN1404" s="1"/>
      <c r="RIO1404" s="1"/>
      <c r="RIP1404" s="1"/>
      <c r="RIQ1404" s="1"/>
      <c r="RIR1404" s="1"/>
      <c r="RIS1404" s="1"/>
      <c r="RIT1404" s="1"/>
      <c r="RIU1404" s="1"/>
      <c r="RIV1404" s="1"/>
      <c r="RIW1404" s="1"/>
      <c r="RIX1404" s="1"/>
      <c r="RIY1404" s="1"/>
      <c r="RIZ1404" s="1"/>
      <c r="RJA1404" s="1"/>
      <c r="RJB1404" s="1"/>
      <c r="RJC1404" s="1"/>
      <c r="RJD1404" s="1"/>
      <c r="RJE1404" s="1"/>
      <c r="RJF1404" s="1"/>
      <c r="RJG1404" s="1"/>
      <c r="RJH1404" s="1"/>
      <c r="RJI1404" s="1"/>
      <c r="RJJ1404" s="1"/>
      <c r="RJK1404" s="1"/>
      <c r="RJL1404" s="1"/>
      <c r="RJM1404" s="1"/>
      <c r="RJN1404" s="1"/>
      <c r="RJO1404" s="1"/>
      <c r="RJP1404" s="1"/>
      <c r="RJQ1404" s="1"/>
      <c r="RJR1404" s="1"/>
      <c r="RJS1404" s="1"/>
      <c r="RJT1404" s="1"/>
      <c r="RJU1404" s="1"/>
      <c r="RJV1404" s="1"/>
      <c r="RJW1404" s="1"/>
      <c r="RJX1404" s="1"/>
      <c r="RJY1404" s="1"/>
      <c r="RJZ1404" s="1"/>
      <c r="RKA1404" s="1"/>
      <c r="RKB1404" s="1"/>
      <c r="RKC1404" s="1"/>
      <c r="RKD1404" s="1"/>
      <c r="RKE1404" s="1"/>
      <c r="RKF1404" s="1"/>
      <c r="RKG1404" s="1"/>
      <c r="RKH1404" s="1"/>
      <c r="RKI1404" s="1"/>
      <c r="RKJ1404" s="1"/>
      <c r="RKK1404" s="1"/>
      <c r="RKL1404" s="1"/>
      <c r="RKM1404" s="1"/>
      <c r="RKN1404" s="1"/>
      <c r="RKO1404" s="1"/>
      <c r="RKP1404" s="1"/>
      <c r="RKQ1404" s="1"/>
      <c r="RKR1404" s="1"/>
      <c r="RKS1404" s="1"/>
      <c r="RKT1404" s="1"/>
      <c r="RKU1404" s="1"/>
      <c r="RKV1404" s="1"/>
      <c r="RKW1404" s="1"/>
      <c r="RKX1404" s="1"/>
      <c r="RKY1404" s="1"/>
      <c r="RKZ1404" s="1"/>
      <c r="RLA1404" s="1"/>
      <c r="RLB1404" s="1"/>
      <c r="RLC1404" s="1"/>
      <c r="RLD1404" s="1"/>
      <c r="RLE1404" s="1"/>
      <c r="RLF1404" s="1"/>
      <c r="RLG1404" s="1"/>
      <c r="RLH1404" s="1"/>
      <c r="RLI1404" s="1"/>
      <c r="RLJ1404" s="1"/>
      <c r="RLK1404" s="1"/>
      <c r="RLL1404" s="1"/>
      <c r="RLM1404" s="1"/>
      <c r="RLN1404" s="1"/>
      <c r="RLO1404" s="1"/>
      <c r="RLP1404" s="1"/>
      <c r="RLQ1404" s="1"/>
      <c r="RLR1404" s="1"/>
      <c r="RLS1404" s="1"/>
      <c r="RLT1404" s="1"/>
      <c r="RLU1404" s="1"/>
      <c r="RLV1404" s="1"/>
      <c r="RLW1404" s="1"/>
      <c r="RLX1404" s="1"/>
      <c r="RLY1404" s="1"/>
      <c r="RLZ1404" s="1"/>
      <c r="RMA1404" s="1"/>
      <c r="RMB1404" s="1"/>
      <c r="RMC1404" s="1"/>
      <c r="RMD1404" s="1"/>
      <c r="RME1404" s="1"/>
      <c r="RMF1404" s="1"/>
      <c r="RMG1404" s="1"/>
      <c r="RMH1404" s="1"/>
      <c r="RMI1404" s="1"/>
      <c r="RMJ1404" s="1"/>
      <c r="RMK1404" s="1"/>
      <c r="RML1404" s="1"/>
      <c r="RMM1404" s="1"/>
      <c r="RMN1404" s="1"/>
      <c r="RMO1404" s="1"/>
      <c r="RMP1404" s="1"/>
      <c r="RMQ1404" s="1"/>
      <c r="RMR1404" s="1"/>
      <c r="RMS1404" s="1"/>
      <c r="RMT1404" s="1"/>
      <c r="RMU1404" s="1"/>
      <c r="RMV1404" s="1"/>
      <c r="RMW1404" s="1"/>
      <c r="RMX1404" s="1"/>
      <c r="RMY1404" s="1"/>
      <c r="RMZ1404" s="1"/>
      <c r="RNA1404" s="1"/>
      <c r="RNB1404" s="1"/>
      <c r="RNC1404" s="1"/>
      <c r="RND1404" s="1"/>
      <c r="RNE1404" s="1"/>
      <c r="RNF1404" s="1"/>
      <c r="RNG1404" s="1"/>
      <c r="RNH1404" s="1"/>
      <c r="RNI1404" s="1"/>
      <c r="RNJ1404" s="1"/>
      <c r="RNK1404" s="1"/>
      <c r="RNL1404" s="1"/>
      <c r="RNM1404" s="1"/>
      <c r="RNN1404" s="1"/>
      <c r="RNO1404" s="1"/>
      <c r="RNP1404" s="1"/>
      <c r="RNQ1404" s="1"/>
      <c r="RNR1404" s="1"/>
      <c r="RNS1404" s="1"/>
      <c r="RNT1404" s="1"/>
      <c r="RNU1404" s="1"/>
      <c r="RNV1404" s="1"/>
      <c r="RNW1404" s="1"/>
      <c r="RNX1404" s="1"/>
      <c r="RNY1404" s="1"/>
      <c r="RNZ1404" s="1"/>
      <c r="ROA1404" s="1"/>
      <c r="ROB1404" s="1"/>
      <c r="ROC1404" s="1"/>
      <c r="ROD1404" s="1"/>
      <c r="ROE1404" s="1"/>
      <c r="ROF1404" s="1"/>
      <c r="ROG1404" s="1"/>
      <c r="ROH1404" s="1"/>
      <c r="ROI1404" s="1"/>
      <c r="ROJ1404" s="1"/>
      <c r="ROK1404" s="1"/>
      <c r="ROL1404" s="1"/>
      <c r="ROM1404" s="1"/>
      <c r="RON1404" s="1"/>
      <c r="ROO1404" s="1"/>
      <c r="ROP1404" s="1"/>
      <c r="ROQ1404" s="1"/>
      <c r="ROR1404" s="1"/>
      <c r="ROS1404" s="1"/>
      <c r="ROT1404" s="1"/>
      <c r="ROU1404" s="1"/>
      <c r="ROV1404" s="1"/>
      <c r="ROW1404" s="1"/>
      <c r="ROX1404" s="1"/>
      <c r="ROY1404" s="1"/>
      <c r="ROZ1404" s="1"/>
      <c r="RPA1404" s="1"/>
      <c r="RPB1404" s="1"/>
      <c r="RPC1404" s="1"/>
      <c r="RPD1404" s="1"/>
      <c r="RPE1404" s="1"/>
      <c r="RPF1404" s="1"/>
      <c r="RPG1404" s="1"/>
      <c r="RPH1404" s="1"/>
      <c r="RPI1404" s="1"/>
      <c r="RPJ1404" s="1"/>
      <c r="RPK1404" s="1"/>
      <c r="RPL1404" s="1"/>
      <c r="RPM1404" s="1"/>
      <c r="RPN1404" s="1"/>
      <c r="RPO1404" s="1"/>
      <c r="RPP1404" s="1"/>
      <c r="RPQ1404" s="1"/>
      <c r="RPR1404" s="1"/>
      <c r="RPS1404" s="1"/>
      <c r="RPT1404" s="1"/>
      <c r="RPU1404" s="1"/>
      <c r="RPV1404" s="1"/>
      <c r="RPW1404" s="1"/>
      <c r="RPX1404" s="1"/>
      <c r="RPY1404" s="1"/>
      <c r="RPZ1404" s="1"/>
      <c r="RQA1404" s="1"/>
      <c r="RQB1404" s="1"/>
      <c r="RQC1404" s="1"/>
      <c r="RQD1404" s="1"/>
      <c r="RQE1404" s="1"/>
      <c r="RQF1404" s="1"/>
      <c r="RQG1404" s="1"/>
      <c r="RQH1404" s="1"/>
      <c r="RQI1404" s="1"/>
      <c r="RQJ1404" s="1"/>
      <c r="RQK1404" s="1"/>
      <c r="RQL1404" s="1"/>
      <c r="RQM1404" s="1"/>
      <c r="RQN1404" s="1"/>
      <c r="RQO1404" s="1"/>
      <c r="RQP1404" s="1"/>
      <c r="RQQ1404" s="1"/>
      <c r="RQR1404" s="1"/>
      <c r="RQS1404" s="1"/>
      <c r="RQT1404" s="1"/>
      <c r="RQU1404" s="1"/>
      <c r="RQV1404" s="1"/>
      <c r="RQW1404" s="1"/>
      <c r="RQX1404" s="1"/>
      <c r="RQY1404" s="1"/>
      <c r="RQZ1404" s="1"/>
      <c r="RRA1404" s="1"/>
      <c r="RRB1404" s="1"/>
      <c r="RRC1404" s="1"/>
      <c r="RRD1404" s="1"/>
      <c r="RRE1404" s="1"/>
      <c r="RRF1404" s="1"/>
      <c r="RRG1404" s="1"/>
      <c r="RRH1404" s="1"/>
      <c r="RRI1404" s="1"/>
      <c r="RRJ1404" s="1"/>
      <c r="RRK1404" s="1"/>
      <c r="RRL1404" s="1"/>
      <c r="RRM1404" s="1"/>
      <c r="RRN1404" s="1"/>
      <c r="RRO1404" s="1"/>
      <c r="RRP1404" s="1"/>
      <c r="RRQ1404" s="1"/>
      <c r="RRR1404" s="1"/>
      <c r="RRS1404" s="1"/>
      <c r="RRT1404" s="1"/>
      <c r="RRU1404" s="1"/>
      <c r="RRV1404" s="1"/>
      <c r="RRW1404" s="1"/>
      <c r="RRX1404" s="1"/>
      <c r="RRY1404" s="1"/>
      <c r="RRZ1404" s="1"/>
      <c r="RSA1404" s="1"/>
      <c r="RSB1404" s="1"/>
      <c r="RSC1404" s="1"/>
      <c r="RSD1404" s="1"/>
      <c r="RSE1404" s="1"/>
      <c r="RSF1404" s="1"/>
      <c r="RSG1404" s="1"/>
      <c r="RSH1404" s="1"/>
      <c r="RSI1404" s="1"/>
      <c r="RSJ1404" s="1"/>
      <c r="RSK1404" s="1"/>
      <c r="RSL1404" s="1"/>
      <c r="RSM1404" s="1"/>
      <c r="RSN1404" s="1"/>
      <c r="RSO1404" s="1"/>
      <c r="RSP1404" s="1"/>
      <c r="RSQ1404" s="1"/>
      <c r="RSR1404" s="1"/>
      <c r="RSS1404" s="1"/>
      <c r="RST1404" s="1"/>
      <c r="RSU1404" s="1"/>
      <c r="RSV1404" s="1"/>
      <c r="RSW1404" s="1"/>
      <c r="RSX1404" s="1"/>
      <c r="RSY1404" s="1"/>
      <c r="RSZ1404" s="1"/>
      <c r="RTA1404" s="1"/>
      <c r="RTB1404" s="1"/>
      <c r="RTC1404" s="1"/>
      <c r="RTD1404" s="1"/>
      <c r="RTE1404" s="1"/>
      <c r="RTF1404" s="1"/>
      <c r="RTG1404" s="1"/>
      <c r="RTH1404" s="1"/>
      <c r="RTI1404" s="1"/>
      <c r="RTJ1404" s="1"/>
      <c r="RTK1404" s="1"/>
      <c r="RTL1404" s="1"/>
      <c r="RTM1404" s="1"/>
      <c r="RTN1404" s="1"/>
      <c r="RTO1404" s="1"/>
      <c r="RTP1404" s="1"/>
      <c r="RTQ1404" s="1"/>
      <c r="RTR1404" s="1"/>
      <c r="RTS1404" s="1"/>
      <c r="RTT1404" s="1"/>
      <c r="RTU1404" s="1"/>
      <c r="RTV1404" s="1"/>
      <c r="RTW1404" s="1"/>
      <c r="RTX1404" s="1"/>
      <c r="RTY1404" s="1"/>
      <c r="RTZ1404" s="1"/>
      <c r="RUA1404" s="1"/>
      <c r="RUB1404" s="1"/>
      <c r="RUC1404" s="1"/>
      <c r="RUD1404" s="1"/>
      <c r="RUE1404" s="1"/>
      <c r="RUF1404" s="1"/>
      <c r="RUG1404" s="1"/>
      <c r="RUH1404" s="1"/>
      <c r="RUI1404" s="1"/>
      <c r="RUJ1404" s="1"/>
      <c r="RUK1404" s="1"/>
      <c r="RUL1404" s="1"/>
      <c r="RUM1404" s="1"/>
      <c r="RUN1404" s="1"/>
      <c r="RUO1404" s="1"/>
      <c r="RUP1404" s="1"/>
      <c r="RUQ1404" s="1"/>
      <c r="RUR1404" s="1"/>
      <c r="RUS1404" s="1"/>
      <c r="RUT1404" s="1"/>
      <c r="RUU1404" s="1"/>
      <c r="RUV1404" s="1"/>
      <c r="RUW1404" s="1"/>
      <c r="RUX1404" s="1"/>
      <c r="RUY1404" s="1"/>
      <c r="RUZ1404" s="1"/>
      <c r="RVA1404" s="1"/>
      <c r="RVB1404" s="1"/>
      <c r="RVC1404" s="1"/>
      <c r="RVD1404" s="1"/>
      <c r="RVE1404" s="1"/>
      <c r="RVF1404" s="1"/>
      <c r="RVG1404" s="1"/>
      <c r="RVH1404" s="1"/>
      <c r="RVI1404" s="1"/>
      <c r="RVJ1404" s="1"/>
      <c r="RVK1404" s="1"/>
      <c r="RVL1404" s="1"/>
      <c r="RVM1404" s="1"/>
      <c r="RVN1404" s="1"/>
      <c r="RVO1404" s="1"/>
      <c r="RVP1404" s="1"/>
      <c r="RVQ1404" s="1"/>
      <c r="RVR1404" s="1"/>
      <c r="RVS1404" s="1"/>
      <c r="RVT1404" s="1"/>
      <c r="RVU1404" s="1"/>
      <c r="RVV1404" s="1"/>
      <c r="RVW1404" s="1"/>
      <c r="RVX1404" s="1"/>
      <c r="RVY1404" s="1"/>
      <c r="RVZ1404" s="1"/>
      <c r="RWA1404" s="1"/>
      <c r="RWB1404" s="1"/>
      <c r="RWC1404" s="1"/>
      <c r="RWD1404" s="1"/>
      <c r="RWE1404" s="1"/>
      <c r="RWF1404" s="1"/>
      <c r="RWG1404" s="1"/>
      <c r="RWH1404" s="1"/>
      <c r="RWI1404" s="1"/>
      <c r="RWJ1404" s="1"/>
      <c r="RWK1404" s="1"/>
      <c r="RWL1404" s="1"/>
      <c r="RWM1404" s="1"/>
      <c r="RWN1404" s="1"/>
      <c r="RWO1404" s="1"/>
      <c r="RWP1404" s="1"/>
      <c r="RWQ1404" s="1"/>
      <c r="RWR1404" s="1"/>
      <c r="RWS1404" s="1"/>
      <c r="RWT1404" s="1"/>
      <c r="RWU1404" s="1"/>
      <c r="RWV1404" s="1"/>
      <c r="RWW1404" s="1"/>
      <c r="RWX1404" s="1"/>
      <c r="RWY1404" s="1"/>
      <c r="RWZ1404" s="1"/>
      <c r="RXA1404" s="1"/>
      <c r="RXB1404" s="1"/>
      <c r="RXC1404" s="1"/>
      <c r="RXD1404" s="1"/>
      <c r="RXE1404" s="1"/>
      <c r="RXF1404" s="1"/>
      <c r="RXG1404" s="1"/>
      <c r="RXH1404" s="1"/>
      <c r="RXI1404" s="1"/>
      <c r="RXJ1404" s="1"/>
      <c r="RXK1404" s="1"/>
      <c r="RXL1404" s="1"/>
      <c r="RXM1404" s="1"/>
      <c r="RXN1404" s="1"/>
      <c r="RXO1404" s="1"/>
      <c r="RXP1404" s="1"/>
      <c r="RXQ1404" s="1"/>
      <c r="RXR1404" s="1"/>
      <c r="RXS1404" s="1"/>
      <c r="RXT1404" s="1"/>
      <c r="RXU1404" s="1"/>
      <c r="RXV1404" s="1"/>
      <c r="RXW1404" s="1"/>
      <c r="RXX1404" s="1"/>
      <c r="RXY1404" s="1"/>
      <c r="RXZ1404" s="1"/>
      <c r="RYA1404" s="1"/>
      <c r="RYB1404" s="1"/>
      <c r="RYC1404" s="1"/>
      <c r="RYD1404" s="1"/>
      <c r="RYE1404" s="1"/>
      <c r="RYF1404" s="1"/>
      <c r="RYG1404" s="1"/>
      <c r="RYH1404" s="1"/>
      <c r="RYI1404" s="1"/>
      <c r="RYJ1404" s="1"/>
      <c r="RYK1404" s="1"/>
      <c r="RYL1404" s="1"/>
      <c r="RYM1404" s="1"/>
      <c r="RYN1404" s="1"/>
      <c r="RYO1404" s="1"/>
      <c r="RYP1404" s="1"/>
      <c r="RYQ1404" s="1"/>
      <c r="RYR1404" s="1"/>
      <c r="RYS1404" s="1"/>
      <c r="RYT1404" s="1"/>
      <c r="RYU1404" s="1"/>
      <c r="RYV1404" s="1"/>
      <c r="RYW1404" s="1"/>
      <c r="RYX1404" s="1"/>
      <c r="RYY1404" s="1"/>
      <c r="RYZ1404" s="1"/>
      <c r="RZA1404" s="1"/>
      <c r="RZB1404" s="1"/>
      <c r="RZC1404" s="1"/>
      <c r="RZD1404" s="1"/>
      <c r="RZE1404" s="1"/>
      <c r="RZF1404" s="1"/>
      <c r="RZG1404" s="1"/>
      <c r="RZH1404" s="1"/>
      <c r="RZI1404" s="1"/>
      <c r="RZJ1404" s="1"/>
      <c r="RZK1404" s="1"/>
      <c r="RZL1404" s="1"/>
      <c r="RZM1404" s="1"/>
      <c r="RZN1404" s="1"/>
      <c r="RZO1404" s="1"/>
      <c r="RZP1404" s="1"/>
      <c r="RZQ1404" s="1"/>
      <c r="RZR1404" s="1"/>
      <c r="RZS1404" s="1"/>
      <c r="RZT1404" s="1"/>
      <c r="RZU1404" s="1"/>
      <c r="RZV1404" s="1"/>
      <c r="RZW1404" s="1"/>
      <c r="RZX1404" s="1"/>
      <c r="RZY1404" s="1"/>
      <c r="RZZ1404" s="1"/>
      <c r="SAA1404" s="1"/>
      <c r="SAB1404" s="1"/>
      <c r="SAC1404" s="1"/>
      <c r="SAD1404" s="1"/>
      <c r="SAE1404" s="1"/>
      <c r="SAF1404" s="1"/>
      <c r="SAG1404" s="1"/>
      <c r="SAH1404" s="1"/>
      <c r="SAI1404" s="1"/>
      <c r="SAJ1404" s="1"/>
      <c r="SAK1404" s="1"/>
      <c r="SAL1404" s="1"/>
      <c r="SAM1404" s="1"/>
      <c r="SAN1404" s="1"/>
      <c r="SAO1404" s="1"/>
      <c r="SAP1404" s="1"/>
      <c r="SAQ1404" s="1"/>
      <c r="SAR1404" s="1"/>
      <c r="SAS1404" s="1"/>
      <c r="SAT1404" s="1"/>
      <c r="SAU1404" s="1"/>
      <c r="SAV1404" s="1"/>
      <c r="SAW1404" s="1"/>
      <c r="SAX1404" s="1"/>
      <c r="SAY1404" s="1"/>
      <c r="SAZ1404" s="1"/>
      <c r="SBA1404" s="1"/>
      <c r="SBB1404" s="1"/>
      <c r="SBC1404" s="1"/>
      <c r="SBD1404" s="1"/>
      <c r="SBE1404" s="1"/>
      <c r="SBF1404" s="1"/>
      <c r="SBG1404" s="1"/>
      <c r="SBH1404" s="1"/>
      <c r="SBI1404" s="1"/>
      <c r="SBJ1404" s="1"/>
      <c r="SBK1404" s="1"/>
      <c r="SBL1404" s="1"/>
      <c r="SBM1404" s="1"/>
      <c r="SBN1404" s="1"/>
      <c r="SBO1404" s="1"/>
      <c r="SBP1404" s="1"/>
      <c r="SBQ1404" s="1"/>
      <c r="SBR1404" s="1"/>
      <c r="SBS1404" s="1"/>
      <c r="SBT1404" s="1"/>
      <c r="SBU1404" s="1"/>
      <c r="SBV1404" s="1"/>
      <c r="SBW1404" s="1"/>
      <c r="SBX1404" s="1"/>
      <c r="SBY1404" s="1"/>
      <c r="SBZ1404" s="1"/>
      <c r="SCA1404" s="1"/>
      <c r="SCB1404" s="1"/>
      <c r="SCC1404" s="1"/>
      <c r="SCD1404" s="1"/>
      <c r="SCE1404" s="1"/>
      <c r="SCF1404" s="1"/>
      <c r="SCG1404" s="1"/>
      <c r="SCH1404" s="1"/>
      <c r="SCI1404" s="1"/>
      <c r="SCJ1404" s="1"/>
      <c r="SCK1404" s="1"/>
      <c r="SCL1404" s="1"/>
      <c r="SCM1404" s="1"/>
      <c r="SCN1404" s="1"/>
      <c r="SCO1404" s="1"/>
      <c r="SCP1404" s="1"/>
      <c r="SCQ1404" s="1"/>
      <c r="SCR1404" s="1"/>
      <c r="SCS1404" s="1"/>
      <c r="SCT1404" s="1"/>
      <c r="SCU1404" s="1"/>
      <c r="SCV1404" s="1"/>
      <c r="SCW1404" s="1"/>
      <c r="SCX1404" s="1"/>
      <c r="SCY1404" s="1"/>
      <c r="SCZ1404" s="1"/>
      <c r="SDA1404" s="1"/>
      <c r="SDB1404" s="1"/>
      <c r="SDC1404" s="1"/>
      <c r="SDD1404" s="1"/>
      <c r="SDE1404" s="1"/>
      <c r="SDF1404" s="1"/>
      <c r="SDG1404" s="1"/>
      <c r="SDH1404" s="1"/>
      <c r="SDI1404" s="1"/>
      <c r="SDJ1404" s="1"/>
      <c r="SDK1404" s="1"/>
      <c r="SDL1404" s="1"/>
      <c r="SDM1404" s="1"/>
      <c r="SDN1404" s="1"/>
      <c r="SDO1404" s="1"/>
      <c r="SDP1404" s="1"/>
      <c r="SDQ1404" s="1"/>
      <c r="SDR1404" s="1"/>
      <c r="SDS1404" s="1"/>
      <c r="SDT1404" s="1"/>
      <c r="SDU1404" s="1"/>
      <c r="SDV1404" s="1"/>
      <c r="SDW1404" s="1"/>
      <c r="SDX1404" s="1"/>
      <c r="SDY1404" s="1"/>
      <c r="SDZ1404" s="1"/>
      <c r="SEA1404" s="1"/>
      <c r="SEB1404" s="1"/>
      <c r="SEC1404" s="1"/>
      <c r="SED1404" s="1"/>
      <c r="SEE1404" s="1"/>
      <c r="SEF1404" s="1"/>
      <c r="SEG1404" s="1"/>
      <c r="SEH1404" s="1"/>
      <c r="SEI1404" s="1"/>
      <c r="SEJ1404" s="1"/>
      <c r="SEK1404" s="1"/>
      <c r="SEL1404" s="1"/>
      <c r="SEM1404" s="1"/>
      <c r="SEN1404" s="1"/>
      <c r="SEO1404" s="1"/>
      <c r="SEP1404" s="1"/>
      <c r="SEQ1404" s="1"/>
      <c r="SER1404" s="1"/>
      <c r="SES1404" s="1"/>
      <c r="SET1404" s="1"/>
      <c r="SEU1404" s="1"/>
      <c r="SEV1404" s="1"/>
      <c r="SEW1404" s="1"/>
      <c r="SEX1404" s="1"/>
      <c r="SEY1404" s="1"/>
      <c r="SEZ1404" s="1"/>
      <c r="SFA1404" s="1"/>
      <c r="SFB1404" s="1"/>
      <c r="SFC1404" s="1"/>
      <c r="SFD1404" s="1"/>
      <c r="SFE1404" s="1"/>
      <c r="SFF1404" s="1"/>
      <c r="SFG1404" s="1"/>
      <c r="SFH1404" s="1"/>
      <c r="SFI1404" s="1"/>
      <c r="SFJ1404" s="1"/>
      <c r="SFK1404" s="1"/>
      <c r="SFL1404" s="1"/>
      <c r="SFM1404" s="1"/>
      <c r="SFN1404" s="1"/>
      <c r="SFO1404" s="1"/>
      <c r="SFP1404" s="1"/>
      <c r="SFQ1404" s="1"/>
      <c r="SFR1404" s="1"/>
      <c r="SFS1404" s="1"/>
      <c r="SFT1404" s="1"/>
      <c r="SFU1404" s="1"/>
      <c r="SFV1404" s="1"/>
      <c r="SFW1404" s="1"/>
      <c r="SFX1404" s="1"/>
      <c r="SFY1404" s="1"/>
      <c r="SFZ1404" s="1"/>
      <c r="SGA1404" s="1"/>
      <c r="SGB1404" s="1"/>
      <c r="SGC1404" s="1"/>
      <c r="SGD1404" s="1"/>
      <c r="SGE1404" s="1"/>
      <c r="SGF1404" s="1"/>
      <c r="SGG1404" s="1"/>
      <c r="SGH1404" s="1"/>
      <c r="SGI1404" s="1"/>
      <c r="SGJ1404" s="1"/>
      <c r="SGK1404" s="1"/>
      <c r="SGL1404" s="1"/>
      <c r="SGM1404" s="1"/>
      <c r="SGN1404" s="1"/>
      <c r="SGO1404" s="1"/>
      <c r="SGP1404" s="1"/>
      <c r="SGQ1404" s="1"/>
      <c r="SGR1404" s="1"/>
      <c r="SGS1404" s="1"/>
      <c r="SGT1404" s="1"/>
      <c r="SGU1404" s="1"/>
      <c r="SGV1404" s="1"/>
      <c r="SGW1404" s="1"/>
      <c r="SGX1404" s="1"/>
      <c r="SGY1404" s="1"/>
      <c r="SGZ1404" s="1"/>
      <c r="SHA1404" s="1"/>
      <c r="SHB1404" s="1"/>
      <c r="SHC1404" s="1"/>
      <c r="SHD1404" s="1"/>
      <c r="SHE1404" s="1"/>
      <c r="SHF1404" s="1"/>
      <c r="SHG1404" s="1"/>
      <c r="SHH1404" s="1"/>
      <c r="SHI1404" s="1"/>
      <c r="SHJ1404" s="1"/>
      <c r="SHK1404" s="1"/>
      <c r="SHL1404" s="1"/>
      <c r="SHM1404" s="1"/>
      <c r="SHN1404" s="1"/>
      <c r="SHO1404" s="1"/>
      <c r="SHP1404" s="1"/>
      <c r="SHQ1404" s="1"/>
      <c r="SHR1404" s="1"/>
      <c r="SHS1404" s="1"/>
      <c r="SHT1404" s="1"/>
      <c r="SHU1404" s="1"/>
      <c r="SHV1404" s="1"/>
      <c r="SHW1404" s="1"/>
      <c r="SHX1404" s="1"/>
      <c r="SHY1404" s="1"/>
      <c r="SHZ1404" s="1"/>
      <c r="SIA1404" s="1"/>
      <c r="SIB1404" s="1"/>
      <c r="SIC1404" s="1"/>
      <c r="SID1404" s="1"/>
      <c r="SIE1404" s="1"/>
      <c r="SIF1404" s="1"/>
      <c r="SIG1404" s="1"/>
      <c r="SIH1404" s="1"/>
      <c r="SII1404" s="1"/>
      <c r="SIJ1404" s="1"/>
      <c r="SIK1404" s="1"/>
      <c r="SIL1404" s="1"/>
      <c r="SIM1404" s="1"/>
      <c r="SIN1404" s="1"/>
      <c r="SIO1404" s="1"/>
      <c r="SIP1404" s="1"/>
      <c r="SIQ1404" s="1"/>
      <c r="SIR1404" s="1"/>
      <c r="SIS1404" s="1"/>
      <c r="SIT1404" s="1"/>
      <c r="SIU1404" s="1"/>
      <c r="SIV1404" s="1"/>
      <c r="SIW1404" s="1"/>
      <c r="SIX1404" s="1"/>
      <c r="SIY1404" s="1"/>
      <c r="SIZ1404" s="1"/>
      <c r="SJA1404" s="1"/>
      <c r="SJB1404" s="1"/>
      <c r="SJC1404" s="1"/>
      <c r="SJD1404" s="1"/>
      <c r="SJE1404" s="1"/>
      <c r="SJF1404" s="1"/>
      <c r="SJG1404" s="1"/>
      <c r="SJH1404" s="1"/>
      <c r="SJI1404" s="1"/>
      <c r="SJJ1404" s="1"/>
      <c r="SJK1404" s="1"/>
      <c r="SJL1404" s="1"/>
      <c r="SJM1404" s="1"/>
      <c r="SJN1404" s="1"/>
      <c r="SJO1404" s="1"/>
      <c r="SJP1404" s="1"/>
      <c r="SJQ1404" s="1"/>
      <c r="SJR1404" s="1"/>
      <c r="SJS1404" s="1"/>
      <c r="SJT1404" s="1"/>
      <c r="SJU1404" s="1"/>
      <c r="SJV1404" s="1"/>
      <c r="SJW1404" s="1"/>
      <c r="SJX1404" s="1"/>
      <c r="SJY1404" s="1"/>
      <c r="SJZ1404" s="1"/>
      <c r="SKA1404" s="1"/>
      <c r="SKB1404" s="1"/>
      <c r="SKC1404" s="1"/>
      <c r="SKD1404" s="1"/>
      <c r="SKE1404" s="1"/>
      <c r="SKF1404" s="1"/>
      <c r="SKG1404" s="1"/>
      <c r="SKH1404" s="1"/>
      <c r="SKI1404" s="1"/>
      <c r="SKJ1404" s="1"/>
      <c r="SKK1404" s="1"/>
      <c r="SKL1404" s="1"/>
      <c r="SKM1404" s="1"/>
      <c r="SKN1404" s="1"/>
      <c r="SKO1404" s="1"/>
      <c r="SKP1404" s="1"/>
      <c r="SKQ1404" s="1"/>
      <c r="SKR1404" s="1"/>
      <c r="SKS1404" s="1"/>
      <c r="SKT1404" s="1"/>
      <c r="SKU1404" s="1"/>
      <c r="SKV1404" s="1"/>
      <c r="SKW1404" s="1"/>
      <c r="SKX1404" s="1"/>
      <c r="SKY1404" s="1"/>
      <c r="SKZ1404" s="1"/>
      <c r="SLA1404" s="1"/>
      <c r="SLB1404" s="1"/>
      <c r="SLC1404" s="1"/>
      <c r="SLD1404" s="1"/>
      <c r="SLE1404" s="1"/>
      <c r="SLF1404" s="1"/>
      <c r="SLG1404" s="1"/>
      <c r="SLH1404" s="1"/>
      <c r="SLI1404" s="1"/>
      <c r="SLJ1404" s="1"/>
      <c r="SLK1404" s="1"/>
      <c r="SLL1404" s="1"/>
      <c r="SLM1404" s="1"/>
      <c r="SLN1404" s="1"/>
      <c r="SLO1404" s="1"/>
      <c r="SLP1404" s="1"/>
      <c r="SLQ1404" s="1"/>
      <c r="SLR1404" s="1"/>
      <c r="SLS1404" s="1"/>
      <c r="SLT1404" s="1"/>
      <c r="SLU1404" s="1"/>
      <c r="SLV1404" s="1"/>
      <c r="SLW1404" s="1"/>
      <c r="SLX1404" s="1"/>
      <c r="SLY1404" s="1"/>
      <c r="SLZ1404" s="1"/>
      <c r="SMA1404" s="1"/>
      <c r="SMB1404" s="1"/>
      <c r="SMC1404" s="1"/>
      <c r="SMD1404" s="1"/>
      <c r="SME1404" s="1"/>
      <c r="SMF1404" s="1"/>
      <c r="SMG1404" s="1"/>
      <c r="SMH1404" s="1"/>
      <c r="SMI1404" s="1"/>
      <c r="SMJ1404" s="1"/>
      <c r="SMK1404" s="1"/>
      <c r="SML1404" s="1"/>
      <c r="SMM1404" s="1"/>
      <c r="SMN1404" s="1"/>
      <c r="SMO1404" s="1"/>
      <c r="SMP1404" s="1"/>
      <c r="SMQ1404" s="1"/>
      <c r="SMR1404" s="1"/>
      <c r="SMS1404" s="1"/>
      <c r="SMT1404" s="1"/>
      <c r="SMU1404" s="1"/>
      <c r="SMV1404" s="1"/>
      <c r="SMW1404" s="1"/>
      <c r="SMX1404" s="1"/>
      <c r="SMY1404" s="1"/>
      <c r="SMZ1404" s="1"/>
      <c r="SNA1404" s="1"/>
      <c r="SNB1404" s="1"/>
      <c r="SNC1404" s="1"/>
      <c r="SND1404" s="1"/>
      <c r="SNE1404" s="1"/>
      <c r="SNF1404" s="1"/>
      <c r="SNG1404" s="1"/>
      <c r="SNH1404" s="1"/>
      <c r="SNI1404" s="1"/>
      <c r="SNJ1404" s="1"/>
      <c r="SNK1404" s="1"/>
      <c r="SNL1404" s="1"/>
      <c r="SNM1404" s="1"/>
      <c r="SNN1404" s="1"/>
      <c r="SNO1404" s="1"/>
      <c r="SNP1404" s="1"/>
      <c r="SNQ1404" s="1"/>
      <c r="SNR1404" s="1"/>
      <c r="SNS1404" s="1"/>
      <c r="SNT1404" s="1"/>
      <c r="SNU1404" s="1"/>
      <c r="SNV1404" s="1"/>
      <c r="SNW1404" s="1"/>
      <c r="SNX1404" s="1"/>
      <c r="SNY1404" s="1"/>
      <c r="SNZ1404" s="1"/>
      <c r="SOA1404" s="1"/>
      <c r="SOB1404" s="1"/>
      <c r="SOC1404" s="1"/>
      <c r="SOD1404" s="1"/>
      <c r="SOE1404" s="1"/>
      <c r="SOF1404" s="1"/>
      <c r="SOG1404" s="1"/>
      <c r="SOH1404" s="1"/>
      <c r="SOI1404" s="1"/>
      <c r="SOJ1404" s="1"/>
      <c r="SOK1404" s="1"/>
      <c r="SOL1404" s="1"/>
      <c r="SOM1404" s="1"/>
      <c r="SON1404" s="1"/>
      <c r="SOO1404" s="1"/>
      <c r="SOP1404" s="1"/>
      <c r="SOQ1404" s="1"/>
      <c r="SOR1404" s="1"/>
      <c r="SOS1404" s="1"/>
      <c r="SOT1404" s="1"/>
      <c r="SOU1404" s="1"/>
      <c r="SOV1404" s="1"/>
      <c r="SOW1404" s="1"/>
      <c r="SOX1404" s="1"/>
      <c r="SOY1404" s="1"/>
      <c r="SOZ1404" s="1"/>
      <c r="SPA1404" s="1"/>
      <c r="SPB1404" s="1"/>
      <c r="SPC1404" s="1"/>
      <c r="SPD1404" s="1"/>
      <c r="SPE1404" s="1"/>
      <c r="SPF1404" s="1"/>
      <c r="SPG1404" s="1"/>
      <c r="SPH1404" s="1"/>
      <c r="SPI1404" s="1"/>
      <c r="SPJ1404" s="1"/>
      <c r="SPK1404" s="1"/>
      <c r="SPL1404" s="1"/>
      <c r="SPM1404" s="1"/>
      <c r="SPN1404" s="1"/>
      <c r="SPO1404" s="1"/>
      <c r="SPP1404" s="1"/>
      <c r="SPQ1404" s="1"/>
      <c r="SPR1404" s="1"/>
      <c r="SPS1404" s="1"/>
      <c r="SPT1404" s="1"/>
      <c r="SPU1404" s="1"/>
      <c r="SPV1404" s="1"/>
      <c r="SPW1404" s="1"/>
      <c r="SPX1404" s="1"/>
      <c r="SPY1404" s="1"/>
      <c r="SPZ1404" s="1"/>
      <c r="SQA1404" s="1"/>
      <c r="SQB1404" s="1"/>
      <c r="SQC1404" s="1"/>
      <c r="SQD1404" s="1"/>
      <c r="SQE1404" s="1"/>
      <c r="SQF1404" s="1"/>
      <c r="SQG1404" s="1"/>
      <c r="SQH1404" s="1"/>
      <c r="SQI1404" s="1"/>
      <c r="SQJ1404" s="1"/>
      <c r="SQK1404" s="1"/>
      <c r="SQL1404" s="1"/>
      <c r="SQM1404" s="1"/>
      <c r="SQN1404" s="1"/>
      <c r="SQO1404" s="1"/>
      <c r="SQP1404" s="1"/>
      <c r="SQQ1404" s="1"/>
      <c r="SQR1404" s="1"/>
      <c r="SQS1404" s="1"/>
      <c r="SQT1404" s="1"/>
      <c r="SQU1404" s="1"/>
      <c r="SQV1404" s="1"/>
      <c r="SQW1404" s="1"/>
      <c r="SQX1404" s="1"/>
      <c r="SQY1404" s="1"/>
      <c r="SQZ1404" s="1"/>
      <c r="SRA1404" s="1"/>
      <c r="SRB1404" s="1"/>
      <c r="SRC1404" s="1"/>
      <c r="SRD1404" s="1"/>
      <c r="SRE1404" s="1"/>
      <c r="SRF1404" s="1"/>
      <c r="SRG1404" s="1"/>
      <c r="SRH1404" s="1"/>
      <c r="SRI1404" s="1"/>
      <c r="SRJ1404" s="1"/>
      <c r="SRK1404" s="1"/>
      <c r="SRL1404" s="1"/>
      <c r="SRM1404" s="1"/>
      <c r="SRN1404" s="1"/>
      <c r="SRO1404" s="1"/>
      <c r="SRP1404" s="1"/>
      <c r="SRQ1404" s="1"/>
      <c r="SRR1404" s="1"/>
      <c r="SRS1404" s="1"/>
      <c r="SRT1404" s="1"/>
      <c r="SRU1404" s="1"/>
      <c r="SRV1404" s="1"/>
      <c r="SRW1404" s="1"/>
      <c r="SRX1404" s="1"/>
      <c r="SRY1404" s="1"/>
      <c r="SRZ1404" s="1"/>
      <c r="SSA1404" s="1"/>
      <c r="SSB1404" s="1"/>
      <c r="SSC1404" s="1"/>
      <c r="SSD1404" s="1"/>
      <c r="SSE1404" s="1"/>
      <c r="SSF1404" s="1"/>
      <c r="SSG1404" s="1"/>
      <c r="SSH1404" s="1"/>
      <c r="SSI1404" s="1"/>
      <c r="SSJ1404" s="1"/>
      <c r="SSK1404" s="1"/>
      <c r="SSL1404" s="1"/>
      <c r="SSM1404" s="1"/>
      <c r="SSN1404" s="1"/>
      <c r="SSO1404" s="1"/>
      <c r="SSP1404" s="1"/>
      <c r="SSQ1404" s="1"/>
      <c r="SSR1404" s="1"/>
      <c r="SSS1404" s="1"/>
      <c r="SST1404" s="1"/>
      <c r="SSU1404" s="1"/>
      <c r="SSV1404" s="1"/>
      <c r="SSW1404" s="1"/>
      <c r="SSX1404" s="1"/>
      <c r="SSY1404" s="1"/>
      <c r="SSZ1404" s="1"/>
      <c r="STA1404" s="1"/>
      <c r="STB1404" s="1"/>
      <c r="STC1404" s="1"/>
      <c r="STD1404" s="1"/>
      <c r="STE1404" s="1"/>
      <c r="STF1404" s="1"/>
      <c r="STG1404" s="1"/>
      <c r="STH1404" s="1"/>
      <c r="STI1404" s="1"/>
      <c r="STJ1404" s="1"/>
      <c r="STK1404" s="1"/>
      <c r="STL1404" s="1"/>
      <c r="STM1404" s="1"/>
      <c r="STN1404" s="1"/>
      <c r="STO1404" s="1"/>
      <c r="STP1404" s="1"/>
      <c r="STQ1404" s="1"/>
      <c r="STR1404" s="1"/>
      <c r="STS1404" s="1"/>
      <c r="STT1404" s="1"/>
      <c r="STU1404" s="1"/>
      <c r="STV1404" s="1"/>
      <c r="STW1404" s="1"/>
      <c r="STX1404" s="1"/>
      <c r="STY1404" s="1"/>
      <c r="STZ1404" s="1"/>
      <c r="SUA1404" s="1"/>
      <c r="SUB1404" s="1"/>
      <c r="SUC1404" s="1"/>
      <c r="SUD1404" s="1"/>
      <c r="SUE1404" s="1"/>
      <c r="SUF1404" s="1"/>
      <c r="SUG1404" s="1"/>
      <c r="SUH1404" s="1"/>
      <c r="SUI1404" s="1"/>
      <c r="SUJ1404" s="1"/>
      <c r="SUK1404" s="1"/>
      <c r="SUL1404" s="1"/>
      <c r="SUM1404" s="1"/>
      <c r="SUN1404" s="1"/>
      <c r="SUO1404" s="1"/>
      <c r="SUP1404" s="1"/>
      <c r="SUQ1404" s="1"/>
      <c r="SUR1404" s="1"/>
      <c r="SUS1404" s="1"/>
      <c r="SUT1404" s="1"/>
      <c r="SUU1404" s="1"/>
      <c r="SUV1404" s="1"/>
      <c r="SUW1404" s="1"/>
      <c r="SUX1404" s="1"/>
      <c r="SUY1404" s="1"/>
      <c r="SUZ1404" s="1"/>
      <c r="SVA1404" s="1"/>
      <c r="SVB1404" s="1"/>
      <c r="SVC1404" s="1"/>
      <c r="SVD1404" s="1"/>
      <c r="SVE1404" s="1"/>
      <c r="SVF1404" s="1"/>
      <c r="SVG1404" s="1"/>
      <c r="SVH1404" s="1"/>
      <c r="SVI1404" s="1"/>
      <c r="SVJ1404" s="1"/>
      <c r="SVK1404" s="1"/>
      <c r="SVL1404" s="1"/>
      <c r="SVM1404" s="1"/>
      <c r="SVN1404" s="1"/>
      <c r="SVO1404" s="1"/>
      <c r="SVP1404" s="1"/>
      <c r="SVQ1404" s="1"/>
      <c r="SVR1404" s="1"/>
      <c r="SVS1404" s="1"/>
      <c r="SVT1404" s="1"/>
      <c r="SVU1404" s="1"/>
      <c r="SVV1404" s="1"/>
      <c r="SVW1404" s="1"/>
      <c r="SVX1404" s="1"/>
      <c r="SVY1404" s="1"/>
      <c r="SVZ1404" s="1"/>
      <c r="SWA1404" s="1"/>
      <c r="SWB1404" s="1"/>
      <c r="SWC1404" s="1"/>
      <c r="SWD1404" s="1"/>
      <c r="SWE1404" s="1"/>
      <c r="SWF1404" s="1"/>
      <c r="SWG1404" s="1"/>
      <c r="SWH1404" s="1"/>
      <c r="SWI1404" s="1"/>
      <c r="SWJ1404" s="1"/>
      <c r="SWK1404" s="1"/>
      <c r="SWL1404" s="1"/>
      <c r="SWM1404" s="1"/>
      <c r="SWN1404" s="1"/>
      <c r="SWO1404" s="1"/>
      <c r="SWP1404" s="1"/>
      <c r="SWQ1404" s="1"/>
      <c r="SWR1404" s="1"/>
      <c r="SWS1404" s="1"/>
      <c r="SWT1404" s="1"/>
      <c r="SWU1404" s="1"/>
      <c r="SWV1404" s="1"/>
      <c r="SWW1404" s="1"/>
      <c r="SWX1404" s="1"/>
      <c r="SWY1404" s="1"/>
      <c r="SWZ1404" s="1"/>
      <c r="SXA1404" s="1"/>
      <c r="SXB1404" s="1"/>
      <c r="SXC1404" s="1"/>
      <c r="SXD1404" s="1"/>
      <c r="SXE1404" s="1"/>
      <c r="SXF1404" s="1"/>
      <c r="SXG1404" s="1"/>
      <c r="SXH1404" s="1"/>
      <c r="SXI1404" s="1"/>
      <c r="SXJ1404" s="1"/>
      <c r="SXK1404" s="1"/>
      <c r="SXL1404" s="1"/>
      <c r="SXM1404" s="1"/>
      <c r="SXN1404" s="1"/>
      <c r="SXO1404" s="1"/>
      <c r="SXP1404" s="1"/>
      <c r="SXQ1404" s="1"/>
      <c r="SXR1404" s="1"/>
      <c r="SXS1404" s="1"/>
      <c r="SXT1404" s="1"/>
      <c r="SXU1404" s="1"/>
      <c r="SXV1404" s="1"/>
      <c r="SXW1404" s="1"/>
      <c r="SXX1404" s="1"/>
      <c r="SXY1404" s="1"/>
      <c r="SXZ1404" s="1"/>
      <c r="SYA1404" s="1"/>
      <c r="SYB1404" s="1"/>
      <c r="SYC1404" s="1"/>
      <c r="SYD1404" s="1"/>
      <c r="SYE1404" s="1"/>
      <c r="SYF1404" s="1"/>
      <c r="SYG1404" s="1"/>
      <c r="SYH1404" s="1"/>
      <c r="SYI1404" s="1"/>
      <c r="SYJ1404" s="1"/>
      <c r="SYK1404" s="1"/>
      <c r="SYL1404" s="1"/>
      <c r="SYM1404" s="1"/>
      <c r="SYN1404" s="1"/>
      <c r="SYO1404" s="1"/>
      <c r="SYP1404" s="1"/>
      <c r="SYQ1404" s="1"/>
      <c r="SYR1404" s="1"/>
      <c r="SYS1404" s="1"/>
      <c r="SYT1404" s="1"/>
      <c r="SYU1404" s="1"/>
      <c r="SYV1404" s="1"/>
      <c r="SYW1404" s="1"/>
      <c r="SYX1404" s="1"/>
      <c r="SYY1404" s="1"/>
      <c r="SYZ1404" s="1"/>
      <c r="SZA1404" s="1"/>
      <c r="SZB1404" s="1"/>
      <c r="SZC1404" s="1"/>
      <c r="SZD1404" s="1"/>
      <c r="SZE1404" s="1"/>
      <c r="SZF1404" s="1"/>
      <c r="SZG1404" s="1"/>
      <c r="SZH1404" s="1"/>
      <c r="SZI1404" s="1"/>
      <c r="SZJ1404" s="1"/>
      <c r="SZK1404" s="1"/>
      <c r="SZL1404" s="1"/>
      <c r="SZM1404" s="1"/>
      <c r="SZN1404" s="1"/>
      <c r="SZO1404" s="1"/>
      <c r="SZP1404" s="1"/>
      <c r="SZQ1404" s="1"/>
      <c r="SZR1404" s="1"/>
      <c r="SZS1404" s="1"/>
      <c r="SZT1404" s="1"/>
      <c r="SZU1404" s="1"/>
      <c r="SZV1404" s="1"/>
      <c r="SZW1404" s="1"/>
      <c r="SZX1404" s="1"/>
      <c r="SZY1404" s="1"/>
      <c r="SZZ1404" s="1"/>
      <c r="TAA1404" s="1"/>
      <c r="TAB1404" s="1"/>
      <c r="TAC1404" s="1"/>
      <c r="TAD1404" s="1"/>
      <c r="TAE1404" s="1"/>
      <c r="TAF1404" s="1"/>
      <c r="TAG1404" s="1"/>
      <c r="TAH1404" s="1"/>
      <c r="TAI1404" s="1"/>
      <c r="TAJ1404" s="1"/>
      <c r="TAK1404" s="1"/>
      <c r="TAL1404" s="1"/>
      <c r="TAM1404" s="1"/>
      <c r="TAN1404" s="1"/>
      <c r="TAO1404" s="1"/>
      <c r="TAP1404" s="1"/>
      <c r="TAQ1404" s="1"/>
      <c r="TAR1404" s="1"/>
      <c r="TAS1404" s="1"/>
      <c r="TAT1404" s="1"/>
      <c r="TAU1404" s="1"/>
      <c r="TAV1404" s="1"/>
      <c r="TAW1404" s="1"/>
      <c r="TAX1404" s="1"/>
      <c r="TAY1404" s="1"/>
      <c r="TAZ1404" s="1"/>
      <c r="TBA1404" s="1"/>
      <c r="TBB1404" s="1"/>
      <c r="TBC1404" s="1"/>
      <c r="TBD1404" s="1"/>
      <c r="TBE1404" s="1"/>
      <c r="TBF1404" s="1"/>
      <c r="TBG1404" s="1"/>
      <c r="TBH1404" s="1"/>
      <c r="TBI1404" s="1"/>
      <c r="TBJ1404" s="1"/>
      <c r="TBK1404" s="1"/>
      <c r="TBL1404" s="1"/>
      <c r="TBM1404" s="1"/>
      <c r="TBN1404" s="1"/>
      <c r="TBO1404" s="1"/>
      <c r="TBP1404" s="1"/>
      <c r="TBQ1404" s="1"/>
      <c r="TBR1404" s="1"/>
      <c r="TBS1404" s="1"/>
      <c r="TBT1404" s="1"/>
      <c r="TBU1404" s="1"/>
      <c r="TBV1404" s="1"/>
      <c r="TBW1404" s="1"/>
      <c r="TBX1404" s="1"/>
      <c r="TBY1404" s="1"/>
      <c r="TBZ1404" s="1"/>
      <c r="TCA1404" s="1"/>
      <c r="TCB1404" s="1"/>
      <c r="TCC1404" s="1"/>
      <c r="TCD1404" s="1"/>
      <c r="TCE1404" s="1"/>
      <c r="TCF1404" s="1"/>
      <c r="TCG1404" s="1"/>
      <c r="TCH1404" s="1"/>
      <c r="TCI1404" s="1"/>
      <c r="TCJ1404" s="1"/>
      <c r="TCK1404" s="1"/>
      <c r="TCL1404" s="1"/>
      <c r="TCM1404" s="1"/>
      <c r="TCN1404" s="1"/>
      <c r="TCO1404" s="1"/>
      <c r="TCP1404" s="1"/>
      <c r="TCQ1404" s="1"/>
      <c r="TCR1404" s="1"/>
      <c r="TCS1404" s="1"/>
      <c r="TCT1404" s="1"/>
      <c r="TCU1404" s="1"/>
      <c r="TCV1404" s="1"/>
      <c r="TCW1404" s="1"/>
      <c r="TCX1404" s="1"/>
      <c r="TCY1404" s="1"/>
      <c r="TCZ1404" s="1"/>
      <c r="TDA1404" s="1"/>
      <c r="TDB1404" s="1"/>
      <c r="TDC1404" s="1"/>
      <c r="TDD1404" s="1"/>
      <c r="TDE1404" s="1"/>
      <c r="TDF1404" s="1"/>
      <c r="TDG1404" s="1"/>
      <c r="TDH1404" s="1"/>
      <c r="TDI1404" s="1"/>
      <c r="TDJ1404" s="1"/>
      <c r="TDK1404" s="1"/>
      <c r="TDL1404" s="1"/>
      <c r="TDM1404" s="1"/>
      <c r="TDN1404" s="1"/>
      <c r="TDO1404" s="1"/>
      <c r="TDP1404" s="1"/>
      <c r="TDQ1404" s="1"/>
      <c r="TDR1404" s="1"/>
      <c r="TDS1404" s="1"/>
      <c r="TDT1404" s="1"/>
      <c r="TDU1404" s="1"/>
      <c r="TDV1404" s="1"/>
      <c r="TDW1404" s="1"/>
      <c r="TDX1404" s="1"/>
      <c r="TDY1404" s="1"/>
      <c r="TDZ1404" s="1"/>
      <c r="TEA1404" s="1"/>
      <c r="TEB1404" s="1"/>
      <c r="TEC1404" s="1"/>
      <c r="TED1404" s="1"/>
      <c r="TEE1404" s="1"/>
      <c r="TEF1404" s="1"/>
      <c r="TEG1404" s="1"/>
      <c r="TEH1404" s="1"/>
      <c r="TEI1404" s="1"/>
      <c r="TEJ1404" s="1"/>
      <c r="TEK1404" s="1"/>
      <c r="TEL1404" s="1"/>
      <c r="TEM1404" s="1"/>
      <c r="TEN1404" s="1"/>
      <c r="TEO1404" s="1"/>
      <c r="TEP1404" s="1"/>
      <c r="TEQ1404" s="1"/>
      <c r="TER1404" s="1"/>
      <c r="TES1404" s="1"/>
      <c r="TET1404" s="1"/>
      <c r="TEU1404" s="1"/>
      <c r="TEV1404" s="1"/>
      <c r="TEW1404" s="1"/>
      <c r="TEX1404" s="1"/>
      <c r="TEY1404" s="1"/>
      <c r="TEZ1404" s="1"/>
      <c r="TFA1404" s="1"/>
      <c r="TFB1404" s="1"/>
      <c r="TFC1404" s="1"/>
      <c r="TFD1404" s="1"/>
      <c r="TFE1404" s="1"/>
      <c r="TFF1404" s="1"/>
      <c r="TFG1404" s="1"/>
      <c r="TFH1404" s="1"/>
      <c r="TFI1404" s="1"/>
      <c r="TFJ1404" s="1"/>
      <c r="TFK1404" s="1"/>
      <c r="TFL1404" s="1"/>
      <c r="TFM1404" s="1"/>
      <c r="TFN1404" s="1"/>
      <c r="TFO1404" s="1"/>
      <c r="TFP1404" s="1"/>
      <c r="TFQ1404" s="1"/>
      <c r="TFR1404" s="1"/>
      <c r="TFS1404" s="1"/>
      <c r="TFT1404" s="1"/>
      <c r="TFU1404" s="1"/>
      <c r="TFV1404" s="1"/>
      <c r="TFW1404" s="1"/>
      <c r="TFX1404" s="1"/>
      <c r="TFY1404" s="1"/>
      <c r="TFZ1404" s="1"/>
      <c r="TGA1404" s="1"/>
      <c r="TGB1404" s="1"/>
      <c r="TGC1404" s="1"/>
      <c r="TGD1404" s="1"/>
      <c r="TGE1404" s="1"/>
      <c r="TGF1404" s="1"/>
      <c r="TGG1404" s="1"/>
      <c r="TGH1404" s="1"/>
      <c r="TGI1404" s="1"/>
      <c r="TGJ1404" s="1"/>
      <c r="TGK1404" s="1"/>
      <c r="TGL1404" s="1"/>
      <c r="TGM1404" s="1"/>
      <c r="TGN1404" s="1"/>
      <c r="TGO1404" s="1"/>
      <c r="TGP1404" s="1"/>
      <c r="TGQ1404" s="1"/>
      <c r="TGR1404" s="1"/>
      <c r="TGS1404" s="1"/>
      <c r="TGT1404" s="1"/>
      <c r="TGU1404" s="1"/>
      <c r="TGV1404" s="1"/>
      <c r="TGW1404" s="1"/>
      <c r="TGX1404" s="1"/>
      <c r="TGY1404" s="1"/>
      <c r="TGZ1404" s="1"/>
      <c r="THA1404" s="1"/>
      <c r="THB1404" s="1"/>
      <c r="THC1404" s="1"/>
      <c r="THD1404" s="1"/>
      <c r="THE1404" s="1"/>
      <c r="THF1404" s="1"/>
      <c r="THG1404" s="1"/>
      <c r="THH1404" s="1"/>
      <c r="THI1404" s="1"/>
      <c r="THJ1404" s="1"/>
      <c r="THK1404" s="1"/>
      <c r="THL1404" s="1"/>
      <c r="THM1404" s="1"/>
      <c r="THN1404" s="1"/>
      <c r="THO1404" s="1"/>
      <c r="THP1404" s="1"/>
      <c r="THQ1404" s="1"/>
      <c r="THR1404" s="1"/>
      <c r="THS1404" s="1"/>
      <c r="THT1404" s="1"/>
      <c r="THU1404" s="1"/>
      <c r="THV1404" s="1"/>
      <c r="THW1404" s="1"/>
      <c r="THX1404" s="1"/>
      <c r="THY1404" s="1"/>
      <c r="THZ1404" s="1"/>
      <c r="TIA1404" s="1"/>
      <c r="TIB1404" s="1"/>
      <c r="TIC1404" s="1"/>
      <c r="TID1404" s="1"/>
      <c r="TIE1404" s="1"/>
      <c r="TIF1404" s="1"/>
      <c r="TIG1404" s="1"/>
      <c r="TIH1404" s="1"/>
      <c r="TII1404" s="1"/>
      <c r="TIJ1404" s="1"/>
      <c r="TIK1404" s="1"/>
      <c r="TIL1404" s="1"/>
      <c r="TIM1404" s="1"/>
      <c r="TIN1404" s="1"/>
      <c r="TIO1404" s="1"/>
      <c r="TIP1404" s="1"/>
      <c r="TIQ1404" s="1"/>
      <c r="TIR1404" s="1"/>
      <c r="TIS1404" s="1"/>
      <c r="TIT1404" s="1"/>
      <c r="TIU1404" s="1"/>
      <c r="TIV1404" s="1"/>
      <c r="TIW1404" s="1"/>
      <c r="TIX1404" s="1"/>
      <c r="TIY1404" s="1"/>
      <c r="TIZ1404" s="1"/>
      <c r="TJA1404" s="1"/>
      <c r="TJB1404" s="1"/>
      <c r="TJC1404" s="1"/>
      <c r="TJD1404" s="1"/>
      <c r="TJE1404" s="1"/>
      <c r="TJF1404" s="1"/>
      <c r="TJG1404" s="1"/>
      <c r="TJH1404" s="1"/>
      <c r="TJI1404" s="1"/>
      <c r="TJJ1404" s="1"/>
      <c r="TJK1404" s="1"/>
      <c r="TJL1404" s="1"/>
      <c r="TJM1404" s="1"/>
      <c r="TJN1404" s="1"/>
      <c r="TJO1404" s="1"/>
      <c r="TJP1404" s="1"/>
      <c r="TJQ1404" s="1"/>
      <c r="TJR1404" s="1"/>
      <c r="TJS1404" s="1"/>
      <c r="TJT1404" s="1"/>
      <c r="TJU1404" s="1"/>
      <c r="TJV1404" s="1"/>
      <c r="TJW1404" s="1"/>
      <c r="TJX1404" s="1"/>
      <c r="TJY1404" s="1"/>
      <c r="TJZ1404" s="1"/>
      <c r="TKA1404" s="1"/>
      <c r="TKB1404" s="1"/>
      <c r="TKC1404" s="1"/>
      <c r="TKD1404" s="1"/>
      <c r="TKE1404" s="1"/>
      <c r="TKF1404" s="1"/>
      <c r="TKG1404" s="1"/>
      <c r="TKH1404" s="1"/>
      <c r="TKI1404" s="1"/>
      <c r="TKJ1404" s="1"/>
      <c r="TKK1404" s="1"/>
      <c r="TKL1404" s="1"/>
      <c r="TKM1404" s="1"/>
      <c r="TKN1404" s="1"/>
      <c r="TKO1404" s="1"/>
      <c r="TKP1404" s="1"/>
      <c r="TKQ1404" s="1"/>
      <c r="TKR1404" s="1"/>
      <c r="TKS1404" s="1"/>
      <c r="TKT1404" s="1"/>
      <c r="TKU1404" s="1"/>
      <c r="TKV1404" s="1"/>
      <c r="TKW1404" s="1"/>
      <c r="TKX1404" s="1"/>
      <c r="TKY1404" s="1"/>
      <c r="TKZ1404" s="1"/>
      <c r="TLA1404" s="1"/>
      <c r="TLB1404" s="1"/>
      <c r="TLC1404" s="1"/>
      <c r="TLD1404" s="1"/>
      <c r="TLE1404" s="1"/>
      <c r="TLF1404" s="1"/>
      <c r="TLG1404" s="1"/>
      <c r="TLH1404" s="1"/>
      <c r="TLI1404" s="1"/>
      <c r="TLJ1404" s="1"/>
      <c r="TLK1404" s="1"/>
      <c r="TLL1404" s="1"/>
      <c r="TLM1404" s="1"/>
      <c r="TLN1404" s="1"/>
      <c r="TLO1404" s="1"/>
      <c r="TLP1404" s="1"/>
      <c r="TLQ1404" s="1"/>
      <c r="TLR1404" s="1"/>
      <c r="TLS1404" s="1"/>
      <c r="TLT1404" s="1"/>
      <c r="TLU1404" s="1"/>
      <c r="TLV1404" s="1"/>
      <c r="TLW1404" s="1"/>
      <c r="TLX1404" s="1"/>
      <c r="TLY1404" s="1"/>
      <c r="TLZ1404" s="1"/>
      <c r="TMA1404" s="1"/>
      <c r="TMB1404" s="1"/>
      <c r="TMC1404" s="1"/>
      <c r="TMD1404" s="1"/>
      <c r="TME1404" s="1"/>
      <c r="TMF1404" s="1"/>
      <c r="TMG1404" s="1"/>
      <c r="TMH1404" s="1"/>
      <c r="TMI1404" s="1"/>
      <c r="TMJ1404" s="1"/>
      <c r="TMK1404" s="1"/>
      <c r="TML1404" s="1"/>
      <c r="TMM1404" s="1"/>
      <c r="TMN1404" s="1"/>
      <c r="TMO1404" s="1"/>
      <c r="TMP1404" s="1"/>
      <c r="TMQ1404" s="1"/>
      <c r="TMR1404" s="1"/>
      <c r="TMS1404" s="1"/>
      <c r="TMT1404" s="1"/>
      <c r="TMU1404" s="1"/>
      <c r="TMV1404" s="1"/>
      <c r="TMW1404" s="1"/>
      <c r="TMX1404" s="1"/>
      <c r="TMY1404" s="1"/>
      <c r="TMZ1404" s="1"/>
      <c r="TNA1404" s="1"/>
      <c r="TNB1404" s="1"/>
      <c r="TNC1404" s="1"/>
      <c r="TND1404" s="1"/>
      <c r="TNE1404" s="1"/>
      <c r="TNF1404" s="1"/>
      <c r="TNG1404" s="1"/>
      <c r="TNH1404" s="1"/>
      <c r="TNI1404" s="1"/>
      <c r="TNJ1404" s="1"/>
      <c r="TNK1404" s="1"/>
      <c r="TNL1404" s="1"/>
      <c r="TNM1404" s="1"/>
      <c r="TNN1404" s="1"/>
      <c r="TNO1404" s="1"/>
      <c r="TNP1404" s="1"/>
      <c r="TNQ1404" s="1"/>
      <c r="TNR1404" s="1"/>
      <c r="TNS1404" s="1"/>
      <c r="TNT1404" s="1"/>
      <c r="TNU1404" s="1"/>
      <c r="TNV1404" s="1"/>
      <c r="TNW1404" s="1"/>
      <c r="TNX1404" s="1"/>
      <c r="TNY1404" s="1"/>
      <c r="TNZ1404" s="1"/>
      <c r="TOA1404" s="1"/>
      <c r="TOB1404" s="1"/>
      <c r="TOC1404" s="1"/>
      <c r="TOD1404" s="1"/>
      <c r="TOE1404" s="1"/>
      <c r="TOF1404" s="1"/>
      <c r="TOG1404" s="1"/>
      <c r="TOH1404" s="1"/>
      <c r="TOI1404" s="1"/>
      <c r="TOJ1404" s="1"/>
      <c r="TOK1404" s="1"/>
      <c r="TOL1404" s="1"/>
      <c r="TOM1404" s="1"/>
      <c r="TON1404" s="1"/>
      <c r="TOO1404" s="1"/>
      <c r="TOP1404" s="1"/>
      <c r="TOQ1404" s="1"/>
      <c r="TOR1404" s="1"/>
      <c r="TOS1404" s="1"/>
      <c r="TOT1404" s="1"/>
      <c r="TOU1404" s="1"/>
      <c r="TOV1404" s="1"/>
      <c r="TOW1404" s="1"/>
      <c r="TOX1404" s="1"/>
      <c r="TOY1404" s="1"/>
      <c r="TOZ1404" s="1"/>
      <c r="TPA1404" s="1"/>
      <c r="TPB1404" s="1"/>
      <c r="TPC1404" s="1"/>
      <c r="TPD1404" s="1"/>
      <c r="TPE1404" s="1"/>
      <c r="TPF1404" s="1"/>
      <c r="TPG1404" s="1"/>
      <c r="TPH1404" s="1"/>
      <c r="TPI1404" s="1"/>
      <c r="TPJ1404" s="1"/>
      <c r="TPK1404" s="1"/>
      <c r="TPL1404" s="1"/>
      <c r="TPM1404" s="1"/>
      <c r="TPN1404" s="1"/>
      <c r="TPO1404" s="1"/>
      <c r="TPP1404" s="1"/>
      <c r="TPQ1404" s="1"/>
      <c r="TPR1404" s="1"/>
      <c r="TPS1404" s="1"/>
      <c r="TPT1404" s="1"/>
      <c r="TPU1404" s="1"/>
      <c r="TPV1404" s="1"/>
      <c r="TPW1404" s="1"/>
      <c r="TPX1404" s="1"/>
      <c r="TPY1404" s="1"/>
      <c r="TPZ1404" s="1"/>
      <c r="TQA1404" s="1"/>
      <c r="TQB1404" s="1"/>
      <c r="TQC1404" s="1"/>
      <c r="TQD1404" s="1"/>
      <c r="TQE1404" s="1"/>
      <c r="TQF1404" s="1"/>
      <c r="TQG1404" s="1"/>
      <c r="TQH1404" s="1"/>
      <c r="TQI1404" s="1"/>
      <c r="TQJ1404" s="1"/>
      <c r="TQK1404" s="1"/>
      <c r="TQL1404" s="1"/>
      <c r="TQM1404" s="1"/>
      <c r="TQN1404" s="1"/>
      <c r="TQO1404" s="1"/>
      <c r="TQP1404" s="1"/>
      <c r="TQQ1404" s="1"/>
      <c r="TQR1404" s="1"/>
      <c r="TQS1404" s="1"/>
      <c r="TQT1404" s="1"/>
      <c r="TQU1404" s="1"/>
      <c r="TQV1404" s="1"/>
      <c r="TQW1404" s="1"/>
      <c r="TQX1404" s="1"/>
      <c r="TQY1404" s="1"/>
      <c r="TQZ1404" s="1"/>
      <c r="TRA1404" s="1"/>
      <c r="TRB1404" s="1"/>
      <c r="TRC1404" s="1"/>
      <c r="TRD1404" s="1"/>
      <c r="TRE1404" s="1"/>
      <c r="TRF1404" s="1"/>
      <c r="TRG1404" s="1"/>
      <c r="TRH1404" s="1"/>
      <c r="TRI1404" s="1"/>
      <c r="TRJ1404" s="1"/>
      <c r="TRK1404" s="1"/>
      <c r="TRL1404" s="1"/>
      <c r="TRM1404" s="1"/>
      <c r="TRN1404" s="1"/>
      <c r="TRO1404" s="1"/>
      <c r="TRP1404" s="1"/>
      <c r="TRQ1404" s="1"/>
      <c r="TRR1404" s="1"/>
      <c r="TRS1404" s="1"/>
      <c r="TRT1404" s="1"/>
      <c r="TRU1404" s="1"/>
      <c r="TRV1404" s="1"/>
      <c r="TRW1404" s="1"/>
      <c r="TRX1404" s="1"/>
      <c r="TRY1404" s="1"/>
      <c r="TRZ1404" s="1"/>
      <c r="TSA1404" s="1"/>
      <c r="TSB1404" s="1"/>
      <c r="TSC1404" s="1"/>
      <c r="TSD1404" s="1"/>
      <c r="TSE1404" s="1"/>
      <c r="TSF1404" s="1"/>
      <c r="TSG1404" s="1"/>
      <c r="TSH1404" s="1"/>
      <c r="TSI1404" s="1"/>
      <c r="TSJ1404" s="1"/>
      <c r="TSK1404" s="1"/>
      <c r="TSL1404" s="1"/>
      <c r="TSM1404" s="1"/>
      <c r="TSN1404" s="1"/>
      <c r="TSO1404" s="1"/>
      <c r="TSP1404" s="1"/>
      <c r="TSQ1404" s="1"/>
      <c r="TSR1404" s="1"/>
      <c r="TSS1404" s="1"/>
      <c r="TST1404" s="1"/>
      <c r="TSU1404" s="1"/>
      <c r="TSV1404" s="1"/>
      <c r="TSW1404" s="1"/>
      <c r="TSX1404" s="1"/>
      <c r="TSY1404" s="1"/>
      <c r="TSZ1404" s="1"/>
      <c r="TTA1404" s="1"/>
      <c r="TTB1404" s="1"/>
      <c r="TTC1404" s="1"/>
      <c r="TTD1404" s="1"/>
      <c r="TTE1404" s="1"/>
      <c r="TTF1404" s="1"/>
      <c r="TTG1404" s="1"/>
      <c r="TTH1404" s="1"/>
      <c r="TTI1404" s="1"/>
      <c r="TTJ1404" s="1"/>
      <c r="TTK1404" s="1"/>
      <c r="TTL1404" s="1"/>
      <c r="TTM1404" s="1"/>
      <c r="TTN1404" s="1"/>
      <c r="TTO1404" s="1"/>
      <c r="TTP1404" s="1"/>
      <c r="TTQ1404" s="1"/>
      <c r="TTR1404" s="1"/>
      <c r="TTS1404" s="1"/>
      <c r="TTT1404" s="1"/>
      <c r="TTU1404" s="1"/>
      <c r="TTV1404" s="1"/>
      <c r="TTW1404" s="1"/>
      <c r="TTX1404" s="1"/>
      <c r="TTY1404" s="1"/>
      <c r="TTZ1404" s="1"/>
      <c r="TUA1404" s="1"/>
      <c r="TUB1404" s="1"/>
      <c r="TUC1404" s="1"/>
      <c r="TUD1404" s="1"/>
      <c r="TUE1404" s="1"/>
      <c r="TUF1404" s="1"/>
      <c r="TUG1404" s="1"/>
      <c r="TUH1404" s="1"/>
      <c r="TUI1404" s="1"/>
      <c r="TUJ1404" s="1"/>
      <c r="TUK1404" s="1"/>
      <c r="TUL1404" s="1"/>
      <c r="TUM1404" s="1"/>
      <c r="TUN1404" s="1"/>
      <c r="TUO1404" s="1"/>
      <c r="TUP1404" s="1"/>
      <c r="TUQ1404" s="1"/>
      <c r="TUR1404" s="1"/>
      <c r="TUS1404" s="1"/>
      <c r="TUT1404" s="1"/>
      <c r="TUU1404" s="1"/>
      <c r="TUV1404" s="1"/>
      <c r="TUW1404" s="1"/>
      <c r="TUX1404" s="1"/>
      <c r="TUY1404" s="1"/>
      <c r="TUZ1404" s="1"/>
      <c r="TVA1404" s="1"/>
      <c r="TVB1404" s="1"/>
      <c r="TVC1404" s="1"/>
      <c r="TVD1404" s="1"/>
      <c r="TVE1404" s="1"/>
      <c r="TVF1404" s="1"/>
      <c r="TVG1404" s="1"/>
      <c r="TVH1404" s="1"/>
      <c r="TVI1404" s="1"/>
      <c r="TVJ1404" s="1"/>
      <c r="TVK1404" s="1"/>
      <c r="TVL1404" s="1"/>
      <c r="TVM1404" s="1"/>
      <c r="TVN1404" s="1"/>
      <c r="TVO1404" s="1"/>
      <c r="TVP1404" s="1"/>
      <c r="TVQ1404" s="1"/>
      <c r="TVR1404" s="1"/>
      <c r="TVS1404" s="1"/>
      <c r="TVT1404" s="1"/>
      <c r="TVU1404" s="1"/>
      <c r="TVV1404" s="1"/>
      <c r="TVW1404" s="1"/>
      <c r="TVX1404" s="1"/>
      <c r="TVY1404" s="1"/>
      <c r="TVZ1404" s="1"/>
      <c r="TWA1404" s="1"/>
      <c r="TWB1404" s="1"/>
      <c r="TWC1404" s="1"/>
      <c r="TWD1404" s="1"/>
      <c r="TWE1404" s="1"/>
      <c r="TWF1404" s="1"/>
      <c r="TWG1404" s="1"/>
      <c r="TWH1404" s="1"/>
      <c r="TWI1404" s="1"/>
      <c r="TWJ1404" s="1"/>
      <c r="TWK1404" s="1"/>
      <c r="TWL1404" s="1"/>
      <c r="TWM1404" s="1"/>
      <c r="TWN1404" s="1"/>
      <c r="TWO1404" s="1"/>
      <c r="TWP1404" s="1"/>
      <c r="TWQ1404" s="1"/>
      <c r="TWR1404" s="1"/>
      <c r="TWS1404" s="1"/>
      <c r="TWT1404" s="1"/>
      <c r="TWU1404" s="1"/>
      <c r="TWV1404" s="1"/>
      <c r="TWW1404" s="1"/>
      <c r="TWX1404" s="1"/>
      <c r="TWY1404" s="1"/>
      <c r="TWZ1404" s="1"/>
      <c r="TXA1404" s="1"/>
      <c r="TXB1404" s="1"/>
      <c r="TXC1404" s="1"/>
      <c r="TXD1404" s="1"/>
      <c r="TXE1404" s="1"/>
      <c r="TXF1404" s="1"/>
      <c r="TXG1404" s="1"/>
      <c r="TXH1404" s="1"/>
      <c r="TXI1404" s="1"/>
      <c r="TXJ1404" s="1"/>
      <c r="TXK1404" s="1"/>
      <c r="TXL1404" s="1"/>
      <c r="TXM1404" s="1"/>
      <c r="TXN1404" s="1"/>
      <c r="TXO1404" s="1"/>
      <c r="TXP1404" s="1"/>
      <c r="TXQ1404" s="1"/>
      <c r="TXR1404" s="1"/>
      <c r="TXS1404" s="1"/>
      <c r="TXT1404" s="1"/>
      <c r="TXU1404" s="1"/>
      <c r="TXV1404" s="1"/>
      <c r="TXW1404" s="1"/>
      <c r="TXX1404" s="1"/>
      <c r="TXY1404" s="1"/>
      <c r="TXZ1404" s="1"/>
      <c r="TYA1404" s="1"/>
      <c r="TYB1404" s="1"/>
      <c r="TYC1404" s="1"/>
      <c r="TYD1404" s="1"/>
      <c r="TYE1404" s="1"/>
      <c r="TYF1404" s="1"/>
      <c r="TYG1404" s="1"/>
      <c r="TYH1404" s="1"/>
      <c r="TYI1404" s="1"/>
      <c r="TYJ1404" s="1"/>
      <c r="TYK1404" s="1"/>
      <c r="TYL1404" s="1"/>
      <c r="TYM1404" s="1"/>
      <c r="TYN1404" s="1"/>
      <c r="TYO1404" s="1"/>
      <c r="TYP1404" s="1"/>
      <c r="TYQ1404" s="1"/>
      <c r="TYR1404" s="1"/>
      <c r="TYS1404" s="1"/>
      <c r="TYT1404" s="1"/>
      <c r="TYU1404" s="1"/>
      <c r="TYV1404" s="1"/>
      <c r="TYW1404" s="1"/>
      <c r="TYX1404" s="1"/>
      <c r="TYY1404" s="1"/>
      <c r="TYZ1404" s="1"/>
      <c r="TZA1404" s="1"/>
      <c r="TZB1404" s="1"/>
      <c r="TZC1404" s="1"/>
      <c r="TZD1404" s="1"/>
      <c r="TZE1404" s="1"/>
      <c r="TZF1404" s="1"/>
      <c r="TZG1404" s="1"/>
      <c r="TZH1404" s="1"/>
      <c r="TZI1404" s="1"/>
      <c r="TZJ1404" s="1"/>
      <c r="TZK1404" s="1"/>
      <c r="TZL1404" s="1"/>
      <c r="TZM1404" s="1"/>
      <c r="TZN1404" s="1"/>
      <c r="TZO1404" s="1"/>
      <c r="TZP1404" s="1"/>
      <c r="TZQ1404" s="1"/>
      <c r="TZR1404" s="1"/>
      <c r="TZS1404" s="1"/>
      <c r="TZT1404" s="1"/>
      <c r="TZU1404" s="1"/>
      <c r="TZV1404" s="1"/>
      <c r="TZW1404" s="1"/>
      <c r="TZX1404" s="1"/>
      <c r="TZY1404" s="1"/>
      <c r="TZZ1404" s="1"/>
      <c r="UAA1404" s="1"/>
      <c r="UAB1404" s="1"/>
      <c r="UAC1404" s="1"/>
      <c r="UAD1404" s="1"/>
      <c r="UAE1404" s="1"/>
      <c r="UAF1404" s="1"/>
      <c r="UAG1404" s="1"/>
      <c r="UAH1404" s="1"/>
      <c r="UAI1404" s="1"/>
      <c r="UAJ1404" s="1"/>
      <c r="UAK1404" s="1"/>
      <c r="UAL1404" s="1"/>
      <c r="UAM1404" s="1"/>
      <c r="UAN1404" s="1"/>
      <c r="UAO1404" s="1"/>
      <c r="UAP1404" s="1"/>
      <c r="UAQ1404" s="1"/>
      <c r="UAR1404" s="1"/>
      <c r="UAS1404" s="1"/>
      <c r="UAT1404" s="1"/>
      <c r="UAU1404" s="1"/>
      <c r="UAV1404" s="1"/>
      <c r="UAW1404" s="1"/>
      <c r="UAX1404" s="1"/>
      <c r="UAY1404" s="1"/>
      <c r="UAZ1404" s="1"/>
      <c r="UBA1404" s="1"/>
      <c r="UBB1404" s="1"/>
      <c r="UBC1404" s="1"/>
      <c r="UBD1404" s="1"/>
      <c r="UBE1404" s="1"/>
      <c r="UBF1404" s="1"/>
      <c r="UBG1404" s="1"/>
      <c r="UBH1404" s="1"/>
      <c r="UBI1404" s="1"/>
      <c r="UBJ1404" s="1"/>
      <c r="UBK1404" s="1"/>
      <c r="UBL1404" s="1"/>
      <c r="UBM1404" s="1"/>
      <c r="UBN1404" s="1"/>
      <c r="UBO1404" s="1"/>
      <c r="UBP1404" s="1"/>
      <c r="UBQ1404" s="1"/>
      <c r="UBR1404" s="1"/>
      <c r="UBS1404" s="1"/>
      <c r="UBT1404" s="1"/>
      <c r="UBU1404" s="1"/>
      <c r="UBV1404" s="1"/>
      <c r="UBW1404" s="1"/>
      <c r="UBX1404" s="1"/>
      <c r="UBY1404" s="1"/>
      <c r="UBZ1404" s="1"/>
      <c r="UCA1404" s="1"/>
      <c r="UCB1404" s="1"/>
      <c r="UCC1404" s="1"/>
      <c r="UCD1404" s="1"/>
      <c r="UCE1404" s="1"/>
      <c r="UCF1404" s="1"/>
      <c r="UCG1404" s="1"/>
      <c r="UCH1404" s="1"/>
      <c r="UCI1404" s="1"/>
      <c r="UCJ1404" s="1"/>
      <c r="UCK1404" s="1"/>
      <c r="UCL1404" s="1"/>
      <c r="UCM1404" s="1"/>
      <c r="UCN1404" s="1"/>
      <c r="UCO1404" s="1"/>
      <c r="UCP1404" s="1"/>
      <c r="UCQ1404" s="1"/>
      <c r="UCR1404" s="1"/>
      <c r="UCS1404" s="1"/>
      <c r="UCT1404" s="1"/>
      <c r="UCU1404" s="1"/>
      <c r="UCV1404" s="1"/>
      <c r="UCW1404" s="1"/>
      <c r="UCX1404" s="1"/>
      <c r="UCY1404" s="1"/>
      <c r="UCZ1404" s="1"/>
      <c r="UDA1404" s="1"/>
      <c r="UDB1404" s="1"/>
      <c r="UDC1404" s="1"/>
      <c r="UDD1404" s="1"/>
      <c r="UDE1404" s="1"/>
      <c r="UDF1404" s="1"/>
      <c r="UDG1404" s="1"/>
      <c r="UDH1404" s="1"/>
      <c r="UDI1404" s="1"/>
      <c r="UDJ1404" s="1"/>
      <c r="UDK1404" s="1"/>
      <c r="UDL1404" s="1"/>
      <c r="UDM1404" s="1"/>
      <c r="UDN1404" s="1"/>
      <c r="UDO1404" s="1"/>
      <c r="UDP1404" s="1"/>
      <c r="UDQ1404" s="1"/>
      <c r="UDR1404" s="1"/>
      <c r="UDS1404" s="1"/>
      <c r="UDT1404" s="1"/>
      <c r="UDU1404" s="1"/>
      <c r="UDV1404" s="1"/>
      <c r="UDW1404" s="1"/>
      <c r="UDX1404" s="1"/>
      <c r="UDY1404" s="1"/>
      <c r="UDZ1404" s="1"/>
      <c r="UEA1404" s="1"/>
      <c r="UEB1404" s="1"/>
      <c r="UEC1404" s="1"/>
      <c r="UED1404" s="1"/>
      <c r="UEE1404" s="1"/>
      <c r="UEF1404" s="1"/>
      <c r="UEG1404" s="1"/>
      <c r="UEH1404" s="1"/>
      <c r="UEI1404" s="1"/>
      <c r="UEJ1404" s="1"/>
      <c r="UEK1404" s="1"/>
      <c r="UEL1404" s="1"/>
      <c r="UEM1404" s="1"/>
      <c r="UEN1404" s="1"/>
      <c r="UEO1404" s="1"/>
      <c r="UEP1404" s="1"/>
      <c r="UEQ1404" s="1"/>
      <c r="UER1404" s="1"/>
      <c r="UES1404" s="1"/>
      <c r="UET1404" s="1"/>
      <c r="UEU1404" s="1"/>
      <c r="UEV1404" s="1"/>
      <c r="UEW1404" s="1"/>
      <c r="UEX1404" s="1"/>
      <c r="UEY1404" s="1"/>
      <c r="UEZ1404" s="1"/>
      <c r="UFA1404" s="1"/>
      <c r="UFB1404" s="1"/>
      <c r="UFC1404" s="1"/>
      <c r="UFD1404" s="1"/>
      <c r="UFE1404" s="1"/>
      <c r="UFF1404" s="1"/>
      <c r="UFG1404" s="1"/>
      <c r="UFH1404" s="1"/>
      <c r="UFI1404" s="1"/>
      <c r="UFJ1404" s="1"/>
      <c r="UFK1404" s="1"/>
      <c r="UFL1404" s="1"/>
      <c r="UFM1404" s="1"/>
      <c r="UFN1404" s="1"/>
      <c r="UFO1404" s="1"/>
      <c r="UFP1404" s="1"/>
      <c r="UFQ1404" s="1"/>
      <c r="UFR1404" s="1"/>
      <c r="UFS1404" s="1"/>
      <c r="UFT1404" s="1"/>
      <c r="UFU1404" s="1"/>
      <c r="UFV1404" s="1"/>
      <c r="UFW1404" s="1"/>
      <c r="UFX1404" s="1"/>
      <c r="UFY1404" s="1"/>
      <c r="UFZ1404" s="1"/>
      <c r="UGA1404" s="1"/>
      <c r="UGB1404" s="1"/>
      <c r="UGC1404" s="1"/>
      <c r="UGD1404" s="1"/>
      <c r="UGE1404" s="1"/>
      <c r="UGF1404" s="1"/>
      <c r="UGG1404" s="1"/>
      <c r="UGH1404" s="1"/>
      <c r="UGI1404" s="1"/>
      <c r="UGJ1404" s="1"/>
      <c r="UGK1404" s="1"/>
      <c r="UGL1404" s="1"/>
      <c r="UGM1404" s="1"/>
      <c r="UGN1404" s="1"/>
      <c r="UGO1404" s="1"/>
      <c r="UGP1404" s="1"/>
      <c r="UGQ1404" s="1"/>
      <c r="UGR1404" s="1"/>
      <c r="UGS1404" s="1"/>
      <c r="UGT1404" s="1"/>
      <c r="UGU1404" s="1"/>
      <c r="UGV1404" s="1"/>
      <c r="UGW1404" s="1"/>
      <c r="UGX1404" s="1"/>
      <c r="UGY1404" s="1"/>
      <c r="UGZ1404" s="1"/>
      <c r="UHA1404" s="1"/>
      <c r="UHB1404" s="1"/>
      <c r="UHC1404" s="1"/>
      <c r="UHD1404" s="1"/>
      <c r="UHE1404" s="1"/>
      <c r="UHF1404" s="1"/>
      <c r="UHG1404" s="1"/>
      <c r="UHH1404" s="1"/>
      <c r="UHI1404" s="1"/>
      <c r="UHJ1404" s="1"/>
      <c r="UHK1404" s="1"/>
      <c r="UHL1404" s="1"/>
      <c r="UHM1404" s="1"/>
      <c r="UHN1404" s="1"/>
      <c r="UHO1404" s="1"/>
      <c r="UHP1404" s="1"/>
      <c r="UHQ1404" s="1"/>
      <c r="UHR1404" s="1"/>
      <c r="UHS1404" s="1"/>
      <c r="UHT1404" s="1"/>
      <c r="UHU1404" s="1"/>
      <c r="UHV1404" s="1"/>
      <c r="UHW1404" s="1"/>
      <c r="UHX1404" s="1"/>
      <c r="UHY1404" s="1"/>
      <c r="UHZ1404" s="1"/>
      <c r="UIA1404" s="1"/>
      <c r="UIB1404" s="1"/>
      <c r="UIC1404" s="1"/>
      <c r="UID1404" s="1"/>
      <c r="UIE1404" s="1"/>
      <c r="UIF1404" s="1"/>
      <c r="UIG1404" s="1"/>
      <c r="UIH1404" s="1"/>
      <c r="UII1404" s="1"/>
      <c r="UIJ1404" s="1"/>
      <c r="UIK1404" s="1"/>
      <c r="UIL1404" s="1"/>
      <c r="UIM1404" s="1"/>
      <c r="UIN1404" s="1"/>
      <c r="UIO1404" s="1"/>
      <c r="UIP1404" s="1"/>
      <c r="UIQ1404" s="1"/>
      <c r="UIR1404" s="1"/>
      <c r="UIS1404" s="1"/>
      <c r="UIT1404" s="1"/>
      <c r="UIU1404" s="1"/>
      <c r="UIV1404" s="1"/>
      <c r="UIW1404" s="1"/>
      <c r="UIX1404" s="1"/>
      <c r="UIY1404" s="1"/>
      <c r="UIZ1404" s="1"/>
      <c r="UJA1404" s="1"/>
      <c r="UJB1404" s="1"/>
      <c r="UJC1404" s="1"/>
      <c r="UJD1404" s="1"/>
      <c r="UJE1404" s="1"/>
      <c r="UJF1404" s="1"/>
      <c r="UJG1404" s="1"/>
      <c r="UJH1404" s="1"/>
      <c r="UJI1404" s="1"/>
      <c r="UJJ1404" s="1"/>
      <c r="UJK1404" s="1"/>
      <c r="UJL1404" s="1"/>
      <c r="UJM1404" s="1"/>
      <c r="UJN1404" s="1"/>
      <c r="UJO1404" s="1"/>
      <c r="UJP1404" s="1"/>
      <c r="UJQ1404" s="1"/>
      <c r="UJR1404" s="1"/>
      <c r="UJS1404" s="1"/>
      <c r="UJT1404" s="1"/>
      <c r="UJU1404" s="1"/>
      <c r="UJV1404" s="1"/>
      <c r="UJW1404" s="1"/>
      <c r="UJX1404" s="1"/>
      <c r="UJY1404" s="1"/>
      <c r="UJZ1404" s="1"/>
      <c r="UKA1404" s="1"/>
      <c r="UKB1404" s="1"/>
      <c r="UKC1404" s="1"/>
      <c r="UKD1404" s="1"/>
      <c r="UKE1404" s="1"/>
      <c r="UKF1404" s="1"/>
      <c r="UKG1404" s="1"/>
      <c r="UKH1404" s="1"/>
      <c r="UKI1404" s="1"/>
      <c r="UKJ1404" s="1"/>
      <c r="UKK1404" s="1"/>
      <c r="UKL1404" s="1"/>
      <c r="UKM1404" s="1"/>
      <c r="UKN1404" s="1"/>
      <c r="UKO1404" s="1"/>
      <c r="UKP1404" s="1"/>
      <c r="UKQ1404" s="1"/>
      <c r="UKR1404" s="1"/>
      <c r="UKS1404" s="1"/>
      <c r="UKT1404" s="1"/>
      <c r="UKU1404" s="1"/>
      <c r="UKV1404" s="1"/>
      <c r="UKW1404" s="1"/>
      <c r="UKX1404" s="1"/>
      <c r="UKY1404" s="1"/>
      <c r="UKZ1404" s="1"/>
      <c r="ULA1404" s="1"/>
      <c r="ULB1404" s="1"/>
      <c r="ULC1404" s="1"/>
      <c r="ULD1404" s="1"/>
      <c r="ULE1404" s="1"/>
      <c r="ULF1404" s="1"/>
      <c r="ULG1404" s="1"/>
      <c r="ULH1404" s="1"/>
      <c r="ULI1404" s="1"/>
      <c r="ULJ1404" s="1"/>
      <c r="ULK1404" s="1"/>
      <c r="ULL1404" s="1"/>
      <c r="ULM1404" s="1"/>
      <c r="ULN1404" s="1"/>
      <c r="ULO1404" s="1"/>
      <c r="ULP1404" s="1"/>
      <c r="ULQ1404" s="1"/>
      <c r="ULR1404" s="1"/>
      <c r="ULS1404" s="1"/>
      <c r="ULT1404" s="1"/>
      <c r="ULU1404" s="1"/>
      <c r="ULV1404" s="1"/>
      <c r="ULW1404" s="1"/>
      <c r="ULX1404" s="1"/>
      <c r="ULY1404" s="1"/>
      <c r="ULZ1404" s="1"/>
      <c r="UMA1404" s="1"/>
      <c r="UMB1404" s="1"/>
      <c r="UMC1404" s="1"/>
      <c r="UMD1404" s="1"/>
      <c r="UME1404" s="1"/>
      <c r="UMF1404" s="1"/>
      <c r="UMG1404" s="1"/>
      <c r="UMH1404" s="1"/>
      <c r="UMI1404" s="1"/>
      <c r="UMJ1404" s="1"/>
      <c r="UMK1404" s="1"/>
      <c r="UML1404" s="1"/>
      <c r="UMM1404" s="1"/>
      <c r="UMN1404" s="1"/>
      <c r="UMO1404" s="1"/>
      <c r="UMP1404" s="1"/>
      <c r="UMQ1404" s="1"/>
      <c r="UMR1404" s="1"/>
      <c r="UMS1404" s="1"/>
      <c r="UMT1404" s="1"/>
      <c r="UMU1404" s="1"/>
      <c r="UMV1404" s="1"/>
      <c r="UMW1404" s="1"/>
      <c r="UMX1404" s="1"/>
      <c r="UMY1404" s="1"/>
      <c r="UMZ1404" s="1"/>
      <c r="UNA1404" s="1"/>
      <c r="UNB1404" s="1"/>
      <c r="UNC1404" s="1"/>
      <c r="UND1404" s="1"/>
      <c r="UNE1404" s="1"/>
      <c r="UNF1404" s="1"/>
      <c r="UNG1404" s="1"/>
      <c r="UNH1404" s="1"/>
      <c r="UNI1404" s="1"/>
      <c r="UNJ1404" s="1"/>
      <c r="UNK1404" s="1"/>
      <c r="UNL1404" s="1"/>
      <c r="UNM1404" s="1"/>
      <c r="UNN1404" s="1"/>
      <c r="UNO1404" s="1"/>
      <c r="UNP1404" s="1"/>
      <c r="UNQ1404" s="1"/>
      <c r="UNR1404" s="1"/>
      <c r="UNS1404" s="1"/>
      <c r="UNT1404" s="1"/>
      <c r="UNU1404" s="1"/>
      <c r="UNV1404" s="1"/>
      <c r="UNW1404" s="1"/>
      <c r="UNX1404" s="1"/>
      <c r="UNY1404" s="1"/>
      <c r="UNZ1404" s="1"/>
      <c r="UOA1404" s="1"/>
      <c r="UOB1404" s="1"/>
      <c r="UOC1404" s="1"/>
      <c r="UOD1404" s="1"/>
      <c r="UOE1404" s="1"/>
      <c r="UOF1404" s="1"/>
      <c r="UOG1404" s="1"/>
      <c r="UOH1404" s="1"/>
      <c r="UOI1404" s="1"/>
      <c r="UOJ1404" s="1"/>
      <c r="UOK1404" s="1"/>
      <c r="UOL1404" s="1"/>
      <c r="UOM1404" s="1"/>
      <c r="UON1404" s="1"/>
      <c r="UOO1404" s="1"/>
      <c r="UOP1404" s="1"/>
      <c r="UOQ1404" s="1"/>
      <c r="UOR1404" s="1"/>
      <c r="UOS1404" s="1"/>
      <c r="UOT1404" s="1"/>
      <c r="UOU1404" s="1"/>
      <c r="UOV1404" s="1"/>
      <c r="UOW1404" s="1"/>
      <c r="UOX1404" s="1"/>
      <c r="UOY1404" s="1"/>
      <c r="UOZ1404" s="1"/>
      <c r="UPA1404" s="1"/>
      <c r="UPB1404" s="1"/>
      <c r="UPC1404" s="1"/>
      <c r="UPD1404" s="1"/>
      <c r="UPE1404" s="1"/>
      <c r="UPF1404" s="1"/>
      <c r="UPG1404" s="1"/>
      <c r="UPH1404" s="1"/>
      <c r="UPI1404" s="1"/>
      <c r="UPJ1404" s="1"/>
      <c r="UPK1404" s="1"/>
      <c r="UPL1404" s="1"/>
      <c r="UPM1404" s="1"/>
      <c r="UPN1404" s="1"/>
      <c r="UPO1404" s="1"/>
      <c r="UPP1404" s="1"/>
      <c r="UPQ1404" s="1"/>
      <c r="UPR1404" s="1"/>
      <c r="UPS1404" s="1"/>
      <c r="UPT1404" s="1"/>
      <c r="UPU1404" s="1"/>
      <c r="UPV1404" s="1"/>
      <c r="UPW1404" s="1"/>
      <c r="UPX1404" s="1"/>
      <c r="UPY1404" s="1"/>
      <c r="UPZ1404" s="1"/>
      <c r="UQA1404" s="1"/>
      <c r="UQB1404" s="1"/>
      <c r="UQC1404" s="1"/>
      <c r="UQD1404" s="1"/>
      <c r="UQE1404" s="1"/>
      <c r="UQF1404" s="1"/>
      <c r="UQG1404" s="1"/>
      <c r="UQH1404" s="1"/>
      <c r="UQI1404" s="1"/>
      <c r="UQJ1404" s="1"/>
      <c r="UQK1404" s="1"/>
      <c r="UQL1404" s="1"/>
      <c r="UQM1404" s="1"/>
      <c r="UQN1404" s="1"/>
      <c r="UQO1404" s="1"/>
      <c r="UQP1404" s="1"/>
      <c r="UQQ1404" s="1"/>
      <c r="UQR1404" s="1"/>
      <c r="UQS1404" s="1"/>
      <c r="UQT1404" s="1"/>
      <c r="UQU1404" s="1"/>
      <c r="UQV1404" s="1"/>
      <c r="UQW1404" s="1"/>
      <c r="UQX1404" s="1"/>
      <c r="UQY1404" s="1"/>
      <c r="UQZ1404" s="1"/>
      <c r="URA1404" s="1"/>
      <c r="URB1404" s="1"/>
      <c r="URC1404" s="1"/>
      <c r="URD1404" s="1"/>
      <c r="URE1404" s="1"/>
      <c r="URF1404" s="1"/>
      <c r="URG1404" s="1"/>
      <c r="URH1404" s="1"/>
      <c r="URI1404" s="1"/>
      <c r="URJ1404" s="1"/>
      <c r="URK1404" s="1"/>
      <c r="URL1404" s="1"/>
      <c r="URM1404" s="1"/>
      <c r="URN1404" s="1"/>
      <c r="URO1404" s="1"/>
      <c r="URP1404" s="1"/>
      <c r="URQ1404" s="1"/>
      <c r="URR1404" s="1"/>
      <c r="URS1404" s="1"/>
      <c r="URT1404" s="1"/>
      <c r="URU1404" s="1"/>
      <c r="URV1404" s="1"/>
      <c r="URW1404" s="1"/>
      <c r="URX1404" s="1"/>
      <c r="URY1404" s="1"/>
      <c r="URZ1404" s="1"/>
      <c r="USA1404" s="1"/>
      <c r="USB1404" s="1"/>
      <c r="USC1404" s="1"/>
      <c r="USD1404" s="1"/>
      <c r="USE1404" s="1"/>
      <c r="USF1404" s="1"/>
      <c r="USG1404" s="1"/>
      <c r="USH1404" s="1"/>
      <c r="USI1404" s="1"/>
      <c r="USJ1404" s="1"/>
      <c r="USK1404" s="1"/>
      <c r="USL1404" s="1"/>
      <c r="USM1404" s="1"/>
      <c r="USN1404" s="1"/>
      <c r="USO1404" s="1"/>
      <c r="USP1404" s="1"/>
      <c r="USQ1404" s="1"/>
      <c r="USR1404" s="1"/>
      <c r="USS1404" s="1"/>
      <c r="UST1404" s="1"/>
      <c r="USU1404" s="1"/>
      <c r="USV1404" s="1"/>
      <c r="USW1404" s="1"/>
      <c r="USX1404" s="1"/>
      <c r="USY1404" s="1"/>
      <c r="USZ1404" s="1"/>
      <c r="UTA1404" s="1"/>
      <c r="UTB1404" s="1"/>
      <c r="UTC1404" s="1"/>
      <c r="UTD1404" s="1"/>
      <c r="UTE1404" s="1"/>
      <c r="UTF1404" s="1"/>
      <c r="UTG1404" s="1"/>
      <c r="UTH1404" s="1"/>
      <c r="UTI1404" s="1"/>
      <c r="UTJ1404" s="1"/>
      <c r="UTK1404" s="1"/>
      <c r="UTL1404" s="1"/>
      <c r="UTM1404" s="1"/>
      <c r="UTN1404" s="1"/>
      <c r="UTO1404" s="1"/>
      <c r="UTP1404" s="1"/>
      <c r="UTQ1404" s="1"/>
      <c r="UTR1404" s="1"/>
      <c r="UTS1404" s="1"/>
      <c r="UTT1404" s="1"/>
      <c r="UTU1404" s="1"/>
      <c r="UTV1404" s="1"/>
      <c r="UTW1404" s="1"/>
      <c r="UTX1404" s="1"/>
      <c r="UTY1404" s="1"/>
      <c r="UTZ1404" s="1"/>
      <c r="UUA1404" s="1"/>
      <c r="UUB1404" s="1"/>
      <c r="UUC1404" s="1"/>
      <c r="UUD1404" s="1"/>
      <c r="UUE1404" s="1"/>
      <c r="UUF1404" s="1"/>
      <c r="UUG1404" s="1"/>
      <c r="UUH1404" s="1"/>
      <c r="UUI1404" s="1"/>
      <c r="UUJ1404" s="1"/>
      <c r="UUK1404" s="1"/>
      <c r="UUL1404" s="1"/>
      <c r="UUM1404" s="1"/>
      <c r="UUN1404" s="1"/>
      <c r="UUO1404" s="1"/>
      <c r="UUP1404" s="1"/>
      <c r="UUQ1404" s="1"/>
      <c r="UUR1404" s="1"/>
      <c r="UUS1404" s="1"/>
      <c r="UUT1404" s="1"/>
      <c r="UUU1404" s="1"/>
      <c r="UUV1404" s="1"/>
      <c r="UUW1404" s="1"/>
      <c r="UUX1404" s="1"/>
      <c r="UUY1404" s="1"/>
      <c r="UUZ1404" s="1"/>
      <c r="UVA1404" s="1"/>
      <c r="UVB1404" s="1"/>
      <c r="UVC1404" s="1"/>
      <c r="UVD1404" s="1"/>
      <c r="UVE1404" s="1"/>
      <c r="UVF1404" s="1"/>
      <c r="UVG1404" s="1"/>
      <c r="UVH1404" s="1"/>
      <c r="UVI1404" s="1"/>
      <c r="UVJ1404" s="1"/>
      <c r="UVK1404" s="1"/>
      <c r="UVL1404" s="1"/>
      <c r="UVM1404" s="1"/>
      <c r="UVN1404" s="1"/>
      <c r="UVO1404" s="1"/>
      <c r="UVP1404" s="1"/>
      <c r="UVQ1404" s="1"/>
      <c r="UVR1404" s="1"/>
      <c r="UVS1404" s="1"/>
      <c r="UVT1404" s="1"/>
      <c r="UVU1404" s="1"/>
      <c r="UVV1404" s="1"/>
      <c r="UVW1404" s="1"/>
      <c r="UVX1404" s="1"/>
      <c r="UVY1404" s="1"/>
      <c r="UVZ1404" s="1"/>
      <c r="UWA1404" s="1"/>
      <c r="UWB1404" s="1"/>
      <c r="UWC1404" s="1"/>
      <c r="UWD1404" s="1"/>
      <c r="UWE1404" s="1"/>
      <c r="UWF1404" s="1"/>
      <c r="UWG1404" s="1"/>
      <c r="UWH1404" s="1"/>
      <c r="UWI1404" s="1"/>
      <c r="UWJ1404" s="1"/>
      <c r="UWK1404" s="1"/>
      <c r="UWL1404" s="1"/>
      <c r="UWM1404" s="1"/>
      <c r="UWN1404" s="1"/>
      <c r="UWO1404" s="1"/>
      <c r="UWP1404" s="1"/>
      <c r="UWQ1404" s="1"/>
      <c r="UWR1404" s="1"/>
      <c r="UWS1404" s="1"/>
      <c r="UWT1404" s="1"/>
      <c r="UWU1404" s="1"/>
      <c r="UWV1404" s="1"/>
      <c r="UWW1404" s="1"/>
      <c r="UWX1404" s="1"/>
      <c r="UWY1404" s="1"/>
      <c r="UWZ1404" s="1"/>
      <c r="UXA1404" s="1"/>
      <c r="UXB1404" s="1"/>
      <c r="UXC1404" s="1"/>
      <c r="UXD1404" s="1"/>
      <c r="UXE1404" s="1"/>
      <c r="UXF1404" s="1"/>
      <c r="UXG1404" s="1"/>
      <c r="UXH1404" s="1"/>
      <c r="UXI1404" s="1"/>
      <c r="UXJ1404" s="1"/>
      <c r="UXK1404" s="1"/>
      <c r="UXL1404" s="1"/>
      <c r="UXM1404" s="1"/>
      <c r="UXN1404" s="1"/>
      <c r="UXO1404" s="1"/>
      <c r="UXP1404" s="1"/>
      <c r="UXQ1404" s="1"/>
      <c r="UXR1404" s="1"/>
      <c r="UXS1404" s="1"/>
      <c r="UXT1404" s="1"/>
      <c r="UXU1404" s="1"/>
      <c r="UXV1404" s="1"/>
      <c r="UXW1404" s="1"/>
      <c r="UXX1404" s="1"/>
      <c r="UXY1404" s="1"/>
      <c r="UXZ1404" s="1"/>
      <c r="UYA1404" s="1"/>
      <c r="UYB1404" s="1"/>
      <c r="UYC1404" s="1"/>
      <c r="UYD1404" s="1"/>
      <c r="UYE1404" s="1"/>
      <c r="UYF1404" s="1"/>
      <c r="UYG1404" s="1"/>
      <c r="UYH1404" s="1"/>
      <c r="UYI1404" s="1"/>
      <c r="UYJ1404" s="1"/>
      <c r="UYK1404" s="1"/>
      <c r="UYL1404" s="1"/>
      <c r="UYM1404" s="1"/>
      <c r="UYN1404" s="1"/>
      <c r="UYO1404" s="1"/>
      <c r="UYP1404" s="1"/>
      <c r="UYQ1404" s="1"/>
      <c r="UYR1404" s="1"/>
      <c r="UYS1404" s="1"/>
      <c r="UYT1404" s="1"/>
      <c r="UYU1404" s="1"/>
      <c r="UYV1404" s="1"/>
      <c r="UYW1404" s="1"/>
      <c r="UYX1404" s="1"/>
      <c r="UYY1404" s="1"/>
      <c r="UYZ1404" s="1"/>
      <c r="UZA1404" s="1"/>
      <c r="UZB1404" s="1"/>
      <c r="UZC1404" s="1"/>
      <c r="UZD1404" s="1"/>
      <c r="UZE1404" s="1"/>
      <c r="UZF1404" s="1"/>
      <c r="UZG1404" s="1"/>
      <c r="UZH1404" s="1"/>
      <c r="UZI1404" s="1"/>
      <c r="UZJ1404" s="1"/>
      <c r="UZK1404" s="1"/>
      <c r="UZL1404" s="1"/>
      <c r="UZM1404" s="1"/>
      <c r="UZN1404" s="1"/>
      <c r="UZO1404" s="1"/>
      <c r="UZP1404" s="1"/>
      <c r="UZQ1404" s="1"/>
      <c r="UZR1404" s="1"/>
      <c r="UZS1404" s="1"/>
      <c r="UZT1404" s="1"/>
      <c r="UZU1404" s="1"/>
      <c r="UZV1404" s="1"/>
      <c r="UZW1404" s="1"/>
      <c r="UZX1404" s="1"/>
      <c r="UZY1404" s="1"/>
      <c r="UZZ1404" s="1"/>
      <c r="VAA1404" s="1"/>
      <c r="VAB1404" s="1"/>
      <c r="VAC1404" s="1"/>
      <c r="VAD1404" s="1"/>
      <c r="VAE1404" s="1"/>
      <c r="VAF1404" s="1"/>
      <c r="VAG1404" s="1"/>
      <c r="VAH1404" s="1"/>
      <c r="VAI1404" s="1"/>
      <c r="VAJ1404" s="1"/>
      <c r="VAK1404" s="1"/>
      <c r="VAL1404" s="1"/>
      <c r="VAM1404" s="1"/>
      <c r="VAN1404" s="1"/>
      <c r="VAO1404" s="1"/>
      <c r="VAP1404" s="1"/>
      <c r="VAQ1404" s="1"/>
      <c r="VAR1404" s="1"/>
      <c r="VAS1404" s="1"/>
      <c r="VAT1404" s="1"/>
      <c r="VAU1404" s="1"/>
      <c r="VAV1404" s="1"/>
      <c r="VAW1404" s="1"/>
      <c r="VAX1404" s="1"/>
      <c r="VAY1404" s="1"/>
      <c r="VAZ1404" s="1"/>
      <c r="VBA1404" s="1"/>
      <c r="VBB1404" s="1"/>
      <c r="VBC1404" s="1"/>
      <c r="VBD1404" s="1"/>
      <c r="VBE1404" s="1"/>
      <c r="VBF1404" s="1"/>
      <c r="VBG1404" s="1"/>
      <c r="VBH1404" s="1"/>
      <c r="VBI1404" s="1"/>
      <c r="VBJ1404" s="1"/>
      <c r="VBK1404" s="1"/>
      <c r="VBL1404" s="1"/>
      <c r="VBM1404" s="1"/>
      <c r="VBN1404" s="1"/>
      <c r="VBO1404" s="1"/>
      <c r="VBP1404" s="1"/>
      <c r="VBQ1404" s="1"/>
      <c r="VBR1404" s="1"/>
      <c r="VBS1404" s="1"/>
      <c r="VBT1404" s="1"/>
      <c r="VBU1404" s="1"/>
      <c r="VBV1404" s="1"/>
      <c r="VBW1404" s="1"/>
      <c r="VBX1404" s="1"/>
      <c r="VBY1404" s="1"/>
      <c r="VBZ1404" s="1"/>
      <c r="VCA1404" s="1"/>
      <c r="VCB1404" s="1"/>
      <c r="VCC1404" s="1"/>
      <c r="VCD1404" s="1"/>
      <c r="VCE1404" s="1"/>
      <c r="VCF1404" s="1"/>
      <c r="VCG1404" s="1"/>
      <c r="VCH1404" s="1"/>
      <c r="VCI1404" s="1"/>
      <c r="VCJ1404" s="1"/>
      <c r="VCK1404" s="1"/>
      <c r="VCL1404" s="1"/>
      <c r="VCM1404" s="1"/>
      <c r="VCN1404" s="1"/>
      <c r="VCO1404" s="1"/>
      <c r="VCP1404" s="1"/>
      <c r="VCQ1404" s="1"/>
      <c r="VCR1404" s="1"/>
      <c r="VCS1404" s="1"/>
      <c r="VCT1404" s="1"/>
      <c r="VCU1404" s="1"/>
      <c r="VCV1404" s="1"/>
      <c r="VCW1404" s="1"/>
      <c r="VCX1404" s="1"/>
      <c r="VCY1404" s="1"/>
      <c r="VCZ1404" s="1"/>
      <c r="VDA1404" s="1"/>
      <c r="VDB1404" s="1"/>
      <c r="VDC1404" s="1"/>
      <c r="VDD1404" s="1"/>
      <c r="VDE1404" s="1"/>
      <c r="VDF1404" s="1"/>
      <c r="VDG1404" s="1"/>
      <c r="VDH1404" s="1"/>
      <c r="VDI1404" s="1"/>
      <c r="VDJ1404" s="1"/>
      <c r="VDK1404" s="1"/>
      <c r="VDL1404" s="1"/>
      <c r="VDM1404" s="1"/>
      <c r="VDN1404" s="1"/>
      <c r="VDO1404" s="1"/>
      <c r="VDP1404" s="1"/>
      <c r="VDQ1404" s="1"/>
      <c r="VDR1404" s="1"/>
      <c r="VDS1404" s="1"/>
      <c r="VDT1404" s="1"/>
      <c r="VDU1404" s="1"/>
      <c r="VDV1404" s="1"/>
      <c r="VDW1404" s="1"/>
      <c r="VDX1404" s="1"/>
      <c r="VDY1404" s="1"/>
      <c r="VDZ1404" s="1"/>
      <c r="VEA1404" s="1"/>
      <c r="VEB1404" s="1"/>
      <c r="VEC1404" s="1"/>
      <c r="VED1404" s="1"/>
      <c r="VEE1404" s="1"/>
      <c r="VEF1404" s="1"/>
      <c r="VEG1404" s="1"/>
      <c r="VEH1404" s="1"/>
      <c r="VEI1404" s="1"/>
      <c r="VEJ1404" s="1"/>
      <c r="VEK1404" s="1"/>
      <c r="VEL1404" s="1"/>
      <c r="VEM1404" s="1"/>
      <c r="VEN1404" s="1"/>
      <c r="VEO1404" s="1"/>
      <c r="VEP1404" s="1"/>
      <c r="VEQ1404" s="1"/>
      <c r="VER1404" s="1"/>
      <c r="VES1404" s="1"/>
      <c r="VET1404" s="1"/>
      <c r="VEU1404" s="1"/>
      <c r="VEV1404" s="1"/>
      <c r="VEW1404" s="1"/>
      <c r="VEX1404" s="1"/>
      <c r="VEY1404" s="1"/>
      <c r="VEZ1404" s="1"/>
      <c r="VFA1404" s="1"/>
      <c r="VFB1404" s="1"/>
      <c r="VFC1404" s="1"/>
      <c r="VFD1404" s="1"/>
      <c r="VFE1404" s="1"/>
      <c r="VFF1404" s="1"/>
      <c r="VFG1404" s="1"/>
      <c r="VFH1404" s="1"/>
      <c r="VFI1404" s="1"/>
      <c r="VFJ1404" s="1"/>
      <c r="VFK1404" s="1"/>
      <c r="VFL1404" s="1"/>
      <c r="VFM1404" s="1"/>
      <c r="VFN1404" s="1"/>
      <c r="VFO1404" s="1"/>
      <c r="VFP1404" s="1"/>
      <c r="VFQ1404" s="1"/>
      <c r="VFR1404" s="1"/>
      <c r="VFS1404" s="1"/>
      <c r="VFT1404" s="1"/>
      <c r="VFU1404" s="1"/>
      <c r="VFV1404" s="1"/>
      <c r="VFW1404" s="1"/>
      <c r="VFX1404" s="1"/>
      <c r="VFY1404" s="1"/>
      <c r="VFZ1404" s="1"/>
      <c r="VGA1404" s="1"/>
      <c r="VGB1404" s="1"/>
      <c r="VGC1404" s="1"/>
      <c r="VGD1404" s="1"/>
      <c r="VGE1404" s="1"/>
      <c r="VGF1404" s="1"/>
      <c r="VGG1404" s="1"/>
      <c r="VGH1404" s="1"/>
      <c r="VGI1404" s="1"/>
      <c r="VGJ1404" s="1"/>
      <c r="VGK1404" s="1"/>
      <c r="VGL1404" s="1"/>
      <c r="VGM1404" s="1"/>
      <c r="VGN1404" s="1"/>
      <c r="VGO1404" s="1"/>
      <c r="VGP1404" s="1"/>
      <c r="VGQ1404" s="1"/>
      <c r="VGR1404" s="1"/>
      <c r="VGS1404" s="1"/>
      <c r="VGT1404" s="1"/>
      <c r="VGU1404" s="1"/>
      <c r="VGV1404" s="1"/>
      <c r="VGW1404" s="1"/>
      <c r="VGX1404" s="1"/>
      <c r="VGY1404" s="1"/>
      <c r="VGZ1404" s="1"/>
      <c r="VHA1404" s="1"/>
      <c r="VHB1404" s="1"/>
      <c r="VHC1404" s="1"/>
      <c r="VHD1404" s="1"/>
      <c r="VHE1404" s="1"/>
      <c r="VHF1404" s="1"/>
      <c r="VHG1404" s="1"/>
      <c r="VHH1404" s="1"/>
      <c r="VHI1404" s="1"/>
      <c r="VHJ1404" s="1"/>
      <c r="VHK1404" s="1"/>
      <c r="VHL1404" s="1"/>
      <c r="VHM1404" s="1"/>
      <c r="VHN1404" s="1"/>
      <c r="VHO1404" s="1"/>
      <c r="VHP1404" s="1"/>
      <c r="VHQ1404" s="1"/>
      <c r="VHR1404" s="1"/>
      <c r="VHS1404" s="1"/>
      <c r="VHT1404" s="1"/>
      <c r="VHU1404" s="1"/>
      <c r="VHV1404" s="1"/>
      <c r="VHW1404" s="1"/>
      <c r="VHX1404" s="1"/>
      <c r="VHY1404" s="1"/>
      <c r="VHZ1404" s="1"/>
      <c r="VIA1404" s="1"/>
      <c r="VIB1404" s="1"/>
      <c r="VIC1404" s="1"/>
      <c r="VID1404" s="1"/>
      <c r="VIE1404" s="1"/>
      <c r="VIF1404" s="1"/>
      <c r="VIG1404" s="1"/>
      <c r="VIH1404" s="1"/>
      <c r="VII1404" s="1"/>
      <c r="VIJ1404" s="1"/>
      <c r="VIK1404" s="1"/>
      <c r="VIL1404" s="1"/>
      <c r="VIM1404" s="1"/>
      <c r="VIN1404" s="1"/>
      <c r="VIO1404" s="1"/>
      <c r="VIP1404" s="1"/>
      <c r="VIQ1404" s="1"/>
      <c r="VIR1404" s="1"/>
      <c r="VIS1404" s="1"/>
      <c r="VIT1404" s="1"/>
      <c r="VIU1404" s="1"/>
      <c r="VIV1404" s="1"/>
      <c r="VIW1404" s="1"/>
      <c r="VIX1404" s="1"/>
      <c r="VIY1404" s="1"/>
      <c r="VIZ1404" s="1"/>
      <c r="VJA1404" s="1"/>
      <c r="VJB1404" s="1"/>
      <c r="VJC1404" s="1"/>
      <c r="VJD1404" s="1"/>
      <c r="VJE1404" s="1"/>
      <c r="VJF1404" s="1"/>
      <c r="VJG1404" s="1"/>
      <c r="VJH1404" s="1"/>
      <c r="VJI1404" s="1"/>
      <c r="VJJ1404" s="1"/>
      <c r="VJK1404" s="1"/>
      <c r="VJL1404" s="1"/>
      <c r="VJM1404" s="1"/>
      <c r="VJN1404" s="1"/>
      <c r="VJO1404" s="1"/>
      <c r="VJP1404" s="1"/>
      <c r="VJQ1404" s="1"/>
      <c r="VJR1404" s="1"/>
      <c r="VJS1404" s="1"/>
      <c r="VJT1404" s="1"/>
      <c r="VJU1404" s="1"/>
      <c r="VJV1404" s="1"/>
      <c r="VJW1404" s="1"/>
      <c r="VJX1404" s="1"/>
      <c r="VJY1404" s="1"/>
      <c r="VJZ1404" s="1"/>
      <c r="VKA1404" s="1"/>
      <c r="VKB1404" s="1"/>
      <c r="VKC1404" s="1"/>
      <c r="VKD1404" s="1"/>
      <c r="VKE1404" s="1"/>
      <c r="VKF1404" s="1"/>
      <c r="VKG1404" s="1"/>
      <c r="VKH1404" s="1"/>
      <c r="VKI1404" s="1"/>
      <c r="VKJ1404" s="1"/>
      <c r="VKK1404" s="1"/>
      <c r="VKL1404" s="1"/>
      <c r="VKM1404" s="1"/>
      <c r="VKN1404" s="1"/>
      <c r="VKO1404" s="1"/>
      <c r="VKP1404" s="1"/>
      <c r="VKQ1404" s="1"/>
      <c r="VKR1404" s="1"/>
      <c r="VKS1404" s="1"/>
      <c r="VKT1404" s="1"/>
      <c r="VKU1404" s="1"/>
      <c r="VKV1404" s="1"/>
      <c r="VKW1404" s="1"/>
      <c r="VKX1404" s="1"/>
      <c r="VKY1404" s="1"/>
      <c r="VKZ1404" s="1"/>
      <c r="VLA1404" s="1"/>
      <c r="VLB1404" s="1"/>
      <c r="VLC1404" s="1"/>
      <c r="VLD1404" s="1"/>
      <c r="VLE1404" s="1"/>
      <c r="VLF1404" s="1"/>
      <c r="VLG1404" s="1"/>
      <c r="VLH1404" s="1"/>
      <c r="VLI1404" s="1"/>
      <c r="VLJ1404" s="1"/>
      <c r="VLK1404" s="1"/>
      <c r="VLL1404" s="1"/>
      <c r="VLM1404" s="1"/>
      <c r="VLN1404" s="1"/>
      <c r="VLO1404" s="1"/>
      <c r="VLP1404" s="1"/>
      <c r="VLQ1404" s="1"/>
      <c r="VLR1404" s="1"/>
      <c r="VLS1404" s="1"/>
      <c r="VLT1404" s="1"/>
      <c r="VLU1404" s="1"/>
      <c r="VLV1404" s="1"/>
      <c r="VLW1404" s="1"/>
      <c r="VLX1404" s="1"/>
      <c r="VLY1404" s="1"/>
      <c r="VLZ1404" s="1"/>
      <c r="VMA1404" s="1"/>
      <c r="VMB1404" s="1"/>
      <c r="VMC1404" s="1"/>
      <c r="VMD1404" s="1"/>
      <c r="VME1404" s="1"/>
      <c r="VMF1404" s="1"/>
      <c r="VMG1404" s="1"/>
      <c r="VMH1404" s="1"/>
      <c r="VMI1404" s="1"/>
      <c r="VMJ1404" s="1"/>
      <c r="VMK1404" s="1"/>
      <c r="VML1404" s="1"/>
      <c r="VMM1404" s="1"/>
      <c r="VMN1404" s="1"/>
      <c r="VMO1404" s="1"/>
      <c r="VMP1404" s="1"/>
      <c r="VMQ1404" s="1"/>
      <c r="VMR1404" s="1"/>
      <c r="VMS1404" s="1"/>
      <c r="VMT1404" s="1"/>
      <c r="VMU1404" s="1"/>
      <c r="VMV1404" s="1"/>
      <c r="VMW1404" s="1"/>
      <c r="VMX1404" s="1"/>
      <c r="VMY1404" s="1"/>
      <c r="VMZ1404" s="1"/>
      <c r="VNA1404" s="1"/>
      <c r="VNB1404" s="1"/>
      <c r="VNC1404" s="1"/>
      <c r="VND1404" s="1"/>
      <c r="VNE1404" s="1"/>
      <c r="VNF1404" s="1"/>
      <c r="VNG1404" s="1"/>
      <c r="VNH1404" s="1"/>
      <c r="VNI1404" s="1"/>
      <c r="VNJ1404" s="1"/>
      <c r="VNK1404" s="1"/>
      <c r="VNL1404" s="1"/>
      <c r="VNM1404" s="1"/>
      <c r="VNN1404" s="1"/>
      <c r="VNO1404" s="1"/>
      <c r="VNP1404" s="1"/>
      <c r="VNQ1404" s="1"/>
      <c r="VNR1404" s="1"/>
      <c r="VNS1404" s="1"/>
      <c r="VNT1404" s="1"/>
      <c r="VNU1404" s="1"/>
      <c r="VNV1404" s="1"/>
      <c r="VNW1404" s="1"/>
      <c r="VNX1404" s="1"/>
      <c r="VNY1404" s="1"/>
      <c r="VNZ1404" s="1"/>
      <c r="VOA1404" s="1"/>
      <c r="VOB1404" s="1"/>
      <c r="VOC1404" s="1"/>
      <c r="VOD1404" s="1"/>
      <c r="VOE1404" s="1"/>
      <c r="VOF1404" s="1"/>
      <c r="VOG1404" s="1"/>
      <c r="VOH1404" s="1"/>
      <c r="VOI1404" s="1"/>
      <c r="VOJ1404" s="1"/>
      <c r="VOK1404" s="1"/>
      <c r="VOL1404" s="1"/>
      <c r="VOM1404" s="1"/>
      <c r="VON1404" s="1"/>
      <c r="VOO1404" s="1"/>
      <c r="VOP1404" s="1"/>
      <c r="VOQ1404" s="1"/>
      <c r="VOR1404" s="1"/>
      <c r="VOS1404" s="1"/>
      <c r="VOT1404" s="1"/>
      <c r="VOU1404" s="1"/>
      <c r="VOV1404" s="1"/>
      <c r="VOW1404" s="1"/>
      <c r="VOX1404" s="1"/>
      <c r="VOY1404" s="1"/>
      <c r="VOZ1404" s="1"/>
      <c r="VPA1404" s="1"/>
      <c r="VPB1404" s="1"/>
      <c r="VPC1404" s="1"/>
      <c r="VPD1404" s="1"/>
      <c r="VPE1404" s="1"/>
      <c r="VPF1404" s="1"/>
      <c r="VPG1404" s="1"/>
      <c r="VPH1404" s="1"/>
      <c r="VPI1404" s="1"/>
      <c r="VPJ1404" s="1"/>
      <c r="VPK1404" s="1"/>
      <c r="VPL1404" s="1"/>
      <c r="VPM1404" s="1"/>
      <c r="VPN1404" s="1"/>
      <c r="VPO1404" s="1"/>
      <c r="VPP1404" s="1"/>
      <c r="VPQ1404" s="1"/>
      <c r="VPR1404" s="1"/>
      <c r="VPS1404" s="1"/>
      <c r="VPT1404" s="1"/>
      <c r="VPU1404" s="1"/>
      <c r="VPV1404" s="1"/>
      <c r="VPW1404" s="1"/>
      <c r="VPX1404" s="1"/>
      <c r="VPY1404" s="1"/>
      <c r="VPZ1404" s="1"/>
      <c r="VQA1404" s="1"/>
      <c r="VQB1404" s="1"/>
      <c r="VQC1404" s="1"/>
      <c r="VQD1404" s="1"/>
      <c r="VQE1404" s="1"/>
      <c r="VQF1404" s="1"/>
      <c r="VQG1404" s="1"/>
      <c r="VQH1404" s="1"/>
      <c r="VQI1404" s="1"/>
      <c r="VQJ1404" s="1"/>
      <c r="VQK1404" s="1"/>
      <c r="VQL1404" s="1"/>
      <c r="VQM1404" s="1"/>
      <c r="VQN1404" s="1"/>
      <c r="VQO1404" s="1"/>
      <c r="VQP1404" s="1"/>
      <c r="VQQ1404" s="1"/>
      <c r="VQR1404" s="1"/>
      <c r="VQS1404" s="1"/>
      <c r="VQT1404" s="1"/>
      <c r="VQU1404" s="1"/>
      <c r="VQV1404" s="1"/>
      <c r="VQW1404" s="1"/>
      <c r="VQX1404" s="1"/>
      <c r="VQY1404" s="1"/>
      <c r="VQZ1404" s="1"/>
      <c r="VRA1404" s="1"/>
      <c r="VRB1404" s="1"/>
      <c r="VRC1404" s="1"/>
      <c r="VRD1404" s="1"/>
      <c r="VRE1404" s="1"/>
      <c r="VRF1404" s="1"/>
      <c r="VRG1404" s="1"/>
      <c r="VRH1404" s="1"/>
      <c r="VRI1404" s="1"/>
      <c r="VRJ1404" s="1"/>
      <c r="VRK1404" s="1"/>
      <c r="VRL1404" s="1"/>
      <c r="VRM1404" s="1"/>
      <c r="VRN1404" s="1"/>
      <c r="VRO1404" s="1"/>
      <c r="VRP1404" s="1"/>
      <c r="VRQ1404" s="1"/>
      <c r="VRR1404" s="1"/>
      <c r="VRS1404" s="1"/>
      <c r="VRT1404" s="1"/>
      <c r="VRU1404" s="1"/>
      <c r="VRV1404" s="1"/>
      <c r="VRW1404" s="1"/>
      <c r="VRX1404" s="1"/>
      <c r="VRY1404" s="1"/>
      <c r="VRZ1404" s="1"/>
      <c r="VSA1404" s="1"/>
      <c r="VSB1404" s="1"/>
      <c r="VSC1404" s="1"/>
      <c r="VSD1404" s="1"/>
      <c r="VSE1404" s="1"/>
      <c r="VSF1404" s="1"/>
      <c r="VSG1404" s="1"/>
      <c r="VSH1404" s="1"/>
      <c r="VSI1404" s="1"/>
      <c r="VSJ1404" s="1"/>
      <c r="VSK1404" s="1"/>
      <c r="VSL1404" s="1"/>
      <c r="VSM1404" s="1"/>
      <c r="VSN1404" s="1"/>
      <c r="VSO1404" s="1"/>
      <c r="VSP1404" s="1"/>
      <c r="VSQ1404" s="1"/>
      <c r="VSR1404" s="1"/>
      <c r="VSS1404" s="1"/>
      <c r="VST1404" s="1"/>
      <c r="VSU1404" s="1"/>
      <c r="VSV1404" s="1"/>
      <c r="VSW1404" s="1"/>
      <c r="VSX1404" s="1"/>
      <c r="VSY1404" s="1"/>
      <c r="VSZ1404" s="1"/>
      <c r="VTA1404" s="1"/>
      <c r="VTB1404" s="1"/>
      <c r="VTC1404" s="1"/>
      <c r="VTD1404" s="1"/>
      <c r="VTE1404" s="1"/>
      <c r="VTF1404" s="1"/>
      <c r="VTG1404" s="1"/>
      <c r="VTH1404" s="1"/>
      <c r="VTI1404" s="1"/>
      <c r="VTJ1404" s="1"/>
      <c r="VTK1404" s="1"/>
      <c r="VTL1404" s="1"/>
      <c r="VTM1404" s="1"/>
      <c r="VTN1404" s="1"/>
      <c r="VTO1404" s="1"/>
      <c r="VTP1404" s="1"/>
      <c r="VTQ1404" s="1"/>
      <c r="VTR1404" s="1"/>
      <c r="VTS1404" s="1"/>
      <c r="VTT1404" s="1"/>
      <c r="VTU1404" s="1"/>
      <c r="VTV1404" s="1"/>
      <c r="VTW1404" s="1"/>
      <c r="VTX1404" s="1"/>
      <c r="VTY1404" s="1"/>
      <c r="VTZ1404" s="1"/>
      <c r="VUA1404" s="1"/>
      <c r="VUB1404" s="1"/>
      <c r="VUC1404" s="1"/>
      <c r="VUD1404" s="1"/>
      <c r="VUE1404" s="1"/>
      <c r="VUF1404" s="1"/>
      <c r="VUG1404" s="1"/>
      <c r="VUH1404" s="1"/>
      <c r="VUI1404" s="1"/>
      <c r="VUJ1404" s="1"/>
      <c r="VUK1404" s="1"/>
      <c r="VUL1404" s="1"/>
      <c r="VUM1404" s="1"/>
      <c r="VUN1404" s="1"/>
      <c r="VUO1404" s="1"/>
      <c r="VUP1404" s="1"/>
      <c r="VUQ1404" s="1"/>
      <c r="VUR1404" s="1"/>
      <c r="VUS1404" s="1"/>
      <c r="VUT1404" s="1"/>
      <c r="VUU1404" s="1"/>
      <c r="VUV1404" s="1"/>
      <c r="VUW1404" s="1"/>
      <c r="VUX1404" s="1"/>
      <c r="VUY1404" s="1"/>
      <c r="VUZ1404" s="1"/>
      <c r="VVA1404" s="1"/>
      <c r="VVB1404" s="1"/>
      <c r="VVC1404" s="1"/>
      <c r="VVD1404" s="1"/>
      <c r="VVE1404" s="1"/>
      <c r="VVF1404" s="1"/>
      <c r="VVG1404" s="1"/>
      <c r="VVH1404" s="1"/>
      <c r="VVI1404" s="1"/>
      <c r="VVJ1404" s="1"/>
      <c r="VVK1404" s="1"/>
      <c r="VVL1404" s="1"/>
      <c r="VVM1404" s="1"/>
      <c r="VVN1404" s="1"/>
      <c r="VVO1404" s="1"/>
      <c r="VVP1404" s="1"/>
      <c r="VVQ1404" s="1"/>
      <c r="VVR1404" s="1"/>
      <c r="VVS1404" s="1"/>
      <c r="VVT1404" s="1"/>
      <c r="VVU1404" s="1"/>
      <c r="VVV1404" s="1"/>
      <c r="VVW1404" s="1"/>
      <c r="VVX1404" s="1"/>
      <c r="VVY1404" s="1"/>
      <c r="VVZ1404" s="1"/>
      <c r="VWA1404" s="1"/>
      <c r="VWB1404" s="1"/>
      <c r="VWC1404" s="1"/>
      <c r="VWD1404" s="1"/>
      <c r="VWE1404" s="1"/>
      <c r="VWF1404" s="1"/>
      <c r="VWG1404" s="1"/>
      <c r="VWH1404" s="1"/>
      <c r="VWI1404" s="1"/>
      <c r="VWJ1404" s="1"/>
      <c r="VWK1404" s="1"/>
      <c r="VWL1404" s="1"/>
      <c r="VWM1404" s="1"/>
      <c r="VWN1404" s="1"/>
      <c r="VWO1404" s="1"/>
      <c r="VWP1404" s="1"/>
      <c r="VWQ1404" s="1"/>
      <c r="VWR1404" s="1"/>
      <c r="VWS1404" s="1"/>
      <c r="VWT1404" s="1"/>
      <c r="VWU1404" s="1"/>
      <c r="VWV1404" s="1"/>
      <c r="VWW1404" s="1"/>
      <c r="VWX1404" s="1"/>
      <c r="VWY1404" s="1"/>
      <c r="VWZ1404" s="1"/>
      <c r="VXA1404" s="1"/>
      <c r="VXB1404" s="1"/>
      <c r="VXC1404" s="1"/>
      <c r="VXD1404" s="1"/>
      <c r="VXE1404" s="1"/>
      <c r="VXF1404" s="1"/>
      <c r="VXG1404" s="1"/>
      <c r="VXH1404" s="1"/>
      <c r="VXI1404" s="1"/>
      <c r="VXJ1404" s="1"/>
      <c r="VXK1404" s="1"/>
      <c r="VXL1404" s="1"/>
      <c r="VXM1404" s="1"/>
      <c r="VXN1404" s="1"/>
      <c r="VXO1404" s="1"/>
      <c r="VXP1404" s="1"/>
      <c r="VXQ1404" s="1"/>
      <c r="VXR1404" s="1"/>
      <c r="VXS1404" s="1"/>
      <c r="VXT1404" s="1"/>
      <c r="VXU1404" s="1"/>
      <c r="VXV1404" s="1"/>
      <c r="VXW1404" s="1"/>
      <c r="VXX1404" s="1"/>
      <c r="VXY1404" s="1"/>
      <c r="VXZ1404" s="1"/>
      <c r="VYA1404" s="1"/>
      <c r="VYB1404" s="1"/>
      <c r="VYC1404" s="1"/>
      <c r="VYD1404" s="1"/>
      <c r="VYE1404" s="1"/>
      <c r="VYF1404" s="1"/>
      <c r="VYG1404" s="1"/>
      <c r="VYH1404" s="1"/>
      <c r="VYI1404" s="1"/>
      <c r="VYJ1404" s="1"/>
      <c r="VYK1404" s="1"/>
      <c r="VYL1404" s="1"/>
      <c r="VYM1404" s="1"/>
      <c r="VYN1404" s="1"/>
      <c r="VYO1404" s="1"/>
      <c r="VYP1404" s="1"/>
      <c r="VYQ1404" s="1"/>
      <c r="VYR1404" s="1"/>
      <c r="VYS1404" s="1"/>
      <c r="VYT1404" s="1"/>
      <c r="VYU1404" s="1"/>
      <c r="VYV1404" s="1"/>
      <c r="VYW1404" s="1"/>
      <c r="VYX1404" s="1"/>
      <c r="VYY1404" s="1"/>
      <c r="VYZ1404" s="1"/>
      <c r="VZA1404" s="1"/>
      <c r="VZB1404" s="1"/>
      <c r="VZC1404" s="1"/>
      <c r="VZD1404" s="1"/>
      <c r="VZE1404" s="1"/>
      <c r="VZF1404" s="1"/>
      <c r="VZG1404" s="1"/>
      <c r="VZH1404" s="1"/>
      <c r="VZI1404" s="1"/>
      <c r="VZJ1404" s="1"/>
      <c r="VZK1404" s="1"/>
      <c r="VZL1404" s="1"/>
      <c r="VZM1404" s="1"/>
      <c r="VZN1404" s="1"/>
      <c r="VZO1404" s="1"/>
      <c r="VZP1404" s="1"/>
      <c r="VZQ1404" s="1"/>
      <c r="VZR1404" s="1"/>
      <c r="VZS1404" s="1"/>
      <c r="VZT1404" s="1"/>
      <c r="VZU1404" s="1"/>
      <c r="VZV1404" s="1"/>
      <c r="VZW1404" s="1"/>
      <c r="VZX1404" s="1"/>
      <c r="VZY1404" s="1"/>
      <c r="VZZ1404" s="1"/>
      <c r="WAA1404" s="1"/>
      <c r="WAB1404" s="1"/>
      <c r="WAC1404" s="1"/>
      <c r="WAD1404" s="1"/>
      <c r="WAE1404" s="1"/>
      <c r="WAF1404" s="1"/>
      <c r="WAG1404" s="1"/>
      <c r="WAH1404" s="1"/>
      <c r="WAI1404" s="1"/>
      <c r="WAJ1404" s="1"/>
      <c r="WAK1404" s="1"/>
      <c r="WAL1404" s="1"/>
      <c r="WAM1404" s="1"/>
      <c r="WAN1404" s="1"/>
      <c r="WAO1404" s="1"/>
      <c r="WAP1404" s="1"/>
      <c r="WAQ1404" s="1"/>
      <c r="WAR1404" s="1"/>
      <c r="WAS1404" s="1"/>
      <c r="WAT1404" s="1"/>
      <c r="WAU1404" s="1"/>
      <c r="WAV1404" s="1"/>
      <c r="WAW1404" s="1"/>
      <c r="WAX1404" s="1"/>
      <c r="WAY1404" s="1"/>
      <c r="WAZ1404" s="1"/>
      <c r="WBA1404" s="1"/>
      <c r="WBB1404" s="1"/>
      <c r="WBC1404" s="1"/>
      <c r="WBD1404" s="1"/>
      <c r="WBE1404" s="1"/>
      <c r="WBF1404" s="1"/>
      <c r="WBG1404" s="1"/>
      <c r="WBH1404" s="1"/>
      <c r="WBI1404" s="1"/>
      <c r="WBJ1404" s="1"/>
      <c r="WBK1404" s="1"/>
      <c r="WBL1404" s="1"/>
      <c r="WBM1404" s="1"/>
      <c r="WBN1404" s="1"/>
      <c r="WBO1404" s="1"/>
      <c r="WBP1404" s="1"/>
      <c r="WBQ1404" s="1"/>
      <c r="WBR1404" s="1"/>
      <c r="WBS1404" s="1"/>
      <c r="WBT1404" s="1"/>
      <c r="WBU1404" s="1"/>
      <c r="WBV1404" s="1"/>
      <c r="WBW1404" s="1"/>
      <c r="WBX1404" s="1"/>
      <c r="WBY1404" s="1"/>
      <c r="WBZ1404" s="1"/>
      <c r="WCA1404" s="1"/>
      <c r="WCB1404" s="1"/>
      <c r="WCC1404" s="1"/>
      <c r="WCD1404" s="1"/>
      <c r="WCE1404" s="1"/>
      <c r="WCF1404" s="1"/>
      <c r="WCG1404" s="1"/>
      <c r="WCH1404" s="1"/>
      <c r="WCI1404" s="1"/>
      <c r="WCJ1404" s="1"/>
      <c r="WCK1404" s="1"/>
      <c r="WCL1404" s="1"/>
      <c r="WCM1404" s="1"/>
      <c r="WCN1404" s="1"/>
      <c r="WCO1404" s="1"/>
      <c r="WCP1404" s="1"/>
      <c r="WCQ1404" s="1"/>
      <c r="WCR1404" s="1"/>
      <c r="WCS1404" s="1"/>
      <c r="WCT1404" s="1"/>
      <c r="WCU1404" s="1"/>
      <c r="WCV1404" s="1"/>
      <c r="WCW1404" s="1"/>
      <c r="WCX1404" s="1"/>
      <c r="WCY1404" s="1"/>
      <c r="WCZ1404" s="1"/>
      <c r="WDA1404" s="1"/>
      <c r="WDB1404" s="1"/>
      <c r="WDC1404" s="1"/>
      <c r="WDD1404" s="1"/>
      <c r="WDE1404" s="1"/>
      <c r="WDF1404" s="1"/>
      <c r="WDG1404" s="1"/>
      <c r="WDH1404" s="1"/>
      <c r="WDI1404" s="1"/>
      <c r="WDJ1404" s="1"/>
      <c r="WDK1404" s="1"/>
      <c r="WDL1404" s="1"/>
      <c r="WDM1404" s="1"/>
      <c r="WDN1404" s="1"/>
      <c r="WDO1404" s="1"/>
      <c r="WDP1404" s="1"/>
      <c r="WDQ1404" s="1"/>
      <c r="WDR1404" s="1"/>
      <c r="WDS1404" s="1"/>
      <c r="WDT1404" s="1"/>
      <c r="WDU1404" s="1"/>
      <c r="WDV1404" s="1"/>
      <c r="WDW1404" s="1"/>
      <c r="WDX1404" s="1"/>
      <c r="WDY1404" s="1"/>
      <c r="WDZ1404" s="1"/>
      <c r="WEA1404" s="1"/>
      <c r="WEB1404" s="1"/>
      <c r="WEC1404" s="1"/>
      <c r="WED1404" s="1"/>
      <c r="WEE1404" s="1"/>
      <c r="WEF1404" s="1"/>
      <c r="WEG1404" s="1"/>
      <c r="WEH1404" s="1"/>
      <c r="WEI1404" s="1"/>
      <c r="WEJ1404" s="1"/>
      <c r="WEK1404" s="1"/>
      <c r="WEL1404" s="1"/>
      <c r="WEM1404" s="1"/>
      <c r="WEN1404" s="1"/>
      <c r="WEO1404" s="1"/>
      <c r="WEP1404" s="1"/>
      <c r="WEQ1404" s="1"/>
      <c r="WER1404" s="1"/>
      <c r="WES1404" s="1"/>
      <c r="WET1404" s="1"/>
      <c r="WEU1404" s="1"/>
      <c r="WEV1404" s="1"/>
      <c r="WEW1404" s="1"/>
      <c r="WEX1404" s="1"/>
      <c r="WEY1404" s="1"/>
      <c r="WEZ1404" s="1"/>
      <c r="WFA1404" s="1"/>
      <c r="WFB1404" s="1"/>
      <c r="WFC1404" s="1"/>
      <c r="WFD1404" s="1"/>
      <c r="WFE1404" s="1"/>
      <c r="WFF1404" s="1"/>
      <c r="WFG1404" s="1"/>
      <c r="WFH1404" s="1"/>
      <c r="WFI1404" s="1"/>
      <c r="WFJ1404" s="1"/>
      <c r="WFK1404" s="1"/>
      <c r="WFL1404" s="1"/>
      <c r="WFM1404" s="1"/>
      <c r="WFN1404" s="1"/>
      <c r="WFO1404" s="1"/>
      <c r="WFP1404" s="1"/>
      <c r="WFQ1404" s="1"/>
      <c r="WFR1404" s="1"/>
      <c r="WFS1404" s="1"/>
      <c r="WFT1404" s="1"/>
      <c r="WFU1404" s="1"/>
      <c r="WFV1404" s="1"/>
      <c r="WFW1404" s="1"/>
      <c r="WFX1404" s="1"/>
      <c r="WFY1404" s="1"/>
      <c r="WFZ1404" s="1"/>
      <c r="WGA1404" s="1"/>
      <c r="WGB1404" s="1"/>
      <c r="WGC1404" s="1"/>
      <c r="WGD1404" s="1"/>
      <c r="WGE1404" s="1"/>
      <c r="WGF1404" s="1"/>
      <c r="WGG1404" s="1"/>
      <c r="WGH1404" s="1"/>
      <c r="WGI1404" s="1"/>
      <c r="WGJ1404" s="1"/>
      <c r="WGK1404" s="1"/>
      <c r="WGL1404" s="1"/>
      <c r="WGM1404" s="1"/>
      <c r="WGN1404" s="1"/>
      <c r="WGO1404" s="1"/>
      <c r="WGP1404" s="1"/>
      <c r="WGQ1404" s="1"/>
      <c r="WGR1404" s="1"/>
      <c r="WGS1404" s="1"/>
      <c r="WGT1404" s="1"/>
      <c r="WGU1404" s="1"/>
      <c r="WGV1404" s="1"/>
      <c r="WGW1404" s="1"/>
      <c r="WGX1404" s="1"/>
      <c r="WGY1404" s="1"/>
      <c r="WGZ1404" s="1"/>
      <c r="WHA1404" s="1"/>
      <c r="WHB1404" s="1"/>
      <c r="WHC1404" s="1"/>
      <c r="WHD1404" s="1"/>
      <c r="WHE1404" s="1"/>
      <c r="WHF1404" s="1"/>
      <c r="WHG1404" s="1"/>
      <c r="WHH1404" s="1"/>
      <c r="WHI1404" s="1"/>
      <c r="WHJ1404" s="1"/>
      <c r="WHK1404" s="1"/>
      <c r="WHL1404" s="1"/>
      <c r="WHM1404" s="1"/>
      <c r="WHN1404" s="1"/>
      <c r="WHO1404" s="1"/>
      <c r="WHP1404" s="1"/>
      <c r="WHQ1404" s="1"/>
      <c r="WHR1404" s="1"/>
      <c r="WHS1404" s="1"/>
      <c r="WHT1404" s="1"/>
      <c r="WHU1404" s="1"/>
      <c r="WHV1404" s="1"/>
      <c r="WHW1404" s="1"/>
      <c r="WHX1404" s="1"/>
      <c r="WHY1404" s="1"/>
      <c r="WHZ1404" s="1"/>
      <c r="WIA1404" s="1"/>
      <c r="WIB1404" s="1"/>
      <c r="WIC1404" s="1"/>
      <c r="WID1404" s="1"/>
      <c r="WIE1404" s="1"/>
      <c r="WIF1404" s="1"/>
      <c r="WIG1404" s="1"/>
      <c r="WIH1404" s="1"/>
      <c r="WII1404" s="1"/>
      <c r="WIJ1404" s="1"/>
      <c r="WIK1404" s="1"/>
      <c r="WIL1404" s="1"/>
      <c r="WIM1404" s="1"/>
      <c r="WIN1404" s="1"/>
      <c r="WIO1404" s="1"/>
      <c r="WIP1404" s="1"/>
      <c r="WIQ1404" s="1"/>
      <c r="WIR1404" s="1"/>
      <c r="WIS1404" s="1"/>
      <c r="WIT1404" s="1"/>
      <c r="WIU1404" s="1"/>
      <c r="WIV1404" s="1"/>
      <c r="WIW1404" s="1"/>
      <c r="WIX1404" s="1"/>
      <c r="WIY1404" s="1"/>
      <c r="WIZ1404" s="1"/>
      <c r="WJA1404" s="1"/>
      <c r="WJB1404" s="1"/>
      <c r="WJC1404" s="1"/>
      <c r="WJD1404" s="1"/>
      <c r="WJE1404" s="1"/>
      <c r="WJF1404" s="1"/>
      <c r="WJG1404" s="1"/>
      <c r="WJH1404" s="1"/>
      <c r="WJI1404" s="1"/>
      <c r="WJJ1404" s="1"/>
      <c r="WJK1404" s="1"/>
      <c r="WJL1404" s="1"/>
      <c r="WJM1404" s="1"/>
      <c r="WJN1404" s="1"/>
      <c r="WJO1404" s="1"/>
      <c r="WJP1404" s="1"/>
      <c r="WJQ1404" s="1"/>
      <c r="WJR1404" s="1"/>
      <c r="WJS1404" s="1"/>
      <c r="WJT1404" s="1"/>
      <c r="WJU1404" s="1"/>
      <c r="WJV1404" s="1"/>
      <c r="WJW1404" s="1"/>
      <c r="WJX1404" s="1"/>
      <c r="WJY1404" s="1"/>
      <c r="WJZ1404" s="1"/>
      <c r="WKA1404" s="1"/>
      <c r="WKB1404" s="1"/>
      <c r="WKC1404" s="1"/>
      <c r="WKD1404" s="1"/>
      <c r="WKE1404" s="1"/>
      <c r="WKF1404" s="1"/>
      <c r="WKG1404" s="1"/>
      <c r="WKH1404" s="1"/>
      <c r="WKI1404" s="1"/>
      <c r="WKJ1404" s="1"/>
      <c r="WKK1404" s="1"/>
      <c r="WKL1404" s="1"/>
      <c r="WKM1404" s="1"/>
      <c r="WKN1404" s="1"/>
      <c r="WKO1404" s="1"/>
      <c r="WKP1404" s="1"/>
      <c r="WKQ1404" s="1"/>
      <c r="WKR1404" s="1"/>
      <c r="WKS1404" s="1"/>
      <c r="WKT1404" s="1"/>
      <c r="WKU1404" s="1"/>
      <c r="WKV1404" s="1"/>
      <c r="WKW1404" s="1"/>
      <c r="WKX1404" s="1"/>
      <c r="WKY1404" s="1"/>
      <c r="WKZ1404" s="1"/>
      <c r="WLA1404" s="1"/>
      <c r="WLB1404" s="1"/>
      <c r="WLC1404" s="1"/>
      <c r="WLD1404" s="1"/>
      <c r="WLE1404" s="1"/>
      <c r="WLF1404" s="1"/>
      <c r="WLG1404" s="1"/>
      <c r="WLH1404" s="1"/>
      <c r="WLI1404" s="1"/>
      <c r="WLJ1404" s="1"/>
      <c r="WLK1404" s="1"/>
      <c r="WLL1404" s="1"/>
      <c r="WLM1404" s="1"/>
      <c r="WLN1404" s="1"/>
      <c r="WLO1404" s="1"/>
      <c r="WLP1404" s="1"/>
      <c r="WLQ1404" s="1"/>
      <c r="WLR1404" s="1"/>
      <c r="WLS1404" s="1"/>
      <c r="WLT1404" s="1"/>
      <c r="WLU1404" s="1"/>
      <c r="WLV1404" s="1"/>
      <c r="WLW1404" s="1"/>
      <c r="WLX1404" s="1"/>
      <c r="WLY1404" s="1"/>
      <c r="WLZ1404" s="1"/>
      <c r="WMA1404" s="1"/>
      <c r="WMB1404" s="1"/>
      <c r="WMC1404" s="1"/>
      <c r="WMD1404" s="1"/>
      <c r="WME1404" s="1"/>
      <c r="WMF1404" s="1"/>
      <c r="WMG1404" s="1"/>
      <c r="WMH1404" s="1"/>
      <c r="WMI1404" s="1"/>
      <c r="WMJ1404" s="1"/>
      <c r="WMK1404" s="1"/>
      <c r="WML1404" s="1"/>
      <c r="WMM1404" s="1"/>
      <c r="WMN1404" s="1"/>
      <c r="WMO1404" s="1"/>
      <c r="WMP1404" s="1"/>
      <c r="WMQ1404" s="1"/>
      <c r="WMR1404" s="1"/>
      <c r="WMS1404" s="1"/>
      <c r="WMT1404" s="1"/>
      <c r="WMU1404" s="1"/>
      <c r="WMV1404" s="1"/>
      <c r="WMW1404" s="1"/>
      <c r="WMX1404" s="1"/>
      <c r="WMY1404" s="1"/>
      <c r="WMZ1404" s="1"/>
      <c r="WNA1404" s="1"/>
      <c r="WNB1404" s="1"/>
      <c r="WNC1404" s="1"/>
      <c r="WND1404" s="1"/>
      <c r="WNE1404" s="1"/>
      <c r="WNF1404" s="1"/>
      <c r="WNG1404" s="1"/>
      <c r="WNH1404" s="1"/>
      <c r="WNI1404" s="1"/>
      <c r="WNJ1404" s="1"/>
      <c r="WNK1404" s="1"/>
      <c r="WNL1404" s="1"/>
      <c r="WNM1404" s="1"/>
      <c r="WNN1404" s="1"/>
      <c r="WNO1404" s="1"/>
      <c r="WNP1404" s="1"/>
      <c r="WNQ1404" s="1"/>
      <c r="WNR1404" s="1"/>
      <c r="WNS1404" s="1"/>
      <c r="WNT1404" s="1"/>
      <c r="WNU1404" s="1"/>
      <c r="WNV1404" s="1"/>
      <c r="WNW1404" s="1"/>
      <c r="WNX1404" s="1"/>
      <c r="WNY1404" s="1"/>
      <c r="WNZ1404" s="1"/>
      <c r="WOA1404" s="1"/>
      <c r="WOB1404" s="1"/>
      <c r="WOC1404" s="1"/>
      <c r="WOD1404" s="1"/>
      <c r="WOE1404" s="1"/>
      <c r="WOF1404" s="1"/>
      <c r="WOG1404" s="1"/>
      <c r="WOH1404" s="1"/>
      <c r="WOI1404" s="1"/>
      <c r="WOJ1404" s="1"/>
      <c r="WOK1404" s="1"/>
      <c r="WOL1404" s="1"/>
      <c r="WOM1404" s="1"/>
      <c r="WON1404" s="1"/>
      <c r="WOO1404" s="1"/>
      <c r="WOP1404" s="1"/>
      <c r="WOQ1404" s="1"/>
      <c r="WOR1404" s="1"/>
      <c r="WOS1404" s="1"/>
      <c r="WOT1404" s="1"/>
      <c r="WOU1404" s="1"/>
      <c r="WOV1404" s="1"/>
      <c r="WOW1404" s="1"/>
      <c r="WOX1404" s="1"/>
      <c r="WOY1404" s="1"/>
      <c r="WOZ1404" s="1"/>
      <c r="WPA1404" s="1"/>
      <c r="WPB1404" s="1"/>
      <c r="WPC1404" s="1"/>
      <c r="WPD1404" s="1"/>
      <c r="WPE1404" s="1"/>
      <c r="WPF1404" s="1"/>
      <c r="WPG1404" s="1"/>
      <c r="WPH1404" s="1"/>
      <c r="WPI1404" s="1"/>
      <c r="WPJ1404" s="1"/>
      <c r="WPK1404" s="1"/>
      <c r="WPL1404" s="1"/>
      <c r="WPM1404" s="1"/>
      <c r="WPN1404" s="1"/>
      <c r="WPO1404" s="1"/>
      <c r="WPP1404" s="1"/>
      <c r="WPQ1404" s="1"/>
      <c r="WPR1404" s="1"/>
      <c r="WPS1404" s="1"/>
      <c r="WPT1404" s="1"/>
      <c r="WPU1404" s="1"/>
      <c r="WPV1404" s="1"/>
      <c r="WPW1404" s="1"/>
      <c r="WPX1404" s="1"/>
      <c r="WPY1404" s="1"/>
      <c r="WPZ1404" s="1"/>
      <c r="WQA1404" s="1"/>
      <c r="WQB1404" s="1"/>
      <c r="WQC1404" s="1"/>
      <c r="WQD1404" s="1"/>
      <c r="WQE1404" s="1"/>
      <c r="WQF1404" s="1"/>
      <c r="WQG1404" s="1"/>
      <c r="WQH1404" s="1"/>
      <c r="WQI1404" s="1"/>
      <c r="WQJ1404" s="1"/>
      <c r="WQK1404" s="1"/>
      <c r="WQL1404" s="1"/>
      <c r="WQM1404" s="1"/>
      <c r="WQN1404" s="1"/>
      <c r="WQO1404" s="1"/>
      <c r="WQP1404" s="1"/>
      <c r="WQQ1404" s="1"/>
      <c r="WQR1404" s="1"/>
      <c r="WQS1404" s="1"/>
      <c r="WQT1404" s="1"/>
      <c r="WQU1404" s="1"/>
      <c r="WQV1404" s="1"/>
      <c r="WQW1404" s="1"/>
      <c r="WQX1404" s="1"/>
      <c r="WQY1404" s="1"/>
      <c r="WQZ1404" s="1"/>
      <c r="WRA1404" s="1"/>
      <c r="WRB1404" s="1"/>
      <c r="WRC1404" s="1"/>
      <c r="WRD1404" s="1"/>
      <c r="WRE1404" s="1"/>
      <c r="WRF1404" s="1"/>
      <c r="WRG1404" s="1"/>
      <c r="WRH1404" s="1"/>
      <c r="WRI1404" s="1"/>
      <c r="WRJ1404" s="1"/>
      <c r="WRK1404" s="1"/>
      <c r="WRL1404" s="1"/>
      <c r="WRM1404" s="1"/>
      <c r="WRN1404" s="1"/>
      <c r="WRO1404" s="1"/>
      <c r="WRP1404" s="1"/>
      <c r="WRQ1404" s="1"/>
      <c r="WRR1404" s="1"/>
      <c r="WRS1404" s="1"/>
      <c r="WRT1404" s="1"/>
      <c r="WRU1404" s="1"/>
      <c r="WRV1404" s="1"/>
      <c r="WRW1404" s="1"/>
      <c r="WRX1404" s="1"/>
      <c r="WRY1404" s="1"/>
      <c r="WRZ1404" s="1"/>
      <c r="WSA1404" s="1"/>
      <c r="WSB1404" s="1"/>
      <c r="WSC1404" s="1"/>
      <c r="WSD1404" s="1"/>
      <c r="WSE1404" s="1"/>
      <c r="WSF1404" s="1"/>
      <c r="WSG1404" s="1"/>
      <c r="WSH1404" s="1"/>
      <c r="WSI1404" s="1"/>
      <c r="WSJ1404" s="1"/>
      <c r="WSK1404" s="1"/>
      <c r="WSL1404" s="1"/>
      <c r="WSM1404" s="1"/>
      <c r="WSN1404" s="1"/>
      <c r="WSO1404" s="1"/>
      <c r="WSP1404" s="1"/>
      <c r="WSQ1404" s="1"/>
      <c r="WSR1404" s="1"/>
      <c r="WSS1404" s="1"/>
      <c r="WST1404" s="1"/>
      <c r="WSU1404" s="1"/>
      <c r="WSV1404" s="1"/>
      <c r="WSW1404" s="1"/>
      <c r="WSX1404" s="1"/>
      <c r="WSY1404" s="1"/>
      <c r="WSZ1404" s="1"/>
      <c r="WTA1404" s="1"/>
      <c r="WTB1404" s="1"/>
      <c r="WTC1404" s="1"/>
      <c r="WTD1404" s="1"/>
      <c r="WTE1404" s="1"/>
      <c r="WTF1404" s="1"/>
      <c r="WTG1404" s="1"/>
      <c r="WTH1404" s="1"/>
      <c r="WTI1404" s="1"/>
      <c r="WTJ1404" s="1"/>
      <c r="WTK1404" s="1"/>
      <c r="WTL1404" s="1"/>
      <c r="WTM1404" s="1"/>
      <c r="WTN1404" s="1"/>
      <c r="WTO1404" s="1"/>
      <c r="WTP1404" s="1"/>
      <c r="WTQ1404" s="1"/>
      <c r="WTR1404" s="1"/>
      <c r="WTS1404" s="1"/>
      <c r="WTT1404" s="1"/>
      <c r="WTU1404" s="1"/>
      <c r="WTV1404" s="1"/>
      <c r="WTW1404" s="1"/>
      <c r="WTX1404" s="1"/>
      <c r="WTY1404" s="1"/>
      <c r="WTZ1404" s="1"/>
      <c r="WUA1404" s="1"/>
      <c r="WUB1404" s="1"/>
      <c r="WUC1404" s="1"/>
      <c r="WUD1404" s="1"/>
      <c r="WUE1404" s="1"/>
      <c r="WUF1404" s="1"/>
      <c r="WUG1404" s="1"/>
      <c r="WUH1404" s="1"/>
      <c r="WUI1404" s="1"/>
      <c r="WUJ1404" s="1"/>
      <c r="WUK1404" s="1"/>
      <c r="WUL1404" s="1"/>
      <c r="WUM1404" s="1"/>
      <c r="WUN1404" s="1"/>
      <c r="WUO1404" s="1"/>
      <c r="WUP1404" s="1"/>
      <c r="WUQ1404" s="1"/>
      <c r="WUR1404" s="1"/>
      <c r="WUS1404" s="1"/>
      <c r="WUT1404" s="1"/>
      <c r="WUU1404" s="1"/>
      <c r="WUV1404" s="1"/>
      <c r="WUW1404" s="1"/>
      <c r="WUX1404" s="1"/>
      <c r="WUY1404" s="1"/>
      <c r="WUZ1404" s="1"/>
      <c r="WVA1404" s="1"/>
      <c r="WVB1404" s="1"/>
      <c r="WVC1404" s="1"/>
      <c r="WVD1404" s="1"/>
      <c r="WVE1404" s="1"/>
      <c r="WVF1404" s="1"/>
      <c r="WVG1404" s="1"/>
      <c r="WVH1404" s="1"/>
      <c r="WVI1404" s="1"/>
      <c r="WVJ1404" s="1"/>
      <c r="WVK1404" s="1"/>
      <c r="WVL1404" s="1"/>
      <c r="WVM1404" s="1"/>
      <c r="WVN1404" s="1"/>
      <c r="WVO1404" s="1"/>
      <c r="WVP1404" s="1"/>
      <c r="WVQ1404" s="1"/>
      <c r="WVR1404" s="1"/>
      <c r="WVS1404" s="1"/>
      <c r="WVT1404" s="1"/>
      <c r="WVU1404" s="1"/>
      <c r="WVV1404" s="1"/>
      <c r="WVW1404" s="1"/>
      <c r="WVX1404" s="1"/>
      <c r="WVY1404" s="1"/>
      <c r="WVZ1404" s="1"/>
      <c r="WWA1404" s="1"/>
      <c r="WWB1404" s="1"/>
      <c r="WWC1404" s="1"/>
      <c r="WWD1404" s="1"/>
      <c r="WWE1404" s="1"/>
      <c r="WWF1404" s="1"/>
      <c r="WWG1404" s="1"/>
      <c r="WWH1404" s="1"/>
      <c r="WWI1404" s="1"/>
      <c r="WWJ1404" s="1"/>
      <c r="WWK1404" s="1"/>
      <c r="WWL1404" s="1"/>
      <c r="WWM1404" s="1"/>
      <c r="WWN1404" s="1"/>
      <c r="WWO1404" s="1"/>
      <c r="WWP1404" s="1"/>
      <c r="WWQ1404" s="1"/>
      <c r="WWR1404" s="1"/>
      <c r="WWS1404" s="1"/>
      <c r="WWT1404" s="1"/>
      <c r="WWU1404" s="1"/>
      <c r="WWV1404" s="1"/>
      <c r="WWW1404" s="1"/>
      <c r="WWX1404" s="1"/>
      <c r="WWY1404" s="1"/>
      <c r="WWZ1404" s="1"/>
      <c r="WXA1404" s="1"/>
      <c r="WXB1404" s="1"/>
      <c r="WXC1404" s="1"/>
      <c r="WXD1404" s="1"/>
      <c r="WXE1404" s="1"/>
      <c r="WXF1404" s="1"/>
      <c r="WXG1404" s="1"/>
      <c r="WXH1404" s="1"/>
      <c r="WXI1404" s="1"/>
      <c r="WXJ1404" s="1"/>
      <c r="WXK1404" s="1"/>
      <c r="WXL1404" s="1"/>
      <c r="WXM1404" s="1"/>
      <c r="WXN1404" s="1"/>
      <c r="WXO1404" s="1"/>
      <c r="WXP1404" s="1"/>
      <c r="WXQ1404" s="1"/>
      <c r="WXR1404" s="1"/>
      <c r="WXS1404" s="1"/>
      <c r="WXT1404" s="1"/>
      <c r="WXU1404" s="1"/>
      <c r="WXV1404" s="1"/>
      <c r="WXW1404" s="1"/>
      <c r="WXX1404" s="1"/>
      <c r="WXY1404" s="1"/>
      <c r="WXZ1404" s="1"/>
      <c r="WYA1404" s="1"/>
      <c r="WYB1404" s="1"/>
      <c r="WYC1404" s="1"/>
      <c r="WYD1404" s="1"/>
      <c r="WYE1404" s="1"/>
      <c r="WYF1404" s="1"/>
      <c r="WYG1404" s="1"/>
      <c r="WYH1404" s="1"/>
      <c r="WYI1404" s="1"/>
      <c r="WYJ1404" s="1"/>
      <c r="WYK1404" s="1"/>
      <c r="WYL1404" s="1"/>
      <c r="WYM1404" s="1"/>
      <c r="WYN1404" s="1"/>
      <c r="WYO1404" s="1"/>
      <c r="WYP1404" s="1"/>
      <c r="WYQ1404" s="1"/>
      <c r="WYR1404" s="1"/>
      <c r="WYS1404" s="1"/>
      <c r="WYT1404" s="1"/>
      <c r="WYU1404" s="1"/>
      <c r="WYV1404" s="1"/>
      <c r="WYW1404" s="1"/>
      <c r="WYX1404" s="1"/>
      <c r="WYY1404" s="1"/>
      <c r="WYZ1404" s="1"/>
      <c r="WZA1404" s="1"/>
      <c r="WZB1404" s="1"/>
      <c r="WZC1404" s="1"/>
      <c r="WZD1404" s="1"/>
      <c r="WZE1404" s="1"/>
      <c r="WZF1404" s="1"/>
      <c r="WZG1404" s="1"/>
      <c r="WZH1404" s="1"/>
      <c r="WZI1404" s="1"/>
      <c r="WZJ1404" s="1"/>
      <c r="WZK1404" s="1"/>
      <c r="WZL1404" s="1"/>
      <c r="WZM1404" s="1"/>
      <c r="WZN1404" s="1"/>
      <c r="WZO1404" s="1"/>
      <c r="WZP1404" s="1"/>
      <c r="WZQ1404" s="1"/>
      <c r="WZR1404" s="1"/>
      <c r="WZS1404" s="1"/>
      <c r="WZT1404" s="1"/>
      <c r="WZU1404" s="1"/>
      <c r="WZV1404" s="1"/>
      <c r="WZW1404" s="1"/>
      <c r="WZX1404" s="1"/>
      <c r="WZY1404" s="1"/>
      <c r="WZZ1404" s="1"/>
      <c r="XAA1404" s="1"/>
      <c r="XAB1404" s="1"/>
      <c r="XAC1404" s="1"/>
      <c r="XAD1404" s="1"/>
      <c r="XAE1404" s="1"/>
      <c r="XAF1404" s="1"/>
      <c r="XAG1404" s="1"/>
      <c r="XAH1404" s="1"/>
      <c r="XAI1404" s="1"/>
      <c r="XAJ1404" s="1"/>
      <c r="XAK1404" s="1"/>
      <c r="XAL1404" s="1"/>
      <c r="XAM1404" s="1"/>
      <c r="XAN1404" s="1"/>
      <c r="XAO1404" s="1"/>
      <c r="XAP1404" s="1"/>
      <c r="XAQ1404" s="1"/>
      <c r="XAR1404" s="1"/>
      <c r="XAS1404" s="1"/>
      <c r="XAT1404" s="1"/>
      <c r="XAU1404" s="1"/>
      <c r="XAV1404" s="1"/>
      <c r="XAW1404" s="1"/>
      <c r="XAX1404" s="1"/>
      <c r="XAY1404" s="1"/>
      <c r="XAZ1404" s="1"/>
      <c r="XBA1404" s="1"/>
      <c r="XBB1404" s="1"/>
      <c r="XBC1404" s="1"/>
      <c r="XBD1404" s="1"/>
      <c r="XBE1404" s="1"/>
      <c r="XBF1404" s="1"/>
      <c r="XBG1404" s="1"/>
      <c r="XBH1404" s="1"/>
      <c r="XBI1404" s="1"/>
      <c r="XBJ1404" s="1"/>
      <c r="XBK1404" s="1"/>
      <c r="XBL1404" s="1"/>
      <c r="XBM1404" s="1"/>
      <c r="XBN1404" s="1"/>
      <c r="XBO1404" s="1"/>
      <c r="XBP1404" s="1"/>
      <c r="XBQ1404" s="1"/>
      <c r="XBR1404" s="1"/>
      <c r="XBS1404" s="1"/>
      <c r="XBT1404" s="1"/>
      <c r="XBU1404" s="1"/>
      <c r="XBV1404" s="1"/>
      <c r="XBW1404" s="1"/>
      <c r="XBX1404" s="1"/>
      <c r="XBY1404" s="1"/>
      <c r="XBZ1404" s="1"/>
      <c r="XCA1404" s="1"/>
      <c r="XCB1404" s="1"/>
      <c r="XCC1404" s="1"/>
      <c r="XCD1404" s="1"/>
      <c r="XCE1404" s="1"/>
      <c r="XCF1404" s="1"/>
      <c r="XCG1404" s="1"/>
      <c r="XCH1404" s="1"/>
      <c r="XCI1404" s="1"/>
      <c r="XCJ1404" s="1"/>
      <c r="XCK1404" s="1"/>
      <c r="XCL1404" s="1"/>
      <c r="XCM1404" s="1"/>
      <c r="XCN1404" s="1"/>
      <c r="XCO1404" s="1"/>
      <c r="XCP1404" s="1"/>
      <c r="XCQ1404" s="1"/>
      <c r="XCR1404" s="1"/>
      <c r="XCS1404" s="1"/>
      <c r="XCT1404" s="1"/>
      <c r="XCU1404" s="1"/>
      <c r="XCV1404" s="44"/>
      <c r="XCW1404" s="41"/>
      <c r="XCX1404" s="42"/>
      <c r="XCY1404" s="49"/>
    </row>
    <row r="1405" spans="1:16327" s="5" customFormat="1" ht="15.75" x14ac:dyDescent="0.25">
      <c r="A1405" s="138" t="s">
        <v>350</v>
      </c>
      <c r="B1405" s="94" t="s">
        <v>351</v>
      </c>
      <c r="C1405" s="110"/>
      <c r="D1405" s="170">
        <f t="shared" ref="D1405:E1407" si="406">D1406</f>
        <v>200</v>
      </c>
      <c r="E1405" s="170">
        <f t="shared" si="406"/>
        <v>200</v>
      </c>
    </row>
    <row r="1406" spans="1:16327" s="5" customFormat="1" ht="31.5" x14ac:dyDescent="0.2">
      <c r="A1406" s="141" t="s">
        <v>516</v>
      </c>
      <c r="B1406" s="93" t="s">
        <v>351</v>
      </c>
      <c r="C1406" s="84">
        <v>200</v>
      </c>
      <c r="D1406" s="171">
        <f t="shared" si="406"/>
        <v>200</v>
      </c>
      <c r="E1406" s="171">
        <f t="shared" si="406"/>
        <v>200</v>
      </c>
    </row>
    <row r="1407" spans="1:16327" s="5" customFormat="1" ht="31.5" x14ac:dyDescent="0.2">
      <c r="A1407" s="31" t="s">
        <v>17</v>
      </c>
      <c r="B1407" s="93" t="s">
        <v>351</v>
      </c>
      <c r="C1407" s="84">
        <v>240</v>
      </c>
      <c r="D1407" s="171">
        <f t="shared" si="406"/>
        <v>200</v>
      </c>
      <c r="E1407" s="171">
        <f t="shared" si="406"/>
        <v>200</v>
      </c>
    </row>
    <row r="1408" spans="1:16327" s="53" customFormat="1" ht="15.75" x14ac:dyDescent="0.2">
      <c r="A1408" s="31" t="s">
        <v>743</v>
      </c>
      <c r="B1408" s="93" t="s">
        <v>351</v>
      </c>
      <c r="C1408" s="93" t="s">
        <v>77</v>
      </c>
      <c r="D1408" s="171">
        <v>200</v>
      </c>
      <c r="E1408" s="171">
        <v>200</v>
      </c>
    </row>
    <row r="1409" spans="1:5" s="53" customFormat="1" ht="15.75" x14ac:dyDescent="0.25">
      <c r="A1409" s="138" t="s">
        <v>1</v>
      </c>
      <c r="B1409" s="94" t="s">
        <v>174</v>
      </c>
      <c r="C1409" s="90"/>
      <c r="D1409" s="170">
        <f t="shared" ref="D1409:E1409" si="407">D1410+D1416+D1420</f>
        <v>23113</v>
      </c>
      <c r="E1409" s="170">
        <f t="shared" si="407"/>
        <v>23113</v>
      </c>
    </row>
    <row r="1410" spans="1:5" s="53" customFormat="1" ht="47.25" x14ac:dyDescent="0.2">
      <c r="A1410" s="31" t="s">
        <v>38</v>
      </c>
      <c r="B1410" s="93" t="s">
        <v>174</v>
      </c>
      <c r="C1410" s="93">
        <v>100</v>
      </c>
      <c r="D1410" s="171">
        <f>D1411</f>
        <v>20125</v>
      </c>
      <c r="E1410" s="171">
        <f>E1411</f>
        <v>20125</v>
      </c>
    </row>
    <row r="1411" spans="1:5" s="53" customFormat="1" ht="15.75" x14ac:dyDescent="0.2">
      <c r="A1411" s="31" t="s">
        <v>8</v>
      </c>
      <c r="B1411" s="93" t="s">
        <v>174</v>
      </c>
      <c r="C1411" s="93">
        <v>120</v>
      </c>
      <c r="D1411" s="171">
        <f>D1412+D1413+D1414+D1415</f>
        <v>20125</v>
      </c>
      <c r="E1411" s="171">
        <f>E1412+E1413+E1414+E1415</f>
        <v>20125</v>
      </c>
    </row>
    <row r="1412" spans="1:5" s="53" customFormat="1" ht="15.75" x14ac:dyDescent="0.2">
      <c r="A1412" s="31" t="s">
        <v>257</v>
      </c>
      <c r="B1412" s="93" t="s">
        <v>174</v>
      </c>
      <c r="C1412" s="93" t="s">
        <v>74</v>
      </c>
      <c r="D1412" s="171">
        <f t="shared" ref="D1412:E1412" si="408">5901+4461</f>
        <v>10362</v>
      </c>
      <c r="E1412" s="171">
        <f t="shared" si="408"/>
        <v>10362</v>
      </c>
    </row>
    <row r="1413" spans="1:5" s="53" customFormat="1" ht="31.5" x14ac:dyDescent="0.2">
      <c r="A1413" s="31" t="s">
        <v>75</v>
      </c>
      <c r="B1413" s="93" t="s">
        <v>174</v>
      </c>
      <c r="C1413" s="93" t="s">
        <v>76</v>
      </c>
      <c r="D1413" s="171">
        <f t="shared" ref="D1413:E1413" si="409">2327+2027</f>
        <v>4354</v>
      </c>
      <c r="E1413" s="171">
        <f t="shared" si="409"/>
        <v>4354</v>
      </c>
    </row>
    <row r="1414" spans="1:5" s="53" customFormat="1" ht="47.25" x14ac:dyDescent="0.25">
      <c r="A1414" s="157" t="s">
        <v>157</v>
      </c>
      <c r="B1414" s="93" t="s">
        <v>174</v>
      </c>
      <c r="C1414" s="93" t="s">
        <v>349</v>
      </c>
      <c r="D1414" s="171">
        <v>964</v>
      </c>
      <c r="E1414" s="171">
        <v>964</v>
      </c>
    </row>
    <row r="1415" spans="1:5" s="53" customFormat="1" ht="47.25" x14ac:dyDescent="0.25">
      <c r="A1415" s="157" t="s">
        <v>157</v>
      </c>
      <c r="B1415" s="93" t="s">
        <v>174</v>
      </c>
      <c r="C1415" s="93" t="s">
        <v>156</v>
      </c>
      <c r="D1415" s="171">
        <f t="shared" ref="D1415:E1415" si="410">2485+1960</f>
        <v>4445</v>
      </c>
      <c r="E1415" s="171">
        <f t="shared" si="410"/>
        <v>4445</v>
      </c>
    </row>
    <row r="1416" spans="1:5" s="53" customFormat="1" ht="31.5" x14ac:dyDescent="0.2">
      <c r="A1416" s="141" t="s">
        <v>516</v>
      </c>
      <c r="B1416" s="93" t="s">
        <v>174</v>
      </c>
      <c r="C1416" s="93">
        <v>200</v>
      </c>
      <c r="D1416" s="171">
        <f t="shared" ref="D1416:E1416" si="411">D1417</f>
        <v>2828</v>
      </c>
      <c r="E1416" s="171">
        <f t="shared" si="411"/>
        <v>2828</v>
      </c>
    </row>
    <row r="1417" spans="1:5" s="53" customFormat="1" ht="31.5" x14ac:dyDescent="0.2">
      <c r="A1417" s="31" t="s">
        <v>17</v>
      </c>
      <c r="B1417" s="93" t="s">
        <v>174</v>
      </c>
      <c r="C1417" s="93">
        <v>240</v>
      </c>
      <c r="D1417" s="171">
        <f t="shared" ref="D1417:E1417" si="412">D1418+D1419</f>
        <v>2828</v>
      </c>
      <c r="E1417" s="171">
        <f t="shared" si="412"/>
        <v>2828</v>
      </c>
    </row>
    <row r="1418" spans="1:5" s="53" customFormat="1" ht="31.5" x14ac:dyDescent="0.25">
      <c r="A1418" s="14" t="s">
        <v>426</v>
      </c>
      <c r="B1418" s="93" t="s">
        <v>174</v>
      </c>
      <c r="C1418" s="93" t="s">
        <v>427</v>
      </c>
      <c r="D1418" s="171">
        <f>686+325+605</f>
        <v>1616</v>
      </c>
      <c r="E1418" s="171">
        <f>686+325+605</f>
        <v>1616</v>
      </c>
    </row>
    <row r="1419" spans="1:5" s="53" customFormat="1" ht="15.75" x14ac:dyDescent="0.2">
      <c r="A1419" s="31" t="s">
        <v>743</v>
      </c>
      <c r="B1419" s="93" t="s">
        <v>174</v>
      </c>
      <c r="C1419" s="93" t="s">
        <v>77</v>
      </c>
      <c r="D1419" s="171">
        <f t="shared" ref="D1419:E1419" si="413">814+398</f>
        <v>1212</v>
      </c>
      <c r="E1419" s="171">
        <f t="shared" si="413"/>
        <v>1212</v>
      </c>
    </row>
    <row r="1420" spans="1:5" s="53" customFormat="1" ht="15.75" x14ac:dyDescent="0.2">
      <c r="A1420" s="31" t="s">
        <v>13</v>
      </c>
      <c r="B1420" s="93" t="s">
        <v>174</v>
      </c>
      <c r="C1420" s="93">
        <v>800</v>
      </c>
      <c r="D1420" s="171">
        <f t="shared" ref="D1420:E1420" si="414">D1421</f>
        <v>160</v>
      </c>
      <c r="E1420" s="171">
        <f t="shared" si="414"/>
        <v>160</v>
      </c>
    </row>
    <row r="1421" spans="1:5" s="53" customFormat="1" ht="15.75" x14ac:dyDescent="0.25">
      <c r="A1421" s="157" t="s">
        <v>34</v>
      </c>
      <c r="B1421" s="93" t="s">
        <v>174</v>
      </c>
      <c r="C1421" s="93">
        <v>850</v>
      </c>
      <c r="D1421" s="171">
        <f>D1422</f>
        <v>160</v>
      </c>
      <c r="E1421" s="171">
        <f>E1422</f>
        <v>160</v>
      </c>
    </row>
    <row r="1422" spans="1:5" s="53" customFormat="1" ht="15.75" x14ac:dyDescent="0.25">
      <c r="A1422" s="157" t="s">
        <v>78</v>
      </c>
      <c r="B1422" s="93" t="s">
        <v>174</v>
      </c>
      <c r="C1422" s="93" t="s">
        <v>79</v>
      </c>
      <c r="D1422" s="171">
        <f t="shared" ref="D1422:E1422" si="415">120+40</f>
        <v>160</v>
      </c>
      <c r="E1422" s="171">
        <f t="shared" si="415"/>
        <v>160</v>
      </c>
    </row>
    <row r="1423" spans="1:5" s="53" customFormat="1" ht="15.75" x14ac:dyDescent="0.25">
      <c r="A1423" s="138" t="s">
        <v>48</v>
      </c>
      <c r="B1423" s="94" t="s">
        <v>175</v>
      </c>
      <c r="C1423" s="90"/>
      <c r="D1423" s="170">
        <f t="shared" ref="D1423:E1424" si="416">D1424</f>
        <v>1620</v>
      </c>
      <c r="E1423" s="170">
        <f t="shared" si="416"/>
        <v>1620</v>
      </c>
    </row>
    <row r="1424" spans="1:5" s="34" customFormat="1" ht="47.25" x14ac:dyDescent="0.2">
      <c r="A1424" s="31" t="s">
        <v>38</v>
      </c>
      <c r="B1424" s="93" t="s">
        <v>175</v>
      </c>
      <c r="C1424" s="93">
        <v>100</v>
      </c>
      <c r="D1424" s="171">
        <f t="shared" si="416"/>
        <v>1620</v>
      </c>
      <c r="E1424" s="171">
        <f t="shared" si="416"/>
        <v>1620</v>
      </c>
    </row>
    <row r="1425" spans="1:16327" s="34" customFormat="1" ht="15.75" x14ac:dyDescent="0.2">
      <c r="A1425" s="31" t="s">
        <v>8</v>
      </c>
      <c r="B1425" s="93" t="s">
        <v>175</v>
      </c>
      <c r="C1425" s="93">
        <v>120</v>
      </c>
      <c r="D1425" s="171">
        <f>D1426+D1427</f>
        <v>1620</v>
      </c>
      <c r="E1425" s="171">
        <f>E1426+E1427</f>
        <v>1620</v>
      </c>
    </row>
    <row r="1426" spans="1:16327" s="34" customFormat="1" ht="15.75" x14ac:dyDescent="0.25">
      <c r="A1426" s="157" t="s">
        <v>257</v>
      </c>
      <c r="B1426" s="93" t="s">
        <v>175</v>
      </c>
      <c r="C1426" s="93" t="s">
        <v>74</v>
      </c>
      <c r="D1426" s="171">
        <v>1244</v>
      </c>
      <c r="E1426" s="171">
        <v>1244</v>
      </c>
    </row>
    <row r="1427" spans="1:16327" s="34" customFormat="1" ht="47.25" x14ac:dyDescent="0.25">
      <c r="A1427" s="157" t="s">
        <v>157</v>
      </c>
      <c r="B1427" s="93" t="s">
        <v>175</v>
      </c>
      <c r="C1427" s="93" t="s">
        <v>156</v>
      </c>
      <c r="D1427" s="171">
        <v>376</v>
      </c>
      <c r="E1427" s="171">
        <v>376</v>
      </c>
    </row>
    <row r="1428" spans="1:16327" s="34" customFormat="1" ht="15.75" x14ac:dyDescent="0.2">
      <c r="A1428" s="55" t="s">
        <v>733</v>
      </c>
      <c r="B1428" s="94" t="s">
        <v>176</v>
      </c>
      <c r="C1428" s="90"/>
      <c r="D1428" s="170">
        <f t="shared" ref="D1428:E1429" si="417">D1429</f>
        <v>2265</v>
      </c>
      <c r="E1428" s="170">
        <f t="shared" si="417"/>
        <v>2265</v>
      </c>
    </row>
    <row r="1429" spans="1:16327" s="34" customFormat="1" ht="47.25" x14ac:dyDescent="0.2">
      <c r="A1429" s="31" t="s">
        <v>38</v>
      </c>
      <c r="B1429" s="93" t="s">
        <v>176</v>
      </c>
      <c r="C1429" s="93">
        <v>100</v>
      </c>
      <c r="D1429" s="171">
        <f t="shared" si="417"/>
        <v>2265</v>
      </c>
      <c r="E1429" s="171">
        <f t="shared" si="417"/>
        <v>2265</v>
      </c>
    </row>
    <row r="1430" spans="1:16327" s="34" customFormat="1" ht="15.75" x14ac:dyDescent="0.2">
      <c r="A1430" s="31" t="s">
        <v>8</v>
      </c>
      <c r="B1430" s="93" t="s">
        <v>176</v>
      </c>
      <c r="C1430" s="93">
        <v>120</v>
      </c>
      <c r="D1430" s="171">
        <f>D1431+D1432</f>
        <v>2265</v>
      </c>
      <c r="E1430" s="171">
        <f>E1431+E1432</f>
        <v>2265</v>
      </c>
    </row>
    <row r="1431" spans="1:16327" s="34" customFormat="1" ht="15.75" x14ac:dyDescent="0.25">
      <c r="A1431" s="157" t="s">
        <v>257</v>
      </c>
      <c r="B1431" s="93" t="s">
        <v>176</v>
      </c>
      <c r="C1431" s="93" t="s">
        <v>74</v>
      </c>
      <c r="D1431" s="171">
        <v>1739</v>
      </c>
      <c r="E1431" s="171">
        <v>1739</v>
      </c>
    </row>
    <row r="1432" spans="1:16327" s="34" customFormat="1" ht="47.25" x14ac:dyDescent="0.25">
      <c r="A1432" s="157" t="s">
        <v>157</v>
      </c>
      <c r="B1432" s="93" t="s">
        <v>176</v>
      </c>
      <c r="C1432" s="93" t="s">
        <v>156</v>
      </c>
      <c r="D1432" s="171">
        <v>526</v>
      </c>
      <c r="E1432" s="171">
        <v>526</v>
      </c>
    </row>
    <row r="1433" spans="1:16327" s="34" customFormat="1" ht="18.75" x14ac:dyDescent="0.3">
      <c r="A1433" s="44" t="s">
        <v>62</v>
      </c>
      <c r="B1433" s="112" t="s">
        <v>177</v>
      </c>
      <c r="C1433" s="110"/>
      <c r="D1433" s="193">
        <f>D1434+D1442+D1450+D1446</f>
        <v>56834</v>
      </c>
      <c r="E1433" s="193">
        <f>E1434+E1442+E1450+E1446</f>
        <v>16050</v>
      </c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1"/>
      <c r="AB1433" s="1"/>
      <c r="AC1433" s="1"/>
      <c r="AD1433" s="1"/>
      <c r="AE1433" s="1"/>
      <c r="AF1433" s="1"/>
      <c r="AG1433" s="1"/>
      <c r="AH1433" s="1"/>
      <c r="AI1433" s="1"/>
      <c r="AJ1433" s="1"/>
      <c r="AK1433" s="1"/>
      <c r="AL1433" s="1"/>
      <c r="AM1433" s="1"/>
      <c r="AN1433" s="1"/>
      <c r="AO1433" s="1"/>
      <c r="AP1433" s="1"/>
      <c r="AQ1433" s="1"/>
      <c r="AR1433" s="1"/>
      <c r="AS1433" s="1"/>
      <c r="AT1433" s="1"/>
      <c r="AU1433" s="1"/>
      <c r="AV1433" s="1"/>
      <c r="AW1433" s="1"/>
      <c r="AX1433" s="1"/>
      <c r="AY1433" s="1"/>
      <c r="AZ1433" s="1"/>
      <c r="BA1433" s="1"/>
      <c r="BB1433" s="1"/>
      <c r="BC1433" s="1"/>
      <c r="BD1433" s="1"/>
      <c r="BE1433" s="1"/>
      <c r="BF1433" s="1"/>
      <c r="BG1433" s="1"/>
      <c r="BH1433" s="1"/>
      <c r="BI1433" s="1"/>
      <c r="BJ1433" s="1"/>
      <c r="BK1433" s="1"/>
      <c r="BL1433" s="1"/>
      <c r="BM1433" s="1"/>
      <c r="BN1433" s="1"/>
      <c r="BO1433" s="1"/>
      <c r="BP1433" s="1"/>
      <c r="BQ1433" s="1"/>
      <c r="BR1433" s="1"/>
      <c r="BS1433" s="1"/>
      <c r="BT1433" s="1"/>
      <c r="BU1433" s="1"/>
      <c r="BV1433" s="1"/>
      <c r="BW1433" s="1"/>
      <c r="BX1433" s="1"/>
      <c r="BY1433" s="1"/>
      <c r="BZ1433" s="1"/>
      <c r="CA1433" s="1"/>
      <c r="CB1433" s="1"/>
      <c r="CC1433" s="1"/>
      <c r="CD1433" s="1"/>
      <c r="CE1433" s="1"/>
      <c r="CF1433" s="1"/>
      <c r="CG1433" s="1"/>
      <c r="CH1433" s="1"/>
      <c r="CI1433" s="1"/>
      <c r="CJ1433" s="1"/>
      <c r="CK1433" s="1"/>
      <c r="CL1433" s="1"/>
      <c r="CM1433" s="1"/>
      <c r="CN1433" s="1"/>
      <c r="CO1433" s="1"/>
      <c r="CP1433" s="1"/>
      <c r="CQ1433" s="1"/>
      <c r="CR1433" s="1"/>
      <c r="CS1433" s="1"/>
      <c r="CT1433" s="1"/>
      <c r="CU1433" s="1"/>
      <c r="CV1433" s="1"/>
      <c r="CW1433" s="1"/>
      <c r="CX1433" s="1"/>
      <c r="CY1433" s="1"/>
      <c r="CZ1433" s="1"/>
      <c r="DA1433" s="1"/>
      <c r="DB1433" s="1"/>
      <c r="DC1433" s="1"/>
      <c r="DD1433" s="1"/>
      <c r="DE1433" s="1"/>
      <c r="DF1433" s="1"/>
      <c r="DG1433" s="1"/>
      <c r="DH1433" s="1"/>
      <c r="DI1433" s="1"/>
      <c r="DJ1433" s="1"/>
      <c r="DK1433" s="1"/>
      <c r="DL1433" s="1"/>
      <c r="DM1433" s="1"/>
      <c r="DN1433" s="1"/>
      <c r="DO1433" s="1"/>
      <c r="DP1433" s="1"/>
      <c r="DQ1433" s="1"/>
      <c r="DR1433" s="1"/>
      <c r="DS1433" s="1"/>
      <c r="DT1433" s="1"/>
      <c r="DU1433" s="1"/>
      <c r="DV1433" s="1"/>
      <c r="DW1433" s="1"/>
      <c r="DX1433" s="1"/>
      <c r="DY1433" s="1"/>
      <c r="DZ1433" s="1"/>
      <c r="EA1433" s="1"/>
      <c r="EB1433" s="1"/>
      <c r="EC1433" s="1"/>
      <c r="ED1433" s="1"/>
      <c r="EE1433" s="1"/>
      <c r="EF1433" s="1"/>
      <c r="EG1433" s="1"/>
      <c r="EH1433" s="1"/>
      <c r="EI1433" s="1"/>
      <c r="EJ1433" s="1"/>
      <c r="EK1433" s="1"/>
      <c r="EL1433" s="1"/>
      <c r="EM1433" s="1"/>
      <c r="EN1433" s="1"/>
      <c r="EO1433" s="1"/>
      <c r="EP1433" s="1"/>
      <c r="EQ1433" s="1"/>
      <c r="ER1433" s="1"/>
      <c r="ES1433" s="1"/>
      <c r="ET1433" s="1"/>
      <c r="EU1433" s="1"/>
      <c r="EV1433" s="1"/>
      <c r="EW1433" s="1"/>
      <c r="EX1433" s="1"/>
      <c r="EY1433" s="1"/>
      <c r="EZ1433" s="1"/>
      <c r="FA1433" s="1"/>
      <c r="FB1433" s="1"/>
      <c r="FC1433" s="1"/>
      <c r="FD1433" s="1"/>
      <c r="FE1433" s="1"/>
      <c r="FF1433" s="1"/>
      <c r="FG1433" s="1"/>
      <c r="FH1433" s="1"/>
      <c r="FI1433" s="1"/>
      <c r="FJ1433" s="1"/>
      <c r="FK1433" s="1"/>
      <c r="FL1433" s="1"/>
      <c r="FM1433" s="1"/>
      <c r="FN1433" s="1"/>
      <c r="FO1433" s="1"/>
      <c r="FP1433" s="1"/>
      <c r="FQ1433" s="1"/>
      <c r="FR1433" s="1"/>
      <c r="FS1433" s="1"/>
      <c r="FT1433" s="1"/>
      <c r="FU1433" s="1"/>
      <c r="FV1433" s="1"/>
      <c r="FW1433" s="1"/>
      <c r="FX1433" s="1"/>
      <c r="FY1433" s="1"/>
      <c r="FZ1433" s="1"/>
      <c r="GA1433" s="1"/>
      <c r="GB1433" s="1"/>
      <c r="GC1433" s="1"/>
      <c r="GD1433" s="1"/>
      <c r="GE1433" s="1"/>
      <c r="GF1433" s="1"/>
      <c r="GG1433" s="1"/>
      <c r="GH1433" s="1"/>
      <c r="GI1433" s="1"/>
      <c r="GJ1433" s="1"/>
      <c r="GK1433" s="1"/>
      <c r="GL1433" s="1"/>
      <c r="GM1433" s="1"/>
      <c r="GN1433" s="1"/>
      <c r="GO1433" s="1"/>
      <c r="GP1433" s="1"/>
      <c r="GQ1433" s="1"/>
      <c r="GR1433" s="1"/>
      <c r="GS1433" s="1"/>
      <c r="GT1433" s="1"/>
      <c r="GU1433" s="1"/>
      <c r="GV1433" s="1"/>
      <c r="GW1433" s="1"/>
      <c r="GX1433" s="1"/>
      <c r="GY1433" s="1"/>
      <c r="GZ1433" s="1"/>
      <c r="HA1433" s="1"/>
      <c r="HB1433" s="1"/>
      <c r="HC1433" s="1"/>
      <c r="HD1433" s="1"/>
      <c r="HE1433" s="1"/>
      <c r="HF1433" s="1"/>
      <c r="HG1433" s="1"/>
      <c r="HH1433" s="1"/>
      <c r="HI1433" s="1"/>
      <c r="HJ1433" s="1"/>
      <c r="HK1433" s="1"/>
      <c r="HL1433" s="1"/>
      <c r="HM1433" s="1"/>
      <c r="HN1433" s="1"/>
      <c r="HO1433" s="1"/>
      <c r="HP1433" s="1"/>
      <c r="HQ1433" s="1"/>
      <c r="HR1433" s="1"/>
      <c r="HS1433" s="1"/>
      <c r="HT1433" s="1"/>
      <c r="HU1433" s="1"/>
      <c r="HV1433" s="1"/>
      <c r="HW1433" s="1"/>
      <c r="HX1433" s="1"/>
      <c r="HY1433" s="1"/>
      <c r="HZ1433" s="1"/>
      <c r="IA1433" s="1"/>
      <c r="IB1433" s="1"/>
      <c r="IC1433" s="1"/>
      <c r="ID1433" s="1"/>
      <c r="IE1433" s="1"/>
      <c r="IF1433" s="1"/>
      <c r="IG1433" s="1"/>
      <c r="IH1433" s="1"/>
      <c r="II1433" s="1"/>
      <c r="IJ1433" s="1"/>
      <c r="IK1433" s="1"/>
      <c r="IL1433" s="1"/>
      <c r="IM1433" s="1"/>
      <c r="IN1433" s="1"/>
      <c r="IO1433" s="1"/>
      <c r="IP1433" s="1"/>
      <c r="IQ1433" s="1"/>
      <c r="IR1433" s="1"/>
      <c r="IS1433" s="1"/>
      <c r="IT1433" s="1"/>
      <c r="IU1433" s="1"/>
      <c r="IV1433" s="1"/>
      <c r="IW1433" s="1"/>
      <c r="IX1433" s="1"/>
      <c r="IY1433" s="1"/>
      <c r="IZ1433" s="1"/>
      <c r="JA1433" s="1"/>
      <c r="JB1433" s="1"/>
      <c r="JC1433" s="1"/>
      <c r="JD1433" s="1"/>
      <c r="JE1433" s="1"/>
      <c r="JF1433" s="1"/>
      <c r="JG1433" s="1"/>
      <c r="JH1433" s="1"/>
      <c r="JI1433" s="1"/>
      <c r="JJ1433" s="1"/>
      <c r="JK1433" s="1"/>
      <c r="JL1433" s="1"/>
      <c r="JM1433" s="1"/>
      <c r="JN1433" s="1"/>
      <c r="JO1433" s="1"/>
      <c r="JP1433" s="1"/>
      <c r="JQ1433" s="1"/>
      <c r="JR1433" s="1"/>
      <c r="JS1433" s="1"/>
      <c r="JT1433" s="1"/>
      <c r="JU1433" s="1"/>
      <c r="JV1433" s="1"/>
      <c r="JW1433" s="1"/>
      <c r="JX1433" s="1"/>
      <c r="JY1433" s="1"/>
      <c r="JZ1433" s="1"/>
      <c r="KA1433" s="1"/>
      <c r="KB1433" s="1"/>
      <c r="KC1433" s="1"/>
      <c r="KD1433" s="1"/>
      <c r="KE1433" s="1"/>
      <c r="KF1433" s="1"/>
      <c r="KG1433" s="1"/>
      <c r="KH1433" s="1"/>
      <c r="KI1433" s="1"/>
      <c r="KJ1433" s="1"/>
      <c r="KK1433" s="1"/>
      <c r="KL1433" s="1"/>
      <c r="KM1433" s="1"/>
      <c r="KN1433" s="1"/>
      <c r="KO1433" s="1"/>
      <c r="KP1433" s="1"/>
      <c r="KQ1433" s="1"/>
      <c r="KR1433" s="1"/>
      <c r="KS1433" s="1"/>
      <c r="KT1433" s="1"/>
      <c r="KU1433" s="1"/>
      <c r="KV1433" s="1"/>
      <c r="KW1433" s="1"/>
      <c r="KX1433" s="1"/>
      <c r="KY1433" s="1"/>
      <c r="KZ1433" s="1"/>
      <c r="LA1433" s="1"/>
      <c r="LB1433" s="1"/>
      <c r="LC1433" s="1"/>
      <c r="LD1433" s="1"/>
      <c r="LE1433" s="1"/>
      <c r="LF1433" s="1"/>
      <c r="LG1433" s="1"/>
      <c r="LH1433" s="1"/>
      <c r="LI1433" s="1"/>
      <c r="LJ1433" s="1"/>
      <c r="LK1433" s="1"/>
      <c r="LL1433" s="1"/>
      <c r="LM1433" s="1"/>
      <c r="LN1433" s="1"/>
      <c r="LO1433" s="1"/>
      <c r="LP1433" s="1"/>
      <c r="LQ1433" s="1"/>
      <c r="LR1433" s="1"/>
      <c r="LS1433" s="1"/>
      <c r="LT1433" s="1"/>
      <c r="LU1433" s="1"/>
      <c r="LV1433" s="1"/>
      <c r="LW1433" s="1"/>
      <c r="LX1433" s="1"/>
      <c r="LY1433" s="1"/>
      <c r="LZ1433" s="1"/>
      <c r="MA1433" s="1"/>
      <c r="MB1433" s="1"/>
      <c r="MC1433" s="1"/>
      <c r="MD1433" s="1"/>
      <c r="ME1433" s="1"/>
      <c r="MF1433" s="1"/>
      <c r="MG1433" s="1"/>
      <c r="MH1433" s="1"/>
      <c r="MI1433" s="1"/>
      <c r="MJ1433" s="1"/>
      <c r="MK1433" s="1"/>
      <c r="ML1433" s="1"/>
      <c r="MM1433" s="1"/>
      <c r="MN1433" s="1"/>
      <c r="MO1433" s="1"/>
      <c r="MP1433" s="1"/>
      <c r="MQ1433" s="1"/>
      <c r="MR1433" s="1"/>
      <c r="MS1433" s="1"/>
      <c r="MT1433" s="1"/>
      <c r="MU1433" s="1"/>
      <c r="MV1433" s="1"/>
      <c r="MW1433" s="1"/>
      <c r="MX1433" s="1"/>
      <c r="MY1433" s="1"/>
      <c r="MZ1433" s="1"/>
      <c r="NA1433" s="1"/>
      <c r="NB1433" s="1"/>
      <c r="NC1433" s="1"/>
      <c r="ND1433" s="1"/>
      <c r="NE1433" s="1"/>
      <c r="NF1433" s="1"/>
      <c r="NG1433" s="1"/>
      <c r="NH1433" s="1"/>
      <c r="NI1433" s="1"/>
      <c r="NJ1433" s="1"/>
      <c r="NK1433" s="1"/>
      <c r="NL1433" s="1"/>
      <c r="NM1433" s="1"/>
      <c r="NN1433" s="1"/>
      <c r="NO1433" s="1"/>
      <c r="NP1433" s="1"/>
      <c r="NQ1433" s="1"/>
      <c r="NR1433" s="1"/>
      <c r="NS1433" s="1"/>
      <c r="NT1433" s="1"/>
      <c r="NU1433" s="1"/>
      <c r="NV1433" s="1"/>
      <c r="NW1433" s="1"/>
      <c r="NX1433" s="1"/>
      <c r="NY1433" s="1"/>
      <c r="NZ1433" s="1"/>
      <c r="OA1433" s="1"/>
      <c r="OB1433" s="1"/>
      <c r="OC1433" s="1"/>
      <c r="OD1433" s="1"/>
      <c r="OE1433" s="1"/>
      <c r="OF1433" s="1"/>
      <c r="OG1433" s="1"/>
      <c r="OH1433" s="1"/>
      <c r="OI1433" s="1"/>
      <c r="OJ1433" s="1"/>
      <c r="OK1433" s="1"/>
      <c r="OL1433" s="1"/>
      <c r="OM1433" s="1"/>
      <c r="ON1433" s="1"/>
      <c r="OO1433" s="1"/>
      <c r="OP1433" s="1"/>
      <c r="OQ1433" s="1"/>
      <c r="OR1433" s="1"/>
      <c r="OS1433" s="1"/>
      <c r="OT1433" s="1"/>
      <c r="OU1433" s="1"/>
      <c r="OV1433" s="1"/>
      <c r="OW1433" s="1"/>
      <c r="OX1433" s="1"/>
      <c r="OY1433" s="1"/>
      <c r="OZ1433" s="1"/>
      <c r="PA1433" s="1"/>
      <c r="PB1433" s="1"/>
      <c r="PC1433" s="1"/>
      <c r="PD1433" s="1"/>
      <c r="PE1433" s="1"/>
      <c r="PF1433" s="1"/>
      <c r="PG1433" s="1"/>
      <c r="PH1433" s="1"/>
      <c r="PI1433" s="1"/>
      <c r="PJ1433" s="1"/>
      <c r="PK1433" s="1"/>
      <c r="PL1433" s="1"/>
      <c r="PM1433" s="1"/>
      <c r="PN1433" s="1"/>
      <c r="PO1433" s="1"/>
      <c r="PP1433" s="1"/>
      <c r="PQ1433" s="1"/>
      <c r="PR1433" s="1"/>
      <c r="PS1433" s="1"/>
      <c r="PT1433" s="1"/>
      <c r="PU1433" s="1"/>
      <c r="PV1433" s="1"/>
      <c r="PW1433" s="1"/>
      <c r="PX1433" s="1"/>
      <c r="PY1433" s="1"/>
      <c r="PZ1433" s="1"/>
      <c r="QA1433" s="1"/>
      <c r="QB1433" s="1"/>
      <c r="QC1433" s="1"/>
      <c r="QD1433" s="1"/>
      <c r="QE1433" s="1"/>
      <c r="QF1433" s="1"/>
      <c r="QG1433" s="1"/>
      <c r="QH1433" s="1"/>
      <c r="QI1433" s="1"/>
      <c r="QJ1433" s="1"/>
      <c r="QK1433" s="1"/>
      <c r="QL1433" s="1"/>
      <c r="QM1433" s="1"/>
      <c r="QN1433" s="1"/>
      <c r="QO1433" s="1"/>
      <c r="QP1433" s="1"/>
      <c r="QQ1433" s="1"/>
      <c r="QR1433" s="1"/>
      <c r="QS1433" s="1"/>
      <c r="QT1433" s="1"/>
      <c r="QU1433" s="1"/>
      <c r="QV1433" s="1"/>
      <c r="QW1433" s="1"/>
      <c r="QX1433" s="1"/>
      <c r="QY1433" s="1"/>
      <c r="QZ1433" s="1"/>
      <c r="RA1433" s="1"/>
      <c r="RB1433" s="1"/>
      <c r="RC1433" s="1"/>
      <c r="RD1433" s="1"/>
      <c r="RE1433" s="1"/>
      <c r="RF1433" s="1"/>
      <c r="RG1433" s="1"/>
      <c r="RH1433" s="1"/>
      <c r="RI1433" s="1"/>
      <c r="RJ1433" s="1"/>
      <c r="RK1433" s="1"/>
      <c r="RL1433" s="1"/>
      <c r="RM1433" s="1"/>
      <c r="RN1433" s="1"/>
      <c r="RO1433" s="1"/>
      <c r="RP1433" s="1"/>
      <c r="RQ1433" s="1"/>
      <c r="RR1433" s="1"/>
      <c r="RS1433" s="1"/>
      <c r="RT1433" s="1"/>
      <c r="RU1433" s="1"/>
      <c r="RV1433" s="1"/>
      <c r="RW1433" s="1"/>
      <c r="RX1433" s="1"/>
      <c r="RY1433" s="1"/>
      <c r="RZ1433" s="1"/>
      <c r="SA1433" s="1"/>
      <c r="SB1433" s="1"/>
      <c r="SC1433" s="1"/>
      <c r="SD1433" s="1"/>
      <c r="SE1433" s="1"/>
      <c r="SF1433" s="1"/>
      <c r="SG1433" s="1"/>
      <c r="SH1433" s="1"/>
      <c r="SI1433" s="1"/>
      <c r="SJ1433" s="1"/>
      <c r="SK1433" s="1"/>
      <c r="SL1433" s="1"/>
      <c r="SM1433" s="1"/>
      <c r="SN1433" s="1"/>
      <c r="SO1433" s="1"/>
      <c r="SP1433" s="1"/>
      <c r="SQ1433" s="1"/>
      <c r="SR1433" s="1"/>
      <c r="SS1433" s="1"/>
      <c r="ST1433" s="1"/>
      <c r="SU1433" s="1"/>
      <c r="SV1433" s="1"/>
      <c r="SW1433" s="1"/>
      <c r="SX1433" s="1"/>
      <c r="SY1433" s="1"/>
      <c r="SZ1433" s="1"/>
      <c r="TA1433" s="1"/>
      <c r="TB1433" s="1"/>
      <c r="TC1433" s="1"/>
      <c r="TD1433" s="1"/>
      <c r="TE1433" s="1"/>
      <c r="TF1433" s="1"/>
      <c r="TG1433" s="1"/>
      <c r="TH1433" s="1"/>
      <c r="TI1433" s="1"/>
      <c r="TJ1433" s="1"/>
      <c r="TK1433" s="1"/>
      <c r="TL1433" s="1"/>
      <c r="TM1433" s="1"/>
      <c r="TN1433" s="1"/>
      <c r="TO1433" s="1"/>
      <c r="TP1433" s="1"/>
      <c r="TQ1433" s="1"/>
      <c r="TR1433" s="1"/>
      <c r="TS1433" s="1"/>
      <c r="TT1433" s="1"/>
      <c r="TU1433" s="1"/>
      <c r="TV1433" s="1"/>
      <c r="TW1433" s="1"/>
      <c r="TX1433" s="1"/>
      <c r="TY1433" s="1"/>
      <c r="TZ1433" s="1"/>
      <c r="UA1433" s="1"/>
      <c r="UB1433" s="1"/>
      <c r="UC1433" s="1"/>
      <c r="UD1433" s="1"/>
      <c r="UE1433" s="1"/>
      <c r="UF1433" s="1"/>
      <c r="UG1433" s="1"/>
      <c r="UH1433" s="1"/>
      <c r="UI1433" s="1"/>
      <c r="UJ1433" s="1"/>
      <c r="UK1433" s="1"/>
      <c r="UL1433" s="1"/>
      <c r="UM1433" s="1"/>
      <c r="UN1433" s="1"/>
      <c r="UO1433" s="1"/>
      <c r="UP1433" s="1"/>
      <c r="UQ1433" s="1"/>
      <c r="UR1433" s="1"/>
      <c r="US1433" s="1"/>
      <c r="UT1433" s="1"/>
      <c r="UU1433" s="1"/>
      <c r="UV1433" s="1"/>
      <c r="UW1433" s="1"/>
      <c r="UX1433" s="1"/>
      <c r="UY1433" s="1"/>
      <c r="UZ1433" s="1"/>
      <c r="VA1433" s="1"/>
      <c r="VB1433" s="1"/>
      <c r="VC1433" s="1"/>
      <c r="VD1433" s="1"/>
      <c r="VE1433" s="1"/>
      <c r="VF1433" s="1"/>
      <c r="VG1433" s="1"/>
      <c r="VH1433" s="1"/>
      <c r="VI1433" s="1"/>
      <c r="VJ1433" s="1"/>
      <c r="VK1433" s="1"/>
      <c r="VL1433" s="1"/>
      <c r="VM1433" s="1"/>
      <c r="VN1433" s="1"/>
      <c r="VO1433" s="1"/>
      <c r="VP1433" s="1"/>
      <c r="VQ1433" s="1"/>
      <c r="VR1433" s="1"/>
      <c r="VS1433" s="1"/>
      <c r="VT1433" s="1"/>
      <c r="VU1433" s="1"/>
      <c r="VV1433" s="1"/>
      <c r="VW1433" s="1"/>
      <c r="VX1433" s="1"/>
      <c r="VY1433" s="1"/>
      <c r="VZ1433" s="1"/>
      <c r="WA1433" s="1"/>
      <c r="WB1433" s="1"/>
      <c r="WC1433" s="1"/>
      <c r="WD1433" s="1"/>
      <c r="WE1433" s="1"/>
      <c r="WF1433" s="1"/>
      <c r="WG1433" s="1"/>
      <c r="WH1433" s="1"/>
      <c r="WI1433" s="1"/>
      <c r="WJ1433" s="1"/>
      <c r="WK1433" s="1"/>
      <c r="WL1433" s="1"/>
      <c r="WM1433" s="1"/>
      <c r="WN1433" s="1"/>
      <c r="WO1433" s="1"/>
      <c r="WP1433" s="1"/>
      <c r="WQ1433" s="1"/>
      <c r="WR1433" s="1"/>
      <c r="WS1433" s="1"/>
      <c r="WT1433" s="1"/>
      <c r="WU1433" s="1"/>
      <c r="WV1433" s="1"/>
      <c r="WW1433" s="1"/>
      <c r="WX1433" s="1"/>
      <c r="WY1433" s="1"/>
      <c r="WZ1433" s="1"/>
      <c r="XA1433" s="1"/>
      <c r="XB1433" s="1"/>
      <c r="XC1433" s="1"/>
      <c r="XD1433" s="1"/>
      <c r="XE1433" s="1"/>
      <c r="XF1433" s="1"/>
      <c r="XG1433" s="1"/>
      <c r="XH1433" s="1"/>
      <c r="XI1433" s="1"/>
      <c r="XJ1433" s="1"/>
      <c r="XK1433" s="1"/>
      <c r="XL1433" s="1"/>
      <c r="XM1433" s="1"/>
      <c r="XN1433" s="1"/>
      <c r="XO1433" s="1"/>
      <c r="XP1433" s="1"/>
      <c r="XQ1433" s="1"/>
      <c r="XR1433" s="1"/>
      <c r="XS1433" s="1"/>
      <c r="XT1433" s="1"/>
      <c r="XU1433" s="1"/>
      <c r="XV1433" s="1"/>
      <c r="XW1433" s="1"/>
      <c r="XX1433" s="1"/>
      <c r="XY1433" s="1"/>
      <c r="XZ1433" s="1"/>
      <c r="YA1433" s="1"/>
      <c r="YB1433" s="1"/>
      <c r="YC1433" s="1"/>
      <c r="YD1433" s="1"/>
      <c r="YE1433" s="1"/>
      <c r="YF1433" s="1"/>
      <c r="YG1433" s="1"/>
      <c r="YH1433" s="1"/>
      <c r="YI1433" s="1"/>
      <c r="YJ1433" s="1"/>
      <c r="YK1433" s="1"/>
      <c r="YL1433" s="1"/>
      <c r="YM1433" s="1"/>
      <c r="YN1433" s="1"/>
      <c r="YO1433" s="1"/>
      <c r="YP1433" s="1"/>
      <c r="YQ1433" s="1"/>
      <c r="YR1433" s="1"/>
      <c r="YS1433" s="1"/>
      <c r="YT1433" s="1"/>
      <c r="YU1433" s="1"/>
      <c r="YV1433" s="1"/>
      <c r="YW1433" s="1"/>
      <c r="YX1433" s="1"/>
      <c r="YY1433" s="1"/>
      <c r="YZ1433" s="1"/>
      <c r="ZA1433" s="1"/>
      <c r="ZB1433" s="1"/>
      <c r="ZC1433" s="1"/>
      <c r="ZD1433" s="1"/>
      <c r="ZE1433" s="1"/>
      <c r="ZF1433" s="1"/>
      <c r="ZG1433" s="1"/>
      <c r="ZH1433" s="1"/>
      <c r="ZI1433" s="1"/>
      <c r="ZJ1433" s="1"/>
      <c r="ZK1433" s="1"/>
      <c r="ZL1433" s="1"/>
      <c r="ZM1433" s="1"/>
      <c r="ZN1433" s="1"/>
      <c r="ZO1433" s="1"/>
      <c r="ZP1433" s="1"/>
      <c r="ZQ1433" s="1"/>
      <c r="ZR1433" s="1"/>
      <c r="ZS1433" s="1"/>
      <c r="ZT1433" s="1"/>
      <c r="ZU1433" s="1"/>
      <c r="ZV1433" s="1"/>
      <c r="ZW1433" s="1"/>
      <c r="ZX1433" s="1"/>
      <c r="ZY1433" s="1"/>
      <c r="ZZ1433" s="1"/>
      <c r="AAA1433" s="1"/>
      <c r="AAB1433" s="1"/>
      <c r="AAC1433" s="1"/>
      <c r="AAD1433" s="1"/>
      <c r="AAE1433" s="1"/>
      <c r="AAF1433" s="1"/>
      <c r="AAG1433" s="1"/>
      <c r="AAH1433" s="1"/>
      <c r="AAI1433" s="1"/>
      <c r="AAJ1433" s="1"/>
      <c r="AAK1433" s="1"/>
      <c r="AAL1433" s="1"/>
      <c r="AAM1433" s="1"/>
      <c r="AAN1433" s="1"/>
      <c r="AAO1433" s="1"/>
      <c r="AAP1433" s="1"/>
      <c r="AAQ1433" s="1"/>
      <c r="AAR1433" s="1"/>
      <c r="AAS1433" s="1"/>
      <c r="AAT1433" s="1"/>
      <c r="AAU1433" s="1"/>
      <c r="AAV1433" s="1"/>
      <c r="AAW1433" s="1"/>
      <c r="AAX1433" s="1"/>
      <c r="AAY1433" s="1"/>
      <c r="AAZ1433" s="1"/>
      <c r="ABA1433" s="1"/>
      <c r="ABB1433" s="1"/>
      <c r="ABC1433" s="1"/>
      <c r="ABD1433" s="1"/>
      <c r="ABE1433" s="1"/>
      <c r="ABF1433" s="1"/>
      <c r="ABG1433" s="1"/>
      <c r="ABH1433" s="1"/>
      <c r="ABI1433" s="1"/>
      <c r="ABJ1433" s="1"/>
      <c r="ABK1433" s="1"/>
      <c r="ABL1433" s="1"/>
      <c r="ABM1433" s="1"/>
      <c r="ABN1433" s="1"/>
      <c r="ABO1433" s="1"/>
      <c r="ABP1433" s="1"/>
      <c r="ABQ1433" s="1"/>
      <c r="ABR1433" s="1"/>
      <c r="ABS1433" s="1"/>
      <c r="ABT1433" s="1"/>
      <c r="ABU1433" s="1"/>
      <c r="ABV1433" s="1"/>
      <c r="ABW1433" s="1"/>
      <c r="ABX1433" s="1"/>
      <c r="ABY1433" s="1"/>
      <c r="ABZ1433" s="1"/>
      <c r="ACA1433" s="1"/>
      <c r="ACB1433" s="1"/>
      <c r="ACC1433" s="1"/>
      <c r="ACD1433" s="1"/>
      <c r="ACE1433" s="1"/>
      <c r="ACF1433" s="1"/>
      <c r="ACG1433" s="1"/>
      <c r="ACH1433" s="1"/>
      <c r="ACI1433" s="1"/>
      <c r="ACJ1433" s="1"/>
      <c r="ACK1433" s="1"/>
      <c r="ACL1433" s="1"/>
      <c r="ACM1433" s="1"/>
      <c r="ACN1433" s="1"/>
      <c r="ACO1433" s="1"/>
      <c r="ACP1433" s="1"/>
      <c r="ACQ1433" s="1"/>
      <c r="ACR1433" s="1"/>
      <c r="ACS1433" s="1"/>
      <c r="ACT1433" s="1"/>
      <c r="ACU1433" s="1"/>
      <c r="ACV1433" s="1"/>
      <c r="ACW1433" s="1"/>
      <c r="ACX1433" s="1"/>
      <c r="ACY1433" s="1"/>
      <c r="ACZ1433" s="1"/>
      <c r="ADA1433" s="1"/>
      <c r="ADB1433" s="1"/>
      <c r="ADC1433" s="1"/>
      <c r="ADD1433" s="1"/>
      <c r="ADE1433" s="1"/>
      <c r="ADF1433" s="1"/>
      <c r="ADG1433" s="1"/>
      <c r="ADH1433" s="1"/>
      <c r="ADI1433" s="1"/>
      <c r="ADJ1433" s="1"/>
      <c r="ADK1433" s="1"/>
      <c r="ADL1433" s="1"/>
      <c r="ADM1433" s="1"/>
      <c r="ADN1433" s="1"/>
      <c r="ADO1433" s="1"/>
      <c r="ADP1433" s="1"/>
      <c r="ADQ1433" s="1"/>
      <c r="ADR1433" s="1"/>
      <c r="ADS1433" s="1"/>
      <c r="ADT1433" s="1"/>
      <c r="ADU1433" s="1"/>
      <c r="ADV1433" s="1"/>
      <c r="ADW1433" s="1"/>
      <c r="ADX1433" s="1"/>
      <c r="ADY1433" s="1"/>
      <c r="ADZ1433" s="1"/>
      <c r="AEA1433" s="1"/>
      <c r="AEB1433" s="1"/>
      <c r="AEC1433" s="1"/>
      <c r="AED1433" s="1"/>
      <c r="AEE1433" s="1"/>
      <c r="AEF1433" s="1"/>
      <c r="AEG1433" s="1"/>
      <c r="AEH1433" s="1"/>
      <c r="AEI1433" s="1"/>
      <c r="AEJ1433" s="1"/>
      <c r="AEK1433" s="1"/>
      <c r="AEL1433" s="1"/>
      <c r="AEM1433" s="1"/>
      <c r="AEN1433" s="1"/>
      <c r="AEO1433" s="1"/>
      <c r="AEP1433" s="1"/>
      <c r="AEQ1433" s="1"/>
      <c r="AER1433" s="1"/>
      <c r="AES1433" s="1"/>
      <c r="AET1433" s="1"/>
      <c r="AEU1433" s="1"/>
      <c r="AEV1433" s="1"/>
      <c r="AEW1433" s="1"/>
      <c r="AEX1433" s="1"/>
      <c r="AEY1433" s="1"/>
      <c r="AEZ1433" s="1"/>
      <c r="AFA1433" s="1"/>
      <c r="AFB1433" s="1"/>
      <c r="AFC1433" s="1"/>
      <c r="AFD1433" s="1"/>
      <c r="AFE1433" s="1"/>
      <c r="AFF1433" s="1"/>
      <c r="AFG1433" s="1"/>
      <c r="AFH1433" s="1"/>
      <c r="AFI1433" s="1"/>
      <c r="AFJ1433" s="1"/>
      <c r="AFK1433" s="1"/>
      <c r="AFL1433" s="1"/>
      <c r="AFM1433" s="1"/>
      <c r="AFN1433" s="1"/>
      <c r="AFO1433" s="1"/>
      <c r="AFP1433" s="1"/>
      <c r="AFQ1433" s="1"/>
      <c r="AFR1433" s="1"/>
      <c r="AFS1433" s="1"/>
      <c r="AFT1433" s="1"/>
      <c r="AFU1433" s="1"/>
      <c r="AFV1433" s="1"/>
      <c r="AFW1433" s="1"/>
      <c r="AFX1433" s="1"/>
      <c r="AFY1433" s="1"/>
      <c r="AFZ1433" s="1"/>
      <c r="AGA1433" s="1"/>
      <c r="AGB1433" s="1"/>
      <c r="AGC1433" s="1"/>
      <c r="AGD1433" s="1"/>
      <c r="AGE1433" s="1"/>
      <c r="AGF1433" s="1"/>
      <c r="AGG1433" s="1"/>
      <c r="AGH1433" s="1"/>
      <c r="AGI1433" s="1"/>
      <c r="AGJ1433" s="1"/>
      <c r="AGK1433" s="1"/>
      <c r="AGL1433" s="1"/>
      <c r="AGM1433" s="1"/>
      <c r="AGN1433" s="1"/>
      <c r="AGO1433" s="1"/>
      <c r="AGP1433" s="1"/>
      <c r="AGQ1433" s="1"/>
      <c r="AGR1433" s="1"/>
      <c r="AGS1433" s="1"/>
      <c r="AGT1433" s="1"/>
      <c r="AGU1433" s="1"/>
      <c r="AGV1433" s="1"/>
      <c r="AGW1433" s="1"/>
      <c r="AGX1433" s="1"/>
      <c r="AGY1433" s="1"/>
      <c r="AGZ1433" s="1"/>
      <c r="AHA1433" s="1"/>
      <c r="AHB1433" s="1"/>
      <c r="AHC1433" s="1"/>
      <c r="AHD1433" s="1"/>
      <c r="AHE1433" s="1"/>
      <c r="AHF1433" s="1"/>
      <c r="AHG1433" s="1"/>
      <c r="AHH1433" s="1"/>
      <c r="AHI1433" s="1"/>
      <c r="AHJ1433" s="1"/>
      <c r="AHK1433" s="1"/>
      <c r="AHL1433" s="1"/>
      <c r="AHM1433" s="1"/>
      <c r="AHN1433" s="1"/>
      <c r="AHO1433" s="1"/>
      <c r="AHP1433" s="1"/>
      <c r="AHQ1433" s="1"/>
      <c r="AHR1433" s="1"/>
      <c r="AHS1433" s="1"/>
      <c r="AHT1433" s="1"/>
      <c r="AHU1433" s="1"/>
      <c r="AHV1433" s="1"/>
      <c r="AHW1433" s="1"/>
      <c r="AHX1433" s="1"/>
      <c r="AHY1433" s="1"/>
      <c r="AHZ1433" s="1"/>
      <c r="AIA1433" s="1"/>
      <c r="AIB1433" s="1"/>
      <c r="AIC1433" s="1"/>
      <c r="AID1433" s="1"/>
      <c r="AIE1433" s="1"/>
      <c r="AIF1433" s="1"/>
      <c r="AIG1433" s="1"/>
      <c r="AIH1433" s="1"/>
      <c r="AII1433" s="1"/>
      <c r="AIJ1433" s="1"/>
      <c r="AIK1433" s="1"/>
      <c r="AIL1433" s="1"/>
      <c r="AIM1433" s="1"/>
      <c r="AIN1433" s="1"/>
      <c r="AIO1433" s="1"/>
      <c r="AIP1433" s="1"/>
      <c r="AIQ1433" s="1"/>
      <c r="AIR1433" s="1"/>
      <c r="AIS1433" s="1"/>
      <c r="AIT1433" s="1"/>
      <c r="AIU1433" s="1"/>
      <c r="AIV1433" s="1"/>
      <c r="AIW1433" s="1"/>
      <c r="AIX1433" s="1"/>
      <c r="AIY1433" s="1"/>
      <c r="AIZ1433" s="1"/>
      <c r="AJA1433" s="1"/>
      <c r="AJB1433" s="1"/>
      <c r="AJC1433" s="1"/>
      <c r="AJD1433" s="1"/>
      <c r="AJE1433" s="1"/>
      <c r="AJF1433" s="1"/>
      <c r="AJG1433" s="1"/>
      <c r="AJH1433" s="1"/>
      <c r="AJI1433" s="1"/>
      <c r="AJJ1433" s="1"/>
      <c r="AJK1433" s="1"/>
      <c r="AJL1433" s="1"/>
      <c r="AJM1433" s="1"/>
      <c r="AJN1433" s="1"/>
      <c r="AJO1433" s="1"/>
      <c r="AJP1433" s="1"/>
      <c r="AJQ1433" s="1"/>
      <c r="AJR1433" s="1"/>
      <c r="AJS1433" s="1"/>
      <c r="AJT1433" s="1"/>
      <c r="AJU1433" s="1"/>
      <c r="AJV1433" s="1"/>
      <c r="AJW1433" s="1"/>
      <c r="AJX1433" s="1"/>
      <c r="AJY1433" s="1"/>
      <c r="AJZ1433" s="1"/>
      <c r="AKA1433" s="1"/>
      <c r="AKB1433" s="1"/>
      <c r="AKC1433" s="1"/>
      <c r="AKD1433" s="1"/>
      <c r="AKE1433" s="1"/>
      <c r="AKF1433" s="1"/>
      <c r="AKG1433" s="1"/>
      <c r="AKH1433" s="1"/>
      <c r="AKI1433" s="1"/>
      <c r="AKJ1433" s="1"/>
      <c r="AKK1433" s="1"/>
      <c r="AKL1433" s="1"/>
      <c r="AKM1433" s="1"/>
      <c r="AKN1433" s="1"/>
      <c r="AKO1433" s="1"/>
      <c r="AKP1433" s="1"/>
      <c r="AKQ1433" s="1"/>
      <c r="AKR1433" s="1"/>
      <c r="AKS1433" s="1"/>
      <c r="AKT1433" s="1"/>
      <c r="AKU1433" s="1"/>
      <c r="AKV1433" s="1"/>
      <c r="AKW1433" s="1"/>
      <c r="AKX1433" s="1"/>
      <c r="AKY1433" s="1"/>
      <c r="AKZ1433" s="1"/>
      <c r="ALA1433" s="1"/>
      <c r="ALB1433" s="1"/>
      <c r="ALC1433" s="1"/>
      <c r="ALD1433" s="1"/>
      <c r="ALE1433" s="1"/>
      <c r="ALF1433" s="1"/>
      <c r="ALG1433" s="1"/>
      <c r="ALH1433" s="1"/>
      <c r="ALI1433" s="1"/>
      <c r="ALJ1433" s="1"/>
      <c r="ALK1433" s="1"/>
      <c r="ALL1433" s="1"/>
      <c r="ALM1433" s="1"/>
      <c r="ALN1433" s="1"/>
      <c r="ALO1433" s="1"/>
      <c r="ALP1433" s="1"/>
      <c r="ALQ1433" s="1"/>
      <c r="ALR1433" s="1"/>
      <c r="ALS1433" s="1"/>
      <c r="ALT1433" s="1"/>
      <c r="ALU1433" s="1"/>
      <c r="ALV1433" s="1"/>
      <c r="ALW1433" s="1"/>
      <c r="ALX1433" s="1"/>
      <c r="ALY1433" s="1"/>
      <c r="ALZ1433" s="1"/>
      <c r="AMA1433" s="1"/>
      <c r="AMB1433" s="1"/>
      <c r="AMC1433" s="1"/>
      <c r="AMD1433" s="1"/>
      <c r="AME1433" s="1"/>
      <c r="AMF1433" s="1"/>
      <c r="AMG1433" s="1"/>
      <c r="AMH1433" s="1"/>
      <c r="AMI1433" s="1"/>
      <c r="AMJ1433" s="1"/>
      <c r="AMK1433" s="1"/>
      <c r="AML1433" s="1"/>
      <c r="AMM1433" s="1"/>
      <c r="AMN1433" s="1"/>
      <c r="AMO1433" s="1"/>
      <c r="AMP1433" s="1"/>
      <c r="AMQ1433" s="1"/>
      <c r="AMR1433" s="1"/>
      <c r="AMS1433" s="1"/>
      <c r="AMT1433" s="1"/>
      <c r="AMU1433" s="1"/>
      <c r="AMV1433" s="1"/>
      <c r="AMW1433" s="1"/>
      <c r="AMX1433" s="1"/>
      <c r="AMY1433" s="1"/>
      <c r="AMZ1433" s="1"/>
      <c r="ANA1433" s="1"/>
      <c r="ANB1433" s="1"/>
      <c r="ANC1433" s="1"/>
      <c r="AND1433" s="1"/>
      <c r="ANE1433" s="1"/>
      <c r="ANF1433" s="1"/>
      <c r="ANG1433" s="1"/>
      <c r="ANH1433" s="1"/>
      <c r="ANI1433" s="1"/>
      <c r="ANJ1433" s="1"/>
      <c r="ANK1433" s="1"/>
      <c r="ANL1433" s="1"/>
      <c r="ANM1433" s="1"/>
      <c r="ANN1433" s="1"/>
      <c r="ANO1433" s="1"/>
      <c r="ANP1433" s="1"/>
      <c r="ANQ1433" s="1"/>
      <c r="ANR1433" s="1"/>
      <c r="ANS1433" s="1"/>
      <c r="ANT1433" s="1"/>
      <c r="ANU1433" s="1"/>
      <c r="ANV1433" s="1"/>
      <c r="ANW1433" s="1"/>
      <c r="ANX1433" s="1"/>
      <c r="ANY1433" s="1"/>
      <c r="ANZ1433" s="1"/>
      <c r="AOA1433" s="1"/>
      <c r="AOB1433" s="1"/>
      <c r="AOC1433" s="1"/>
      <c r="AOD1433" s="1"/>
      <c r="AOE1433" s="1"/>
      <c r="AOF1433" s="1"/>
      <c r="AOG1433" s="1"/>
      <c r="AOH1433" s="1"/>
      <c r="AOI1433" s="1"/>
      <c r="AOJ1433" s="1"/>
      <c r="AOK1433" s="1"/>
      <c r="AOL1433" s="1"/>
      <c r="AOM1433" s="1"/>
      <c r="AON1433" s="1"/>
      <c r="AOO1433" s="1"/>
      <c r="AOP1433" s="1"/>
      <c r="AOQ1433" s="1"/>
      <c r="AOR1433" s="1"/>
      <c r="AOS1433" s="1"/>
      <c r="AOT1433" s="1"/>
      <c r="AOU1433" s="1"/>
      <c r="AOV1433" s="1"/>
      <c r="AOW1433" s="1"/>
      <c r="AOX1433" s="1"/>
      <c r="AOY1433" s="1"/>
      <c r="AOZ1433" s="1"/>
      <c r="APA1433" s="1"/>
      <c r="APB1433" s="1"/>
      <c r="APC1433" s="1"/>
      <c r="APD1433" s="1"/>
      <c r="APE1433" s="1"/>
      <c r="APF1433" s="1"/>
      <c r="APG1433" s="1"/>
      <c r="APH1433" s="1"/>
      <c r="API1433" s="1"/>
      <c r="APJ1433" s="1"/>
      <c r="APK1433" s="1"/>
      <c r="APL1433" s="1"/>
      <c r="APM1433" s="1"/>
      <c r="APN1433" s="1"/>
      <c r="APO1433" s="1"/>
      <c r="APP1433" s="1"/>
      <c r="APQ1433" s="1"/>
      <c r="APR1433" s="1"/>
      <c r="APS1433" s="1"/>
      <c r="APT1433" s="1"/>
      <c r="APU1433" s="1"/>
      <c r="APV1433" s="1"/>
      <c r="APW1433" s="1"/>
      <c r="APX1433" s="1"/>
      <c r="APY1433" s="1"/>
      <c r="APZ1433" s="1"/>
      <c r="AQA1433" s="1"/>
      <c r="AQB1433" s="1"/>
      <c r="AQC1433" s="1"/>
      <c r="AQD1433" s="1"/>
      <c r="AQE1433" s="1"/>
      <c r="AQF1433" s="1"/>
      <c r="AQG1433" s="1"/>
      <c r="AQH1433" s="1"/>
      <c r="AQI1433" s="1"/>
      <c r="AQJ1433" s="1"/>
      <c r="AQK1433" s="1"/>
      <c r="AQL1433" s="1"/>
      <c r="AQM1433" s="1"/>
      <c r="AQN1433" s="1"/>
      <c r="AQO1433" s="1"/>
      <c r="AQP1433" s="1"/>
      <c r="AQQ1433" s="1"/>
      <c r="AQR1433" s="1"/>
      <c r="AQS1433" s="1"/>
      <c r="AQT1433" s="1"/>
      <c r="AQU1433" s="1"/>
      <c r="AQV1433" s="1"/>
      <c r="AQW1433" s="1"/>
      <c r="AQX1433" s="1"/>
      <c r="AQY1433" s="1"/>
      <c r="AQZ1433" s="1"/>
      <c r="ARA1433" s="1"/>
      <c r="ARB1433" s="1"/>
      <c r="ARC1433" s="1"/>
      <c r="ARD1433" s="1"/>
      <c r="ARE1433" s="1"/>
      <c r="ARF1433" s="1"/>
      <c r="ARG1433" s="1"/>
      <c r="ARH1433" s="1"/>
      <c r="ARI1433" s="1"/>
      <c r="ARJ1433" s="1"/>
      <c r="ARK1433" s="1"/>
      <c r="ARL1433" s="1"/>
      <c r="ARM1433" s="1"/>
      <c r="ARN1433" s="1"/>
      <c r="ARO1433" s="1"/>
      <c r="ARP1433" s="1"/>
      <c r="ARQ1433" s="1"/>
      <c r="ARR1433" s="1"/>
      <c r="ARS1433" s="1"/>
      <c r="ART1433" s="1"/>
      <c r="ARU1433" s="1"/>
      <c r="ARV1433" s="1"/>
      <c r="ARW1433" s="1"/>
      <c r="ARX1433" s="1"/>
      <c r="ARY1433" s="1"/>
      <c r="ARZ1433" s="1"/>
      <c r="ASA1433" s="1"/>
      <c r="ASB1433" s="1"/>
      <c r="ASC1433" s="1"/>
      <c r="ASD1433" s="1"/>
      <c r="ASE1433" s="1"/>
      <c r="ASF1433" s="1"/>
      <c r="ASG1433" s="1"/>
      <c r="ASH1433" s="1"/>
      <c r="ASI1433" s="1"/>
      <c r="ASJ1433" s="1"/>
      <c r="ASK1433" s="1"/>
      <c r="ASL1433" s="1"/>
      <c r="ASM1433" s="1"/>
      <c r="ASN1433" s="1"/>
      <c r="ASO1433" s="1"/>
      <c r="ASP1433" s="1"/>
      <c r="ASQ1433" s="1"/>
      <c r="ASR1433" s="1"/>
      <c r="ASS1433" s="1"/>
      <c r="AST1433" s="1"/>
      <c r="ASU1433" s="1"/>
      <c r="ASV1433" s="1"/>
      <c r="ASW1433" s="1"/>
      <c r="ASX1433" s="1"/>
      <c r="ASY1433" s="1"/>
      <c r="ASZ1433" s="1"/>
      <c r="ATA1433" s="1"/>
      <c r="ATB1433" s="1"/>
      <c r="ATC1433" s="1"/>
      <c r="ATD1433" s="1"/>
      <c r="ATE1433" s="1"/>
      <c r="ATF1433" s="1"/>
      <c r="ATG1433" s="1"/>
      <c r="ATH1433" s="1"/>
      <c r="ATI1433" s="1"/>
      <c r="ATJ1433" s="1"/>
      <c r="ATK1433" s="1"/>
      <c r="ATL1433" s="1"/>
      <c r="ATM1433" s="1"/>
      <c r="ATN1433" s="1"/>
      <c r="ATO1433" s="1"/>
      <c r="ATP1433" s="1"/>
      <c r="ATQ1433" s="1"/>
      <c r="ATR1433" s="1"/>
      <c r="ATS1433" s="1"/>
      <c r="ATT1433" s="1"/>
      <c r="ATU1433" s="1"/>
      <c r="ATV1433" s="1"/>
      <c r="ATW1433" s="1"/>
      <c r="ATX1433" s="1"/>
      <c r="ATY1433" s="1"/>
      <c r="ATZ1433" s="1"/>
      <c r="AUA1433" s="1"/>
      <c r="AUB1433" s="1"/>
      <c r="AUC1433" s="1"/>
      <c r="AUD1433" s="1"/>
      <c r="AUE1433" s="1"/>
      <c r="AUF1433" s="1"/>
      <c r="AUG1433" s="1"/>
      <c r="AUH1433" s="1"/>
      <c r="AUI1433" s="1"/>
      <c r="AUJ1433" s="1"/>
      <c r="AUK1433" s="1"/>
      <c r="AUL1433" s="1"/>
      <c r="AUM1433" s="1"/>
      <c r="AUN1433" s="1"/>
      <c r="AUO1433" s="1"/>
      <c r="AUP1433" s="1"/>
      <c r="AUQ1433" s="1"/>
      <c r="AUR1433" s="1"/>
      <c r="AUS1433" s="1"/>
      <c r="AUT1433" s="1"/>
      <c r="AUU1433" s="1"/>
      <c r="AUV1433" s="1"/>
      <c r="AUW1433" s="1"/>
      <c r="AUX1433" s="1"/>
      <c r="AUY1433" s="1"/>
      <c r="AUZ1433" s="1"/>
      <c r="AVA1433" s="1"/>
      <c r="AVB1433" s="1"/>
      <c r="AVC1433" s="1"/>
      <c r="AVD1433" s="1"/>
      <c r="AVE1433" s="1"/>
      <c r="AVF1433" s="1"/>
      <c r="AVG1433" s="1"/>
      <c r="AVH1433" s="1"/>
      <c r="AVI1433" s="1"/>
      <c r="AVJ1433" s="1"/>
      <c r="AVK1433" s="1"/>
      <c r="AVL1433" s="1"/>
      <c r="AVM1433" s="1"/>
      <c r="AVN1433" s="1"/>
      <c r="AVO1433" s="1"/>
      <c r="AVP1433" s="1"/>
      <c r="AVQ1433" s="1"/>
      <c r="AVR1433" s="1"/>
      <c r="AVS1433" s="1"/>
      <c r="AVT1433" s="1"/>
      <c r="AVU1433" s="1"/>
      <c r="AVV1433" s="1"/>
      <c r="AVW1433" s="1"/>
      <c r="AVX1433" s="1"/>
      <c r="AVY1433" s="1"/>
      <c r="AVZ1433" s="1"/>
      <c r="AWA1433" s="1"/>
      <c r="AWB1433" s="1"/>
      <c r="AWC1433" s="1"/>
      <c r="AWD1433" s="1"/>
      <c r="AWE1433" s="1"/>
      <c r="AWF1433" s="1"/>
      <c r="AWG1433" s="1"/>
      <c r="AWH1433" s="1"/>
      <c r="AWI1433" s="1"/>
      <c r="AWJ1433" s="1"/>
      <c r="AWK1433" s="1"/>
      <c r="AWL1433" s="1"/>
      <c r="AWM1433" s="1"/>
      <c r="AWN1433" s="1"/>
      <c r="AWO1433" s="1"/>
      <c r="AWP1433" s="1"/>
      <c r="AWQ1433" s="1"/>
      <c r="AWR1433" s="1"/>
      <c r="AWS1433" s="1"/>
      <c r="AWT1433" s="1"/>
      <c r="AWU1433" s="1"/>
      <c r="AWV1433" s="1"/>
      <c r="AWW1433" s="1"/>
      <c r="AWX1433" s="1"/>
      <c r="AWY1433" s="1"/>
      <c r="AWZ1433" s="1"/>
      <c r="AXA1433" s="1"/>
      <c r="AXB1433" s="1"/>
      <c r="AXC1433" s="1"/>
      <c r="AXD1433" s="1"/>
      <c r="AXE1433" s="1"/>
      <c r="AXF1433" s="1"/>
      <c r="AXG1433" s="1"/>
      <c r="AXH1433" s="1"/>
      <c r="AXI1433" s="1"/>
      <c r="AXJ1433" s="1"/>
      <c r="AXK1433" s="1"/>
      <c r="AXL1433" s="1"/>
      <c r="AXM1433" s="1"/>
      <c r="AXN1433" s="1"/>
      <c r="AXO1433" s="1"/>
      <c r="AXP1433" s="1"/>
      <c r="AXQ1433" s="1"/>
      <c r="AXR1433" s="1"/>
      <c r="AXS1433" s="1"/>
      <c r="AXT1433" s="1"/>
      <c r="AXU1433" s="1"/>
      <c r="AXV1433" s="1"/>
      <c r="AXW1433" s="1"/>
      <c r="AXX1433" s="1"/>
      <c r="AXY1433" s="1"/>
      <c r="AXZ1433" s="1"/>
      <c r="AYA1433" s="1"/>
      <c r="AYB1433" s="1"/>
      <c r="AYC1433" s="1"/>
      <c r="AYD1433" s="1"/>
      <c r="AYE1433" s="1"/>
      <c r="AYF1433" s="1"/>
      <c r="AYG1433" s="1"/>
      <c r="AYH1433" s="1"/>
      <c r="AYI1433" s="1"/>
      <c r="AYJ1433" s="1"/>
      <c r="AYK1433" s="1"/>
      <c r="AYL1433" s="1"/>
      <c r="AYM1433" s="1"/>
      <c r="AYN1433" s="1"/>
      <c r="AYO1433" s="1"/>
      <c r="AYP1433" s="1"/>
      <c r="AYQ1433" s="1"/>
      <c r="AYR1433" s="1"/>
      <c r="AYS1433" s="1"/>
      <c r="AYT1433" s="1"/>
      <c r="AYU1433" s="1"/>
      <c r="AYV1433" s="1"/>
      <c r="AYW1433" s="1"/>
      <c r="AYX1433" s="1"/>
      <c r="AYY1433" s="1"/>
      <c r="AYZ1433" s="1"/>
      <c r="AZA1433" s="1"/>
      <c r="AZB1433" s="1"/>
      <c r="AZC1433" s="1"/>
      <c r="AZD1433" s="1"/>
      <c r="AZE1433" s="1"/>
      <c r="AZF1433" s="1"/>
      <c r="AZG1433" s="1"/>
      <c r="AZH1433" s="1"/>
      <c r="AZI1433" s="1"/>
      <c r="AZJ1433" s="1"/>
      <c r="AZK1433" s="1"/>
      <c r="AZL1433" s="1"/>
      <c r="AZM1433" s="1"/>
      <c r="AZN1433" s="1"/>
      <c r="AZO1433" s="1"/>
      <c r="AZP1433" s="1"/>
      <c r="AZQ1433" s="1"/>
      <c r="AZR1433" s="1"/>
      <c r="AZS1433" s="1"/>
      <c r="AZT1433" s="1"/>
      <c r="AZU1433" s="1"/>
      <c r="AZV1433" s="1"/>
      <c r="AZW1433" s="1"/>
      <c r="AZX1433" s="1"/>
      <c r="AZY1433" s="1"/>
      <c r="AZZ1433" s="1"/>
      <c r="BAA1433" s="1"/>
      <c r="BAB1433" s="1"/>
      <c r="BAC1433" s="1"/>
      <c r="BAD1433" s="1"/>
      <c r="BAE1433" s="1"/>
      <c r="BAF1433" s="1"/>
      <c r="BAG1433" s="1"/>
      <c r="BAH1433" s="1"/>
      <c r="BAI1433" s="1"/>
      <c r="BAJ1433" s="1"/>
      <c r="BAK1433" s="1"/>
      <c r="BAL1433" s="1"/>
      <c r="BAM1433" s="1"/>
      <c r="BAN1433" s="1"/>
      <c r="BAO1433" s="1"/>
      <c r="BAP1433" s="1"/>
      <c r="BAQ1433" s="1"/>
      <c r="BAR1433" s="1"/>
      <c r="BAS1433" s="1"/>
      <c r="BAT1433" s="1"/>
      <c r="BAU1433" s="1"/>
      <c r="BAV1433" s="1"/>
      <c r="BAW1433" s="1"/>
      <c r="BAX1433" s="1"/>
      <c r="BAY1433" s="1"/>
      <c r="BAZ1433" s="1"/>
      <c r="BBA1433" s="1"/>
      <c r="BBB1433" s="1"/>
      <c r="BBC1433" s="1"/>
      <c r="BBD1433" s="1"/>
      <c r="BBE1433" s="1"/>
      <c r="BBF1433" s="1"/>
      <c r="BBG1433" s="1"/>
      <c r="BBH1433" s="1"/>
      <c r="BBI1433" s="1"/>
      <c r="BBJ1433" s="1"/>
      <c r="BBK1433" s="1"/>
      <c r="BBL1433" s="1"/>
      <c r="BBM1433" s="1"/>
      <c r="BBN1433" s="1"/>
      <c r="BBO1433" s="1"/>
      <c r="BBP1433" s="1"/>
      <c r="BBQ1433" s="1"/>
      <c r="BBR1433" s="1"/>
      <c r="BBS1433" s="1"/>
      <c r="BBT1433" s="1"/>
      <c r="BBU1433" s="1"/>
      <c r="BBV1433" s="1"/>
      <c r="BBW1433" s="1"/>
      <c r="BBX1433" s="1"/>
      <c r="BBY1433" s="1"/>
      <c r="BBZ1433" s="1"/>
      <c r="BCA1433" s="1"/>
      <c r="BCB1433" s="1"/>
      <c r="BCC1433" s="1"/>
      <c r="BCD1433" s="1"/>
      <c r="BCE1433" s="1"/>
      <c r="BCF1433" s="1"/>
      <c r="BCG1433" s="1"/>
      <c r="BCH1433" s="1"/>
      <c r="BCI1433" s="1"/>
      <c r="BCJ1433" s="1"/>
      <c r="BCK1433" s="1"/>
      <c r="BCL1433" s="1"/>
      <c r="BCM1433" s="1"/>
      <c r="BCN1433" s="1"/>
      <c r="BCO1433" s="1"/>
      <c r="BCP1433" s="1"/>
      <c r="BCQ1433" s="1"/>
      <c r="BCR1433" s="1"/>
      <c r="BCS1433" s="1"/>
      <c r="BCT1433" s="1"/>
      <c r="BCU1433" s="1"/>
      <c r="BCV1433" s="1"/>
      <c r="BCW1433" s="1"/>
      <c r="BCX1433" s="1"/>
      <c r="BCY1433" s="1"/>
      <c r="BCZ1433" s="1"/>
      <c r="BDA1433" s="1"/>
      <c r="BDB1433" s="1"/>
      <c r="BDC1433" s="1"/>
      <c r="BDD1433" s="1"/>
      <c r="BDE1433" s="1"/>
      <c r="BDF1433" s="1"/>
      <c r="BDG1433" s="1"/>
      <c r="BDH1433" s="1"/>
      <c r="BDI1433" s="1"/>
      <c r="BDJ1433" s="1"/>
      <c r="BDK1433" s="1"/>
      <c r="BDL1433" s="1"/>
      <c r="BDM1433" s="1"/>
      <c r="BDN1433" s="1"/>
      <c r="BDO1433" s="1"/>
      <c r="BDP1433" s="1"/>
      <c r="BDQ1433" s="1"/>
      <c r="BDR1433" s="1"/>
      <c r="BDS1433" s="1"/>
      <c r="BDT1433" s="1"/>
      <c r="BDU1433" s="1"/>
      <c r="BDV1433" s="1"/>
      <c r="BDW1433" s="1"/>
      <c r="BDX1433" s="1"/>
      <c r="BDY1433" s="1"/>
      <c r="BDZ1433" s="1"/>
      <c r="BEA1433" s="1"/>
      <c r="BEB1433" s="1"/>
      <c r="BEC1433" s="1"/>
      <c r="BED1433" s="1"/>
      <c r="BEE1433" s="1"/>
      <c r="BEF1433" s="1"/>
      <c r="BEG1433" s="1"/>
      <c r="BEH1433" s="1"/>
      <c r="BEI1433" s="1"/>
      <c r="BEJ1433" s="1"/>
      <c r="BEK1433" s="1"/>
      <c r="BEL1433" s="1"/>
      <c r="BEM1433" s="1"/>
      <c r="BEN1433" s="1"/>
      <c r="BEO1433" s="1"/>
      <c r="BEP1433" s="1"/>
      <c r="BEQ1433" s="1"/>
      <c r="BER1433" s="1"/>
      <c r="BES1433" s="1"/>
      <c r="BET1433" s="1"/>
      <c r="BEU1433" s="1"/>
      <c r="BEV1433" s="1"/>
      <c r="BEW1433" s="1"/>
      <c r="BEX1433" s="1"/>
      <c r="BEY1433" s="1"/>
      <c r="BEZ1433" s="1"/>
      <c r="BFA1433" s="1"/>
      <c r="BFB1433" s="1"/>
      <c r="BFC1433" s="1"/>
      <c r="BFD1433" s="1"/>
      <c r="BFE1433" s="1"/>
      <c r="BFF1433" s="1"/>
      <c r="BFG1433" s="1"/>
      <c r="BFH1433" s="1"/>
      <c r="BFI1433" s="1"/>
      <c r="BFJ1433" s="1"/>
      <c r="BFK1433" s="1"/>
      <c r="BFL1433" s="1"/>
      <c r="BFM1433" s="1"/>
      <c r="BFN1433" s="1"/>
      <c r="BFO1433" s="1"/>
      <c r="BFP1433" s="1"/>
      <c r="BFQ1433" s="1"/>
      <c r="BFR1433" s="1"/>
      <c r="BFS1433" s="1"/>
      <c r="BFT1433" s="1"/>
      <c r="BFU1433" s="1"/>
      <c r="BFV1433" s="1"/>
      <c r="BFW1433" s="1"/>
      <c r="BFX1433" s="1"/>
      <c r="BFY1433" s="1"/>
      <c r="BFZ1433" s="1"/>
      <c r="BGA1433" s="1"/>
      <c r="BGB1433" s="1"/>
      <c r="BGC1433" s="1"/>
      <c r="BGD1433" s="1"/>
      <c r="BGE1433" s="1"/>
      <c r="BGF1433" s="1"/>
      <c r="BGG1433" s="1"/>
      <c r="BGH1433" s="1"/>
      <c r="BGI1433" s="1"/>
      <c r="BGJ1433" s="1"/>
      <c r="BGK1433" s="1"/>
      <c r="BGL1433" s="1"/>
      <c r="BGM1433" s="1"/>
      <c r="BGN1433" s="1"/>
      <c r="BGO1433" s="1"/>
      <c r="BGP1433" s="1"/>
      <c r="BGQ1433" s="1"/>
      <c r="BGR1433" s="1"/>
      <c r="BGS1433" s="1"/>
      <c r="BGT1433" s="1"/>
      <c r="BGU1433" s="1"/>
      <c r="BGV1433" s="1"/>
      <c r="BGW1433" s="1"/>
      <c r="BGX1433" s="1"/>
      <c r="BGY1433" s="1"/>
      <c r="BGZ1433" s="1"/>
      <c r="BHA1433" s="1"/>
      <c r="BHB1433" s="1"/>
      <c r="BHC1433" s="1"/>
      <c r="BHD1433" s="1"/>
      <c r="BHE1433" s="1"/>
      <c r="BHF1433" s="1"/>
      <c r="BHG1433" s="1"/>
      <c r="BHH1433" s="1"/>
      <c r="BHI1433" s="1"/>
      <c r="BHJ1433" s="1"/>
      <c r="BHK1433" s="1"/>
      <c r="BHL1433" s="1"/>
      <c r="BHM1433" s="1"/>
      <c r="BHN1433" s="1"/>
      <c r="BHO1433" s="1"/>
      <c r="BHP1433" s="1"/>
      <c r="BHQ1433" s="1"/>
      <c r="BHR1433" s="1"/>
      <c r="BHS1433" s="1"/>
      <c r="BHT1433" s="1"/>
      <c r="BHU1433" s="1"/>
      <c r="BHV1433" s="1"/>
      <c r="BHW1433" s="1"/>
      <c r="BHX1433" s="1"/>
      <c r="BHY1433" s="1"/>
      <c r="BHZ1433" s="1"/>
      <c r="BIA1433" s="1"/>
      <c r="BIB1433" s="1"/>
      <c r="BIC1433" s="1"/>
      <c r="BID1433" s="1"/>
      <c r="BIE1433" s="1"/>
      <c r="BIF1433" s="1"/>
      <c r="BIG1433" s="1"/>
      <c r="BIH1433" s="1"/>
      <c r="BII1433" s="1"/>
      <c r="BIJ1433" s="1"/>
      <c r="BIK1433" s="1"/>
      <c r="BIL1433" s="1"/>
      <c r="BIM1433" s="1"/>
      <c r="BIN1433" s="1"/>
      <c r="BIO1433" s="1"/>
      <c r="BIP1433" s="1"/>
      <c r="BIQ1433" s="1"/>
      <c r="BIR1433" s="1"/>
      <c r="BIS1433" s="1"/>
      <c r="BIT1433" s="1"/>
      <c r="BIU1433" s="1"/>
      <c r="BIV1433" s="1"/>
      <c r="BIW1433" s="1"/>
      <c r="BIX1433" s="1"/>
      <c r="BIY1433" s="1"/>
      <c r="BIZ1433" s="1"/>
      <c r="BJA1433" s="1"/>
      <c r="BJB1433" s="1"/>
      <c r="BJC1433" s="1"/>
      <c r="BJD1433" s="1"/>
      <c r="BJE1433" s="1"/>
      <c r="BJF1433" s="1"/>
      <c r="BJG1433" s="1"/>
      <c r="BJH1433" s="1"/>
      <c r="BJI1433" s="1"/>
      <c r="BJJ1433" s="1"/>
      <c r="BJK1433" s="1"/>
      <c r="BJL1433" s="1"/>
      <c r="BJM1433" s="1"/>
      <c r="BJN1433" s="1"/>
      <c r="BJO1433" s="1"/>
      <c r="BJP1433" s="1"/>
      <c r="BJQ1433" s="1"/>
      <c r="BJR1433" s="1"/>
      <c r="BJS1433" s="1"/>
      <c r="BJT1433" s="1"/>
      <c r="BJU1433" s="1"/>
      <c r="BJV1433" s="1"/>
      <c r="BJW1433" s="1"/>
      <c r="BJX1433" s="1"/>
      <c r="BJY1433" s="1"/>
      <c r="BJZ1433" s="1"/>
      <c r="BKA1433" s="1"/>
      <c r="BKB1433" s="1"/>
      <c r="BKC1433" s="1"/>
      <c r="BKD1433" s="1"/>
      <c r="BKE1433" s="1"/>
      <c r="BKF1433" s="1"/>
      <c r="BKG1433" s="1"/>
      <c r="BKH1433" s="1"/>
      <c r="BKI1433" s="1"/>
      <c r="BKJ1433" s="1"/>
      <c r="BKK1433" s="1"/>
      <c r="BKL1433" s="1"/>
      <c r="BKM1433" s="1"/>
      <c r="BKN1433" s="1"/>
      <c r="BKO1433" s="1"/>
      <c r="BKP1433" s="1"/>
      <c r="BKQ1433" s="1"/>
      <c r="BKR1433" s="1"/>
      <c r="BKS1433" s="1"/>
      <c r="BKT1433" s="1"/>
      <c r="BKU1433" s="1"/>
      <c r="BKV1433" s="1"/>
      <c r="BKW1433" s="1"/>
      <c r="BKX1433" s="1"/>
      <c r="BKY1433" s="1"/>
      <c r="BKZ1433" s="1"/>
      <c r="BLA1433" s="1"/>
      <c r="BLB1433" s="1"/>
      <c r="BLC1433" s="1"/>
      <c r="BLD1433" s="1"/>
      <c r="BLE1433" s="1"/>
      <c r="BLF1433" s="1"/>
      <c r="BLG1433" s="1"/>
      <c r="BLH1433" s="1"/>
      <c r="BLI1433" s="1"/>
      <c r="BLJ1433" s="1"/>
      <c r="BLK1433" s="1"/>
      <c r="BLL1433" s="1"/>
      <c r="BLM1433" s="1"/>
      <c r="BLN1433" s="1"/>
      <c r="BLO1433" s="1"/>
      <c r="BLP1433" s="1"/>
      <c r="BLQ1433" s="1"/>
      <c r="BLR1433" s="1"/>
      <c r="BLS1433" s="1"/>
      <c r="BLT1433" s="1"/>
      <c r="BLU1433" s="1"/>
      <c r="BLV1433" s="1"/>
      <c r="BLW1433" s="1"/>
      <c r="BLX1433" s="1"/>
      <c r="BLY1433" s="1"/>
      <c r="BLZ1433" s="1"/>
      <c r="BMA1433" s="1"/>
      <c r="BMB1433" s="1"/>
      <c r="BMC1433" s="1"/>
      <c r="BMD1433" s="1"/>
      <c r="BME1433" s="1"/>
      <c r="BMF1433" s="1"/>
      <c r="BMG1433" s="1"/>
      <c r="BMH1433" s="1"/>
      <c r="BMI1433" s="1"/>
      <c r="BMJ1433" s="1"/>
      <c r="BMK1433" s="1"/>
      <c r="BML1433" s="1"/>
      <c r="BMM1433" s="1"/>
      <c r="BMN1433" s="1"/>
      <c r="BMO1433" s="1"/>
      <c r="BMP1433" s="1"/>
      <c r="BMQ1433" s="1"/>
      <c r="BMR1433" s="1"/>
      <c r="BMS1433" s="1"/>
      <c r="BMT1433" s="1"/>
      <c r="BMU1433" s="1"/>
      <c r="BMV1433" s="1"/>
      <c r="BMW1433" s="1"/>
      <c r="BMX1433" s="1"/>
      <c r="BMY1433" s="1"/>
      <c r="BMZ1433" s="1"/>
      <c r="BNA1433" s="1"/>
      <c r="BNB1433" s="1"/>
      <c r="BNC1433" s="1"/>
      <c r="BND1433" s="1"/>
      <c r="BNE1433" s="1"/>
      <c r="BNF1433" s="1"/>
      <c r="BNG1433" s="1"/>
      <c r="BNH1433" s="1"/>
      <c r="BNI1433" s="1"/>
      <c r="BNJ1433" s="1"/>
      <c r="BNK1433" s="1"/>
      <c r="BNL1433" s="1"/>
      <c r="BNM1433" s="1"/>
      <c r="BNN1433" s="1"/>
      <c r="BNO1433" s="1"/>
      <c r="BNP1433" s="1"/>
      <c r="BNQ1433" s="1"/>
      <c r="BNR1433" s="1"/>
      <c r="BNS1433" s="1"/>
      <c r="BNT1433" s="1"/>
      <c r="BNU1433" s="1"/>
      <c r="BNV1433" s="1"/>
      <c r="BNW1433" s="1"/>
      <c r="BNX1433" s="1"/>
      <c r="BNY1433" s="1"/>
      <c r="BNZ1433" s="1"/>
      <c r="BOA1433" s="1"/>
      <c r="BOB1433" s="1"/>
      <c r="BOC1433" s="1"/>
      <c r="BOD1433" s="1"/>
      <c r="BOE1433" s="1"/>
      <c r="BOF1433" s="1"/>
      <c r="BOG1433" s="1"/>
      <c r="BOH1433" s="1"/>
      <c r="BOI1433" s="1"/>
      <c r="BOJ1433" s="1"/>
      <c r="BOK1433" s="1"/>
      <c r="BOL1433" s="1"/>
      <c r="BOM1433" s="1"/>
      <c r="BON1433" s="1"/>
      <c r="BOO1433" s="1"/>
      <c r="BOP1433" s="1"/>
      <c r="BOQ1433" s="1"/>
      <c r="BOR1433" s="1"/>
      <c r="BOS1433" s="1"/>
      <c r="BOT1433" s="1"/>
      <c r="BOU1433" s="1"/>
      <c r="BOV1433" s="1"/>
      <c r="BOW1433" s="1"/>
      <c r="BOX1433" s="1"/>
      <c r="BOY1433" s="1"/>
      <c r="BOZ1433" s="1"/>
      <c r="BPA1433" s="1"/>
      <c r="BPB1433" s="1"/>
      <c r="BPC1433" s="1"/>
      <c r="BPD1433" s="1"/>
      <c r="BPE1433" s="1"/>
      <c r="BPF1433" s="1"/>
      <c r="BPG1433" s="1"/>
      <c r="BPH1433" s="1"/>
      <c r="BPI1433" s="1"/>
      <c r="BPJ1433" s="1"/>
      <c r="BPK1433" s="1"/>
      <c r="BPL1433" s="1"/>
      <c r="BPM1433" s="1"/>
      <c r="BPN1433" s="1"/>
      <c r="BPO1433" s="1"/>
      <c r="BPP1433" s="1"/>
      <c r="BPQ1433" s="1"/>
      <c r="BPR1433" s="1"/>
      <c r="BPS1433" s="1"/>
      <c r="BPT1433" s="1"/>
      <c r="BPU1433" s="1"/>
      <c r="BPV1433" s="1"/>
      <c r="BPW1433" s="1"/>
      <c r="BPX1433" s="1"/>
      <c r="BPY1433" s="1"/>
      <c r="BPZ1433" s="1"/>
      <c r="BQA1433" s="1"/>
      <c r="BQB1433" s="1"/>
      <c r="BQC1433" s="1"/>
      <c r="BQD1433" s="1"/>
      <c r="BQE1433" s="1"/>
      <c r="BQF1433" s="1"/>
      <c r="BQG1433" s="1"/>
      <c r="BQH1433" s="1"/>
      <c r="BQI1433" s="1"/>
      <c r="BQJ1433" s="1"/>
      <c r="BQK1433" s="1"/>
      <c r="BQL1433" s="1"/>
      <c r="BQM1433" s="1"/>
      <c r="BQN1433" s="1"/>
      <c r="BQO1433" s="1"/>
      <c r="BQP1433" s="1"/>
      <c r="BQQ1433" s="1"/>
      <c r="BQR1433" s="1"/>
      <c r="BQS1433" s="1"/>
      <c r="BQT1433" s="1"/>
      <c r="BQU1433" s="1"/>
      <c r="BQV1433" s="1"/>
      <c r="BQW1433" s="1"/>
      <c r="BQX1433" s="1"/>
      <c r="BQY1433" s="1"/>
      <c r="BQZ1433" s="1"/>
      <c r="BRA1433" s="1"/>
      <c r="BRB1433" s="1"/>
      <c r="BRC1433" s="1"/>
      <c r="BRD1433" s="1"/>
      <c r="BRE1433" s="1"/>
      <c r="BRF1433" s="1"/>
      <c r="BRG1433" s="1"/>
      <c r="BRH1433" s="1"/>
      <c r="BRI1433" s="1"/>
      <c r="BRJ1433" s="1"/>
      <c r="BRK1433" s="1"/>
      <c r="BRL1433" s="1"/>
      <c r="BRM1433" s="1"/>
      <c r="BRN1433" s="1"/>
      <c r="BRO1433" s="1"/>
      <c r="BRP1433" s="1"/>
      <c r="BRQ1433" s="1"/>
      <c r="BRR1433" s="1"/>
      <c r="BRS1433" s="1"/>
      <c r="BRT1433" s="1"/>
      <c r="BRU1433" s="1"/>
      <c r="BRV1433" s="1"/>
      <c r="BRW1433" s="1"/>
      <c r="BRX1433" s="1"/>
      <c r="BRY1433" s="1"/>
      <c r="BRZ1433" s="1"/>
      <c r="BSA1433" s="1"/>
      <c r="BSB1433" s="1"/>
      <c r="BSC1433" s="1"/>
      <c r="BSD1433" s="1"/>
      <c r="BSE1433" s="1"/>
      <c r="BSF1433" s="1"/>
      <c r="BSG1433" s="1"/>
      <c r="BSH1433" s="1"/>
      <c r="BSI1433" s="1"/>
      <c r="BSJ1433" s="1"/>
      <c r="BSK1433" s="1"/>
      <c r="BSL1433" s="1"/>
      <c r="BSM1433" s="1"/>
      <c r="BSN1433" s="1"/>
      <c r="BSO1433" s="1"/>
      <c r="BSP1433" s="1"/>
      <c r="BSQ1433" s="1"/>
      <c r="BSR1433" s="1"/>
      <c r="BSS1433" s="1"/>
      <c r="BST1433" s="1"/>
      <c r="BSU1433" s="1"/>
      <c r="BSV1433" s="1"/>
      <c r="BSW1433" s="1"/>
      <c r="BSX1433" s="1"/>
      <c r="BSY1433" s="1"/>
      <c r="BSZ1433" s="1"/>
      <c r="BTA1433" s="1"/>
      <c r="BTB1433" s="1"/>
      <c r="BTC1433" s="1"/>
      <c r="BTD1433" s="1"/>
      <c r="BTE1433" s="1"/>
      <c r="BTF1433" s="1"/>
      <c r="BTG1433" s="1"/>
      <c r="BTH1433" s="1"/>
      <c r="BTI1433" s="1"/>
      <c r="BTJ1433" s="1"/>
      <c r="BTK1433" s="1"/>
      <c r="BTL1433" s="1"/>
      <c r="BTM1433" s="1"/>
      <c r="BTN1433" s="1"/>
      <c r="BTO1433" s="1"/>
      <c r="BTP1433" s="1"/>
      <c r="BTQ1433" s="1"/>
      <c r="BTR1433" s="1"/>
      <c r="BTS1433" s="1"/>
      <c r="BTT1433" s="1"/>
      <c r="BTU1433" s="1"/>
      <c r="BTV1433" s="1"/>
      <c r="BTW1433" s="1"/>
      <c r="BTX1433" s="1"/>
      <c r="BTY1433" s="1"/>
      <c r="BTZ1433" s="1"/>
      <c r="BUA1433" s="1"/>
      <c r="BUB1433" s="1"/>
      <c r="BUC1433" s="1"/>
      <c r="BUD1433" s="1"/>
      <c r="BUE1433" s="1"/>
      <c r="BUF1433" s="1"/>
      <c r="BUG1433" s="1"/>
      <c r="BUH1433" s="1"/>
      <c r="BUI1433" s="1"/>
      <c r="BUJ1433" s="1"/>
      <c r="BUK1433" s="1"/>
      <c r="BUL1433" s="1"/>
      <c r="BUM1433" s="1"/>
      <c r="BUN1433" s="1"/>
      <c r="BUO1433" s="1"/>
      <c r="BUP1433" s="1"/>
      <c r="BUQ1433" s="1"/>
      <c r="BUR1433" s="1"/>
      <c r="BUS1433" s="1"/>
      <c r="BUT1433" s="1"/>
      <c r="BUU1433" s="1"/>
      <c r="BUV1433" s="1"/>
      <c r="BUW1433" s="1"/>
      <c r="BUX1433" s="1"/>
      <c r="BUY1433" s="1"/>
      <c r="BUZ1433" s="1"/>
      <c r="BVA1433" s="1"/>
      <c r="BVB1433" s="1"/>
      <c r="BVC1433" s="1"/>
      <c r="BVD1433" s="1"/>
      <c r="BVE1433" s="1"/>
      <c r="BVF1433" s="1"/>
      <c r="BVG1433" s="1"/>
      <c r="BVH1433" s="1"/>
      <c r="BVI1433" s="1"/>
      <c r="BVJ1433" s="1"/>
      <c r="BVK1433" s="1"/>
      <c r="BVL1433" s="1"/>
      <c r="BVM1433" s="1"/>
      <c r="BVN1433" s="1"/>
      <c r="BVO1433" s="1"/>
      <c r="BVP1433" s="1"/>
      <c r="BVQ1433" s="1"/>
      <c r="BVR1433" s="1"/>
      <c r="BVS1433" s="1"/>
      <c r="BVT1433" s="1"/>
      <c r="BVU1433" s="1"/>
      <c r="BVV1433" s="1"/>
      <c r="BVW1433" s="1"/>
      <c r="BVX1433" s="1"/>
      <c r="BVY1433" s="1"/>
      <c r="BVZ1433" s="1"/>
      <c r="BWA1433" s="1"/>
      <c r="BWB1433" s="1"/>
      <c r="BWC1433" s="1"/>
      <c r="BWD1433" s="1"/>
      <c r="BWE1433" s="1"/>
      <c r="BWF1433" s="1"/>
      <c r="BWG1433" s="1"/>
      <c r="BWH1433" s="1"/>
      <c r="BWI1433" s="1"/>
      <c r="BWJ1433" s="1"/>
      <c r="BWK1433" s="1"/>
      <c r="BWL1433" s="1"/>
      <c r="BWM1433" s="1"/>
      <c r="BWN1433" s="1"/>
      <c r="BWO1433" s="1"/>
      <c r="BWP1433" s="1"/>
      <c r="BWQ1433" s="1"/>
      <c r="BWR1433" s="1"/>
      <c r="BWS1433" s="1"/>
      <c r="BWT1433" s="1"/>
      <c r="BWU1433" s="1"/>
      <c r="BWV1433" s="1"/>
      <c r="BWW1433" s="1"/>
      <c r="BWX1433" s="1"/>
      <c r="BWY1433" s="1"/>
      <c r="BWZ1433" s="1"/>
      <c r="BXA1433" s="1"/>
      <c r="BXB1433" s="1"/>
      <c r="BXC1433" s="1"/>
      <c r="BXD1433" s="1"/>
      <c r="BXE1433" s="1"/>
      <c r="BXF1433" s="1"/>
      <c r="BXG1433" s="1"/>
      <c r="BXH1433" s="1"/>
      <c r="BXI1433" s="1"/>
      <c r="BXJ1433" s="1"/>
      <c r="BXK1433" s="1"/>
      <c r="BXL1433" s="1"/>
      <c r="BXM1433" s="1"/>
      <c r="BXN1433" s="1"/>
      <c r="BXO1433" s="1"/>
      <c r="BXP1433" s="1"/>
      <c r="BXQ1433" s="1"/>
      <c r="BXR1433" s="1"/>
      <c r="BXS1433" s="1"/>
      <c r="BXT1433" s="1"/>
      <c r="BXU1433" s="1"/>
      <c r="BXV1433" s="1"/>
      <c r="BXW1433" s="1"/>
      <c r="BXX1433" s="1"/>
      <c r="BXY1433" s="1"/>
      <c r="BXZ1433" s="1"/>
      <c r="BYA1433" s="1"/>
      <c r="BYB1433" s="1"/>
      <c r="BYC1433" s="1"/>
      <c r="BYD1433" s="1"/>
      <c r="BYE1433" s="1"/>
      <c r="BYF1433" s="1"/>
      <c r="BYG1433" s="1"/>
      <c r="BYH1433" s="1"/>
      <c r="BYI1433" s="1"/>
      <c r="BYJ1433" s="1"/>
      <c r="BYK1433" s="1"/>
      <c r="BYL1433" s="1"/>
      <c r="BYM1433" s="1"/>
      <c r="BYN1433" s="1"/>
      <c r="BYO1433" s="1"/>
      <c r="BYP1433" s="1"/>
      <c r="BYQ1433" s="1"/>
      <c r="BYR1433" s="1"/>
      <c r="BYS1433" s="1"/>
      <c r="BYT1433" s="1"/>
      <c r="BYU1433" s="1"/>
      <c r="BYV1433" s="1"/>
      <c r="BYW1433" s="1"/>
      <c r="BYX1433" s="1"/>
      <c r="BYY1433" s="1"/>
      <c r="BYZ1433" s="1"/>
      <c r="BZA1433" s="1"/>
      <c r="BZB1433" s="1"/>
      <c r="BZC1433" s="1"/>
      <c r="BZD1433" s="1"/>
      <c r="BZE1433" s="1"/>
      <c r="BZF1433" s="1"/>
      <c r="BZG1433" s="1"/>
      <c r="BZH1433" s="1"/>
      <c r="BZI1433" s="1"/>
      <c r="BZJ1433" s="1"/>
      <c r="BZK1433" s="1"/>
      <c r="BZL1433" s="1"/>
      <c r="BZM1433" s="1"/>
      <c r="BZN1433" s="1"/>
      <c r="BZO1433" s="1"/>
      <c r="BZP1433" s="1"/>
      <c r="BZQ1433" s="1"/>
      <c r="BZR1433" s="1"/>
      <c r="BZS1433" s="1"/>
      <c r="BZT1433" s="1"/>
      <c r="BZU1433" s="1"/>
      <c r="BZV1433" s="1"/>
      <c r="BZW1433" s="1"/>
      <c r="BZX1433" s="1"/>
      <c r="BZY1433" s="1"/>
      <c r="BZZ1433" s="1"/>
      <c r="CAA1433" s="1"/>
      <c r="CAB1433" s="1"/>
      <c r="CAC1433" s="1"/>
      <c r="CAD1433" s="1"/>
      <c r="CAE1433" s="1"/>
      <c r="CAF1433" s="1"/>
      <c r="CAG1433" s="1"/>
      <c r="CAH1433" s="1"/>
      <c r="CAI1433" s="1"/>
      <c r="CAJ1433" s="1"/>
      <c r="CAK1433" s="1"/>
      <c r="CAL1433" s="1"/>
      <c r="CAM1433" s="1"/>
      <c r="CAN1433" s="1"/>
      <c r="CAO1433" s="1"/>
      <c r="CAP1433" s="1"/>
      <c r="CAQ1433" s="1"/>
      <c r="CAR1433" s="1"/>
      <c r="CAS1433" s="1"/>
      <c r="CAT1433" s="1"/>
      <c r="CAU1433" s="1"/>
      <c r="CAV1433" s="1"/>
      <c r="CAW1433" s="1"/>
      <c r="CAX1433" s="1"/>
      <c r="CAY1433" s="1"/>
      <c r="CAZ1433" s="1"/>
      <c r="CBA1433" s="1"/>
      <c r="CBB1433" s="1"/>
      <c r="CBC1433" s="1"/>
      <c r="CBD1433" s="1"/>
      <c r="CBE1433" s="1"/>
      <c r="CBF1433" s="1"/>
      <c r="CBG1433" s="1"/>
      <c r="CBH1433" s="1"/>
      <c r="CBI1433" s="1"/>
      <c r="CBJ1433" s="1"/>
      <c r="CBK1433" s="1"/>
      <c r="CBL1433" s="1"/>
      <c r="CBM1433" s="1"/>
      <c r="CBN1433" s="1"/>
      <c r="CBO1433" s="1"/>
      <c r="CBP1433" s="1"/>
      <c r="CBQ1433" s="1"/>
      <c r="CBR1433" s="1"/>
      <c r="CBS1433" s="1"/>
      <c r="CBT1433" s="1"/>
      <c r="CBU1433" s="1"/>
      <c r="CBV1433" s="1"/>
      <c r="CBW1433" s="1"/>
      <c r="CBX1433" s="1"/>
      <c r="CBY1433" s="1"/>
      <c r="CBZ1433" s="1"/>
      <c r="CCA1433" s="1"/>
      <c r="CCB1433" s="1"/>
      <c r="CCC1433" s="1"/>
      <c r="CCD1433" s="1"/>
      <c r="CCE1433" s="1"/>
      <c r="CCF1433" s="1"/>
      <c r="CCG1433" s="1"/>
      <c r="CCH1433" s="1"/>
      <c r="CCI1433" s="1"/>
      <c r="CCJ1433" s="1"/>
      <c r="CCK1433" s="1"/>
      <c r="CCL1433" s="1"/>
      <c r="CCM1433" s="1"/>
      <c r="CCN1433" s="1"/>
      <c r="CCO1433" s="1"/>
      <c r="CCP1433" s="1"/>
      <c r="CCQ1433" s="1"/>
      <c r="CCR1433" s="1"/>
      <c r="CCS1433" s="1"/>
      <c r="CCT1433" s="1"/>
      <c r="CCU1433" s="1"/>
      <c r="CCV1433" s="1"/>
      <c r="CCW1433" s="1"/>
      <c r="CCX1433" s="1"/>
      <c r="CCY1433" s="1"/>
      <c r="CCZ1433" s="1"/>
      <c r="CDA1433" s="1"/>
      <c r="CDB1433" s="1"/>
      <c r="CDC1433" s="1"/>
      <c r="CDD1433" s="1"/>
      <c r="CDE1433" s="1"/>
      <c r="CDF1433" s="1"/>
      <c r="CDG1433" s="1"/>
      <c r="CDH1433" s="1"/>
      <c r="CDI1433" s="1"/>
      <c r="CDJ1433" s="1"/>
      <c r="CDK1433" s="1"/>
      <c r="CDL1433" s="1"/>
      <c r="CDM1433" s="1"/>
      <c r="CDN1433" s="1"/>
      <c r="CDO1433" s="1"/>
      <c r="CDP1433" s="1"/>
      <c r="CDQ1433" s="1"/>
      <c r="CDR1433" s="1"/>
      <c r="CDS1433" s="1"/>
      <c r="CDT1433" s="1"/>
      <c r="CDU1433" s="1"/>
      <c r="CDV1433" s="1"/>
      <c r="CDW1433" s="1"/>
      <c r="CDX1433" s="1"/>
      <c r="CDY1433" s="1"/>
      <c r="CDZ1433" s="1"/>
      <c r="CEA1433" s="1"/>
      <c r="CEB1433" s="1"/>
      <c r="CEC1433" s="1"/>
      <c r="CED1433" s="1"/>
      <c r="CEE1433" s="1"/>
      <c r="CEF1433" s="1"/>
      <c r="CEG1433" s="1"/>
      <c r="CEH1433" s="1"/>
      <c r="CEI1433" s="1"/>
      <c r="CEJ1433" s="1"/>
      <c r="CEK1433" s="1"/>
      <c r="CEL1433" s="1"/>
      <c r="CEM1433" s="1"/>
      <c r="CEN1433" s="1"/>
      <c r="CEO1433" s="1"/>
      <c r="CEP1433" s="1"/>
      <c r="CEQ1433" s="1"/>
      <c r="CER1433" s="1"/>
      <c r="CES1433" s="1"/>
      <c r="CET1433" s="1"/>
      <c r="CEU1433" s="1"/>
      <c r="CEV1433" s="1"/>
      <c r="CEW1433" s="1"/>
      <c r="CEX1433" s="1"/>
      <c r="CEY1433" s="1"/>
      <c r="CEZ1433" s="1"/>
      <c r="CFA1433" s="1"/>
      <c r="CFB1433" s="1"/>
      <c r="CFC1433" s="1"/>
      <c r="CFD1433" s="1"/>
      <c r="CFE1433" s="1"/>
      <c r="CFF1433" s="1"/>
      <c r="CFG1433" s="1"/>
      <c r="CFH1433" s="1"/>
      <c r="CFI1433" s="1"/>
      <c r="CFJ1433" s="1"/>
      <c r="CFK1433" s="1"/>
      <c r="CFL1433" s="1"/>
      <c r="CFM1433" s="1"/>
      <c r="CFN1433" s="1"/>
      <c r="CFO1433" s="1"/>
      <c r="CFP1433" s="1"/>
      <c r="CFQ1433" s="1"/>
      <c r="CFR1433" s="1"/>
      <c r="CFS1433" s="1"/>
      <c r="CFT1433" s="1"/>
      <c r="CFU1433" s="1"/>
      <c r="CFV1433" s="1"/>
      <c r="CFW1433" s="1"/>
      <c r="CFX1433" s="1"/>
      <c r="CFY1433" s="1"/>
      <c r="CFZ1433" s="1"/>
      <c r="CGA1433" s="1"/>
      <c r="CGB1433" s="1"/>
      <c r="CGC1433" s="1"/>
      <c r="CGD1433" s="1"/>
      <c r="CGE1433" s="1"/>
      <c r="CGF1433" s="1"/>
      <c r="CGG1433" s="1"/>
      <c r="CGH1433" s="1"/>
      <c r="CGI1433" s="1"/>
      <c r="CGJ1433" s="1"/>
      <c r="CGK1433" s="1"/>
      <c r="CGL1433" s="1"/>
      <c r="CGM1433" s="1"/>
      <c r="CGN1433" s="1"/>
      <c r="CGO1433" s="1"/>
      <c r="CGP1433" s="1"/>
      <c r="CGQ1433" s="1"/>
      <c r="CGR1433" s="1"/>
      <c r="CGS1433" s="1"/>
      <c r="CGT1433" s="1"/>
      <c r="CGU1433" s="1"/>
      <c r="CGV1433" s="1"/>
      <c r="CGW1433" s="1"/>
      <c r="CGX1433" s="1"/>
      <c r="CGY1433" s="1"/>
      <c r="CGZ1433" s="1"/>
      <c r="CHA1433" s="1"/>
      <c r="CHB1433" s="1"/>
      <c r="CHC1433" s="1"/>
      <c r="CHD1433" s="1"/>
      <c r="CHE1433" s="1"/>
      <c r="CHF1433" s="1"/>
      <c r="CHG1433" s="1"/>
      <c r="CHH1433" s="1"/>
      <c r="CHI1433" s="1"/>
      <c r="CHJ1433" s="1"/>
      <c r="CHK1433" s="1"/>
      <c r="CHL1433" s="1"/>
      <c r="CHM1433" s="1"/>
      <c r="CHN1433" s="1"/>
      <c r="CHO1433" s="1"/>
      <c r="CHP1433" s="1"/>
      <c r="CHQ1433" s="1"/>
      <c r="CHR1433" s="1"/>
      <c r="CHS1433" s="1"/>
      <c r="CHT1433" s="1"/>
      <c r="CHU1433" s="1"/>
      <c r="CHV1433" s="1"/>
      <c r="CHW1433" s="1"/>
      <c r="CHX1433" s="1"/>
      <c r="CHY1433" s="1"/>
      <c r="CHZ1433" s="1"/>
      <c r="CIA1433" s="1"/>
      <c r="CIB1433" s="1"/>
      <c r="CIC1433" s="1"/>
      <c r="CID1433" s="1"/>
      <c r="CIE1433" s="1"/>
      <c r="CIF1433" s="1"/>
      <c r="CIG1433" s="1"/>
      <c r="CIH1433" s="1"/>
      <c r="CII1433" s="1"/>
      <c r="CIJ1433" s="1"/>
      <c r="CIK1433" s="1"/>
      <c r="CIL1433" s="1"/>
      <c r="CIM1433" s="1"/>
      <c r="CIN1433" s="1"/>
      <c r="CIO1433" s="1"/>
      <c r="CIP1433" s="1"/>
      <c r="CIQ1433" s="1"/>
      <c r="CIR1433" s="1"/>
      <c r="CIS1433" s="1"/>
      <c r="CIT1433" s="1"/>
      <c r="CIU1433" s="1"/>
      <c r="CIV1433" s="1"/>
      <c r="CIW1433" s="1"/>
      <c r="CIX1433" s="1"/>
      <c r="CIY1433" s="1"/>
      <c r="CIZ1433" s="1"/>
      <c r="CJA1433" s="1"/>
      <c r="CJB1433" s="1"/>
      <c r="CJC1433" s="1"/>
      <c r="CJD1433" s="1"/>
      <c r="CJE1433" s="1"/>
      <c r="CJF1433" s="1"/>
      <c r="CJG1433" s="1"/>
      <c r="CJH1433" s="1"/>
      <c r="CJI1433" s="1"/>
      <c r="CJJ1433" s="1"/>
      <c r="CJK1433" s="1"/>
      <c r="CJL1433" s="1"/>
      <c r="CJM1433" s="1"/>
      <c r="CJN1433" s="1"/>
      <c r="CJO1433" s="1"/>
      <c r="CJP1433" s="1"/>
      <c r="CJQ1433" s="1"/>
      <c r="CJR1433" s="1"/>
      <c r="CJS1433" s="1"/>
      <c r="CJT1433" s="1"/>
      <c r="CJU1433" s="1"/>
      <c r="CJV1433" s="1"/>
      <c r="CJW1433" s="1"/>
      <c r="CJX1433" s="1"/>
      <c r="CJY1433" s="1"/>
      <c r="CJZ1433" s="1"/>
      <c r="CKA1433" s="1"/>
      <c r="CKB1433" s="1"/>
      <c r="CKC1433" s="1"/>
      <c r="CKD1433" s="1"/>
      <c r="CKE1433" s="1"/>
      <c r="CKF1433" s="1"/>
      <c r="CKG1433" s="1"/>
      <c r="CKH1433" s="1"/>
      <c r="CKI1433" s="1"/>
      <c r="CKJ1433" s="1"/>
      <c r="CKK1433" s="1"/>
      <c r="CKL1433" s="1"/>
      <c r="CKM1433" s="1"/>
      <c r="CKN1433" s="1"/>
      <c r="CKO1433" s="1"/>
      <c r="CKP1433" s="1"/>
      <c r="CKQ1433" s="1"/>
      <c r="CKR1433" s="1"/>
      <c r="CKS1433" s="1"/>
      <c r="CKT1433" s="1"/>
      <c r="CKU1433" s="1"/>
      <c r="CKV1433" s="1"/>
      <c r="CKW1433" s="1"/>
      <c r="CKX1433" s="1"/>
      <c r="CKY1433" s="1"/>
      <c r="CKZ1433" s="1"/>
      <c r="CLA1433" s="1"/>
      <c r="CLB1433" s="1"/>
      <c r="CLC1433" s="1"/>
      <c r="CLD1433" s="1"/>
      <c r="CLE1433" s="1"/>
      <c r="CLF1433" s="1"/>
      <c r="CLG1433" s="1"/>
      <c r="CLH1433" s="1"/>
      <c r="CLI1433" s="1"/>
      <c r="CLJ1433" s="1"/>
      <c r="CLK1433" s="1"/>
      <c r="CLL1433" s="1"/>
      <c r="CLM1433" s="1"/>
      <c r="CLN1433" s="1"/>
      <c r="CLO1433" s="1"/>
      <c r="CLP1433" s="1"/>
      <c r="CLQ1433" s="1"/>
      <c r="CLR1433" s="1"/>
      <c r="CLS1433" s="1"/>
      <c r="CLT1433" s="1"/>
      <c r="CLU1433" s="1"/>
      <c r="CLV1433" s="1"/>
      <c r="CLW1433" s="1"/>
      <c r="CLX1433" s="1"/>
      <c r="CLY1433" s="1"/>
      <c r="CLZ1433" s="1"/>
      <c r="CMA1433" s="1"/>
      <c r="CMB1433" s="1"/>
      <c r="CMC1433" s="1"/>
      <c r="CMD1433" s="1"/>
      <c r="CME1433" s="1"/>
      <c r="CMF1433" s="1"/>
      <c r="CMG1433" s="1"/>
      <c r="CMH1433" s="1"/>
      <c r="CMI1433" s="1"/>
      <c r="CMJ1433" s="1"/>
      <c r="CMK1433" s="1"/>
      <c r="CML1433" s="1"/>
      <c r="CMM1433" s="1"/>
      <c r="CMN1433" s="1"/>
      <c r="CMO1433" s="1"/>
      <c r="CMP1433" s="1"/>
      <c r="CMQ1433" s="1"/>
      <c r="CMR1433" s="1"/>
      <c r="CMS1433" s="1"/>
      <c r="CMT1433" s="1"/>
      <c r="CMU1433" s="1"/>
      <c r="CMV1433" s="1"/>
      <c r="CMW1433" s="1"/>
      <c r="CMX1433" s="1"/>
      <c r="CMY1433" s="1"/>
      <c r="CMZ1433" s="1"/>
      <c r="CNA1433" s="1"/>
      <c r="CNB1433" s="1"/>
      <c r="CNC1433" s="1"/>
      <c r="CND1433" s="1"/>
      <c r="CNE1433" s="1"/>
      <c r="CNF1433" s="1"/>
      <c r="CNG1433" s="1"/>
      <c r="CNH1433" s="1"/>
      <c r="CNI1433" s="1"/>
      <c r="CNJ1433" s="1"/>
      <c r="CNK1433" s="1"/>
      <c r="CNL1433" s="1"/>
      <c r="CNM1433" s="1"/>
      <c r="CNN1433" s="1"/>
      <c r="CNO1433" s="1"/>
      <c r="CNP1433" s="1"/>
      <c r="CNQ1433" s="1"/>
      <c r="CNR1433" s="1"/>
      <c r="CNS1433" s="1"/>
      <c r="CNT1433" s="1"/>
      <c r="CNU1433" s="1"/>
      <c r="CNV1433" s="1"/>
      <c r="CNW1433" s="1"/>
      <c r="CNX1433" s="1"/>
      <c r="CNY1433" s="1"/>
      <c r="CNZ1433" s="1"/>
      <c r="COA1433" s="1"/>
      <c r="COB1433" s="1"/>
      <c r="COC1433" s="1"/>
      <c r="COD1433" s="1"/>
      <c r="COE1433" s="1"/>
      <c r="COF1433" s="1"/>
      <c r="COG1433" s="1"/>
      <c r="COH1433" s="1"/>
      <c r="COI1433" s="1"/>
      <c r="COJ1433" s="1"/>
      <c r="COK1433" s="1"/>
      <c r="COL1433" s="1"/>
      <c r="COM1433" s="1"/>
      <c r="CON1433" s="1"/>
      <c r="COO1433" s="1"/>
      <c r="COP1433" s="1"/>
      <c r="COQ1433" s="1"/>
      <c r="COR1433" s="1"/>
      <c r="COS1433" s="1"/>
      <c r="COT1433" s="1"/>
      <c r="COU1433" s="1"/>
      <c r="COV1433" s="1"/>
      <c r="COW1433" s="1"/>
      <c r="COX1433" s="1"/>
      <c r="COY1433" s="1"/>
      <c r="COZ1433" s="1"/>
      <c r="CPA1433" s="1"/>
      <c r="CPB1433" s="1"/>
      <c r="CPC1433" s="1"/>
      <c r="CPD1433" s="1"/>
      <c r="CPE1433" s="1"/>
      <c r="CPF1433" s="1"/>
      <c r="CPG1433" s="1"/>
      <c r="CPH1433" s="1"/>
      <c r="CPI1433" s="1"/>
      <c r="CPJ1433" s="1"/>
      <c r="CPK1433" s="1"/>
      <c r="CPL1433" s="1"/>
      <c r="CPM1433" s="1"/>
      <c r="CPN1433" s="1"/>
      <c r="CPO1433" s="1"/>
      <c r="CPP1433" s="1"/>
      <c r="CPQ1433" s="1"/>
      <c r="CPR1433" s="1"/>
      <c r="CPS1433" s="1"/>
      <c r="CPT1433" s="1"/>
      <c r="CPU1433" s="1"/>
      <c r="CPV1433" s="1"/>
      <c r="CPW1433" s="1"/>
      <c r="CPX1433" s="1"/>
      <c r="CPY1433" s="1"/>
      <c r="CPZ1433" s="1"/>
      <c r="CQA1433" s="1"/>
      <c r="CQB1433" s="1"/>
      <c r="CQC1433" s="1"/>
      <c r="CQD1433" s="1"/>
      <c r="CQE1433" s="1"/>
      <c r="CQF1433" s="1"/>
      <c r="CQG1433" s="1"/>
      <c r="CQH1433" s="1"/>
      <c r="CQI1433" s="1"/>
      <c r="CQJ1433" s="1"/>
      <c r="CQK1433" s="1"/>
      <c r="CQL1433" s="1"/>
      <c r="CQM1433" s="1"/>
      <c r="CQN1433" s="1"/>
      <c r="CQO1433" s="1"/>
      <c r="CQP1433" s="1"/>
      <c r="CQQ1433" s="1"/>
      <c r="CQR1433" s="1"/>
      <c r="CQS1433" s="1"/>
      <c r="CQT1433" s="1"/>
      <c r="CQU1433" s="1"/>
      <c r="CQV1433" s="1"/>
      <c r="CQW1433" s="1"/>
      <c r="CQX1433" s="1"/>
      <c r="CQY1433" s="1"/>
      <c r="CQZ1433" s="1"/>
      <c r="CRA1433" s="1"/>
      <c r="CRB1433" s="1"/>
      <c r="CRC1433" s="1"/>
      <c r="CRD1433" s="1"/>
      <c r="CRE1433" s="1"/>
      <c r="CRF1433" s="1"/>
      <c r="CRG1433" s="1"/>
      <c r="CRH1433" s="1"/>
      <c r="CRI1433" s="1"/>
      <c r="CRJ1433" s="1"/>
      <c r="CRK1433" s="1"/>
      <c r="CRL1433" s="1"/>
      <c r="CRM1433" s="1"/>
      <c r="CRN1433" s="1"/>
      <c r="CRO1433" s="1"/>
      <c r="CRP1433" s="1"/>
      <c r="CRQ1433" s="1"/>
      <c r="CRR1433" s="1"/>
      <c r="CRS1433" s="1"/>
      <c r="CRT1433" s="1"/>
      <c r="CRU1433" s="1"/>
      <c r="CRV1433" s="1"/>
      <c r="CRW1433" s="1"/>
      <c r="CRX1433" s="1"/>
      <c r="CRY1433" s="1"/>
      <c r="CRZ1433" s="1"/>
      <c r="CSA1433" s="1"/>
      <c r="CSB1433" s="1"/>
      <c r="CSC1433" s="1"/>
      <c r="CSD1433" s="1"/>
      <c r="CSE1433" s="1"/>
      <c r="CSF1433" s="1"/>
      <c r="CSG1433" s="1"/>
      <c r="CSH1433" s="1"/>
      <c r="CSI1433" s="1"/>
      <c r="CSJ1433" s="1"/>
      <c r="CSK1433" s="1"/>
      <c r="CSL1433" s="1"/>
      <c r="CSM1433" s="1"/>
      <c r="CSN1433" s="1"/>
      <c r="CSO1433" s="1"/>
      <c r="CSP1433" s="1"/>
      <c r="CSQ1433" s="1"/>
      <c r="CSR1433" s="1"/>
      <c r="CSS1433" s="1"/>
      <c r="CST1433" s="1"/>
      <c r="CSU1433" s="1"/>
      <c r="CSV1433" s="1"/>
      <c r="CSW1433" s="1"/>
      <c r="CSX1433" s="1"/>
      <c r="CSY1433" s="1"/>
      <c r="CSZ1433" s="1"/>
      <c r="CTA1433" s="1"/>
      <c r="CTB1433" s="1"/>
      <c r="CTC1433" s="1"/>
      <c r="CTD1433" s="1"/>
      <c r="CTE1433" s="1"/>
      <c r="CTF1433" s="1"/>
      <c r="CTG1433" s="1"/>
      <c r="CTH1433" s="1"/>
      <c r="CTI1433" s="1"/>
      <c r="CTJ1433" s="1"/>
      <c r="CTK1433" s="1"/>
      <c r="CTL1433" s="1"/>
      <c r="CTM1433" s="1"/>
      <c r="CTN1433" s="1"/>
      <c r="CTO1433" s="1"/>
      <c r="CTP1433" s="1"/>
      <c r="CTQ1433" s="1"/>
      <c r="CTR1433" s="1"/>
      <c r="CTS1433" s="1"/>
      <c r="CTT1433" s="1"/>
      <c r="CTU1433" s="1"/>
      <c r="CTV1433" s="1"/>
      <c r="CTW1433" s="1"/>
      <c r="CTX1433" s="1"/>
      <c r="CTY1433" s="1"/>
      <c r="CTZ1433" s="1"/>
      <c r="CUA1433" s="1"/>
      <c r="CUB1433" s="1"/>
      <c r="CUC1433" s="1"/>
      <c r="CUD1433" s="1"/>
      <c r="CUE1433" s="1"/>
      <c r="CUF1433" s="1"/>
      <c r="CUG1433" s="1"/>
      <c r="CUH1433" s="1"/>
      <c r="CUI1433" s="1"/>
      <c r="CUJ1433" s="1"/>
      <c r="CUK1433" s="1"/>
      <c r="CUL1433" s="1"/>
      <c r="CUM1433" s="1"/>
      <c r="CUN1433" s="1"/>
      <c r="CUO1433" s="1"/>
      <c r="CUP1433" s="1"/>
      <c r="CUQ1433" s="1"/>
      <c r="CUR1433" s="1"/>
      <c r="CUS1433" s="1"/>
      <c r="CUT1433" s="1"/>
      <c r="CUU1433" s="1"/>
      <c r="CUV1433" s="1"/>
      <c r="CUW1433" s="1"/>
      <c r="CUX1433" s="1"/>
      <c r="CUY1433" s="1"/>
      <c r="CUZ1433" s="1"/>
      <c r="CVA1433" s="1"/>
      <c r="CVB1433" s="1"/>
      <c r="CVC1433" s="1"/>
      <c r="CVD1433" s="1"/>
      <c r="CVE1433" s="1"/>
      <c r="CVF1433" s="1"/>
      <c r="CVG1433" s="1"/>
      <c r="CVH1433" s="1"/>
      <c r="CVI1433" s="1"/>
      <c r="CVJ1433" s="1"/>
      <c r="CVK1433" s="1"/>
      <c r="CVL1433" s="1"/>
      <c r="CVM1433" s="1"/>
      <c r="CVN1433" s="1"/>
      <c r="CVO1433" s="1"/>
      <c r="CVP1433" s="1"/>
      <c r="CVQ1433" s="1"/>
      <c r="CVR1433" s="1"/>
      <c r="CVS1433" s="1"/>
      <c r="CVT1433" s="1"/>
      <c r="CVU1433" s="1"/>
      <c r="CVV1433" s="1"/>
      <c r="CVW1433" s="1"/>
      <c r="CVX1433" s="1"/>
      <c r="CVY1433" s="1"/>
      <c r="CVZ1433" s="1"/>
      <c r="CWA1433" s="1"/>
      <c r="CWB1433" s="1"/>
      <c r="CWC1433" s="1"/>
      <c r="CWD1433" s="1"/>
      <c r="CWE1433" s="1"/>
      <c r="CWF1433" s="1"/>
      <c r="CWG1433" s="1"/>
      <c r="CWH1433" s="1"/>
      <c r="CWI1433" s="1"/>
      <c r="CWJ1433" s="1"/>
      <c r="CWK1433" s="1"/>
      <c r="CWL1433" s="1"/>
      <c r="CWM1433" s="1"/>
      <c r="CWN1433" s="1"/>
      <c r="CWO1433" s="1"/>
      <c r="CWP1433" s="1"/>
      <c r="CWQ1433" s="1"/>
      <c r="CWR1433" s="1"/>
      <c r="CWS1433" s="1"/>
      <c r="CWT1433" s="1"/>
      <c r="CWU1433" s="1"/>
      <c r="CWV1433" s="1"/>
      <c r="CWW1433" s="1"/>
      <c r="CWX1433" s="1"/>
      <c r="CWY1433" s="1"/>
      <c r="CWZ1433" s="1"/>
      <c r="CXA1433" s="1"/>
      <c r="CXB1433" s="1"/>
      <c r="CXC1433" s="1"/>
      <c r="CXD1433" s="1"/>
      <c r="CXE1433" s="1"/>
      <c r="CXF1433" s="1"/>
      <c r="CXG1433" s="1"/>
      <c r="CXH1433" s="1"/>
      <c r="CXI1433" s="1"/>
      <c r="CXJ1433" s="1"/>
      <c r="CXK1433" s="1"/>
      <c r="CXL1433" s="1"/>
      <c r="CXM1433" s="1"/>
      <c r="CXN1433" s="1"/>
      <c r="CXO1433" s="1"/>
      <c r="CXP1433" s="1"/>
      <c r="CXQ1433" s="1"/>
      <c r="CXR1433" s="1"/>
      <c r="CXS1433" s="1"/>
      <c r="CXT1433" s="1"/>
      <c r="CXU1433" s="1"/>
      <c r="CXV1433" s="1"/>
      <c r="CXW1433" s="1"/>
      <c r="CXX1433" s="1"/>
      <c r="CXY1433" s="1"/>
      <c r="CXZ1433" s="1"/>
      <c r="CYA1433" s="1"/>
      <c r="CYB1433" s="1"/>
      <c r="CYC1433" s="1"/>
      <c r="CYD1433" s="1"/>
      <c r="CYE1433" s="1"/>
      <c r="CYF1433" s="1"/>
      <c r="CYG1433" s="1"/>
      <c r="CYH1433" s="1"/>
      <c r="CYI1433" s="1"/>
      <c r="CYJ1433" s="1"/>
      <c r="CYK1433" s="1"/>
      <c r="CYL1433" s="1"/>
      <c r="CYM1433" s="1"/>
      <c r="CYN1433" s="1"/>
      <c r="CYO1433" s="1"/>
      <c r="CYP1433" s="1"/>
      <c r="CYQ1433" s="1"/>
      <c r="CYR1433" s="1"/>
      <c r="CYS1433" s="1"/>
      <c r="CYT1433" s="1"/>
      <c r="CYU1433" s="1"/>
      <c r="CYV1433" s="1"/>
      <c r="CYW1433" s="1"/>
      <c r="CYX1433" s="1"/>
      <c r="CYY1433" s="1"/>
      <c r="CYZ1433" s="1"/>
      <c r="CZA1433" s="1"/>
      <c r="CZB1433" s="1"/>
      <c r="CZC1433" s="1"/>
      <c r="CZD1433" s="1"/>
      <c r="CZE1433" s="1"/>
      <c r="CZF1433" s="1"/>
      <c r="CZG1433" s="1"/>
      <c r="CZH1433" s="1"/>
      <c r="CZI1433" s="1"/>
      <c r="CZJ1433" s="1"/>
      <c r="CZK1433" s="1"/>
      <c r="CZL1433" s="1"/>
      <c r="CZM1433" s="1"/>
      <c r="CZN1433" s="1"/>
      <c r="CZO1433" s="1"/>
      <c r="CZP1433" s="1"/>
      <c r="CZQ1433" s="1"/>
      <c r="CZR1433" s="1"/>
      <c r="CZS1433" s="1"/>
      <c r="CZT1433" s="1"/>
      <c r="CZU1433" s="1"/>
      <c r="CZV1433" s="1"/>
      <c r="CZW1433" s="1"/>
      <c r="CZX1433" s="1"/>
      <c r="CZY1433" s="1"/>
      <c r="CZZ1433" s="1"/>
      <c r="DAA1433" s="1"/>
      <c r="DAB1433" s="1"/>
      <c r="DAC1433" s="1"/>
      <c r="DAD1433" s="1"/>
      <c r="DAE1433" s="1"/>
      <c r="DAF1433" s="1"/>
      <c r="DAG1433" s="1"/>
      <c r="DAH1433" s="1"/>
      <c r="DAI1433" s="1"/>
      <c r="DAJ1433" s="1"/>
      <c r="DAK1433" s="1"/>
      <c r="DAL1433" s="1"/>
      <c r="DAM1433" s="1"/>
      <c r="DAN1433" s="1"/>
      <c r="DAO1433" s="1"/>
      <c r="DAP1433" s="1"/>
      <c r="DAQ1433" s="1"/>
      <c r="DAR1433" s="1"/>
      <c r="DAS1433" s="1"/>
      <c r="DAT1433" s="1"/>
      <c r="DAU1433" s="1"/>
      <c r="DAV1433" s="1"/>
      <c r="DAW1433" s="1"/>
      <c r="DAX1433" s="1"/>
      <c r="DAY1433" s="1"/>
      <c r="DAZ1433" s="1"/>
      <c r="DBA1433" s="1"/>
      <c r="DBB1433" s="1"/>
      <c r="DBC1433" s="1"/>
      <c r="DBD1433" s="1"/>
      <c r="DBE1433" s="1"/>
      <c r="DBF1433" s="1"/>
      <c r="DBG1433" s="1"/>
      <c r="DBH1433" s="1"/>
      <c r="DBI1433" s="1"/>
      <c r="DBJ1433" s="1"/>
      <c r="DBK1433" s="1"/>
      <c r="DBL1433" s="1"/>
      <c r="DBM1433" s="1"/>
      <c r="DBN1433" s="1"/>
      <c r="DBO1433" s="1"/>
      <c r="DBP1433" s="1"/>
      <c r="DBQ1433" s="1"/>
      <c r="DBR1433" s="1"/>
      <c r="DBS1433" s="1"/>
      <c r="DBT1433" s="1"/>
      <c r="DBU1433" s="1"/>
      <c r="DBV1433" s="1"/>
      <c r="DBW1433" s="1"/>
      <c r="DBX1433" s="1"/>
      <c r="DBY1433" s="1"/>
      <c r="DBZ1433" s="1"/>
      <c r="DCA1433" s="1"/>
      <c r="DCB1433" s="1"/>
      <c r="DCC1433" s="1"/>
      <c r="DCD1433" s="1"/>
      <c r="DCE1433" s="1"/>
      <c r="DCF1433" s="1"/>
      <c r="DCG1433" s="1"/>
      <c r="DCH1433" s="1"/>
      <c r="DCI1433" s="1"/>
      <c r="DCJ1433" s="1"/>
      <c r="DCK1433" s="1"/>
      <c r="DCL1433" s="1"/>
      <c r="DCM1433" s="1"/>
      <c r="DCN1433" s="1"/>
      <c r="DCO1433" s="1"/>
      <c r="DCP1433" s="1"/>
      <c r="DCQ1433" s="1"/>
      <c r="DCR1433" s="1"/>
      <c r="DCS1433" s="1"/>
      <c r="DCT1433" s="1"/>
      <c r="DCU1433" s="1"/>
      <c r="DCV1433" s="1"/>
      <c r="DCW1433" s="1"/>
      <c r="DCX1433" s="1"/>
      <c r="DCY1433" s="1"/>
      <c r="DCZ1433" s="1"/>
      <c r="DDA1433" s="1"/>
      <c r="DDB1433" s="1"/>
      <c r="DDC1433" s="1"/>
      <c r="DDD1433" s="1"/>
      <c r="DDE1433" s="1"/>
      <c r="DDF1433" s="1"/>
      <c r="DDG1433" s="1"/>
      <c r="DDH1433" s="1"/>
      <c r="DDI1433" s="1"/>
      <c r="DDJ1433" s="1"/>
      <c r="DDK1433" s="1"/>
      <c r="DDL1433" s="1"/>
      <c r="DDM1433" s="1"/>
      <c r="DDN1433" s="1"/>
      <c r="DDO1433" s="1"/>
      <c r="DDP1433" s="1"/>
      <c r="DDQ1433" s="1"/>
      <c r="DDR1433" s="1"/>
      <c r="DDS1433" s="1"/>
      <c r="DDT1433" s="1"/>
      <c r="DDU1433" s="1"/>
      <c r="DDV1433" s="1"/>
      <c r="DDW1433" s="1"/>
      <c r="DDX1433" s="1"/>
      <c r="DDY1433" s="1"/>
      <c r="DDZ1433" s="1"/>
      <c r="DEA1433" s="1"/>
      <c r="DEB1433" s="1"/>
      <c r="DEC1433" s="1"/>
      <c r="DED1433" s="1"/>
      <c r="DEE1433" s="1"/>
      <c r="DEF1433" s="1"/>
      <c r="DEG1433" s="1"/>
      <c r="DEH1433" s="1"/>
      <c r="DEI1433" s="1"/>
      <c r="DEJ1433" s="1"/>
      <c r="DEK1433" s="1"/>
      <c r="DEL1433" s="1"/>
      <c r="DEM1433" s="1"/>
      <c r="DEN1433" s="1"/>
      <c r="DEO1433" s="1"/>
      <c r="DEP1433" s="1"/>
      <c r="DEQ1433" s="1"/>
      <c r="DER1433" s="1"/>
      <c r="DES1433" s="1"/>
      <c r="DET1433" s="1"/>
      <c r="DEU1433" s="1"/>
      <c r="DEV1433" s="1"/>
      <c r="DEW1433" s="1"/>
      <c r="DEX1433" s="1"/>
      <c r="DEY1433" s="1"/>
      <c r="DEZ1433" s="1"/>
      <c r="DFA1433" s="1"/>
      <c r="DFB1433" s="1"/>
      <c r="DFC1433" s="1"/>
      <c r="DFD1433" s="1"/>
      <c r="DFE1433" s="1"/>
      <c r="DFF1433" s="1"/>
      <c r="DFG1433" s="1"/>
      <c r="DFH1433" s="1"/>
      <c r="DFI1433" s="1"/>
      <c r="DFJ1433" s="1"/>
      <c r="DFK1433" s="1"/>
      <c r="DFL1433" s="1"/>
      <c r="DFM1433" s="1"/>
      <c r="DFN1433" s="1"/>
      <c r="DFO1433" s="1"/>
      <c r="DFP1433" s="1"/>
      <c r="DFQ1433" s="1"/>
      <c r="DFR1433" s="1"/>
      <c r="DFS1433" s="1"/>
      <c r="DFT1433" s="1"/>
      <c r="DFU1433" s="1"/>
      <c r="DFV1433" s="1"/>
      <c r="DFW1433" s="1"/>
      <c r="DFX1433" s="1"/>
      <c r="DFY1433" s="1"/>
      <c r="DFZ1433" s="1"/>
      <c r="DGA1433" s="1"/>
      <c r="DGB1433" s="1"/>
      <c r="DGC1433" s="1"/>
      <c r="DGD1433" s="1"/>
      <c r="DGE1433" s="1"/>
      <c r="DGF1433" s="1"/>
      <c r="DGG1433" s="1"/>
      <c r="DGH1433" s="1"/>
      <c r="DGI1433" s="1"/>
      <c r="DGJ1433" s="1"/>
      <c r="DGK1433" s="1"/>
      <c r="DGL1433" s="1"/>
      <c r="DGM1433" s="1"/>
      <c r="DGN1433" s="1"/>
      <c r="DGO1433" s="1"/>
      <c r="DGP1433" s="1"/>
      <c r="DGQ1433" s="1"/>
      <c r="DGR1433" s="1"/>
      <c r="DGS1433" s="1"/>
      <c r="DGT1433" s="1"/>
      <c r="DGU1433" s="1"/>
      <c r="DGV1433" s="1"/>
      <c r="DGW1433" s="1"/>
      <c r="DGX1433" s="1"/>
      <c r="DGY1433" s="1"/>
      <c r="DGZ1433" s="1"/>
      <c r="DHA1433" s="1"/>
      <c r="DHB1433" s="1"/>
      <c r="DHC1433" s="1"/>
      <c r="DHD1433" s="1"/>
      <c r="DHE1433" s="1"/>
      <c r="DHF1433" s="1"/>
      <c r="DHG1433" s="1"/>
      <c r="DHH1433" s="1"/>
      <c r="DHI1433" s="1"/>
      <c r="DHJ1433" s="1"/>
      <c r="DHK1433" s="1"/>
      <c r="DHL1433" s="1"/>
      <c r="DHM1433" s="1"/>
      <c r="DHN1433" s="1"/>
      <c r="DHO1433" s="1"/>
      <c r="DHP1433" s="1"/>
      <c r="DHQ1433" s="1"/>
      <c r="DHR1433" s="1"/>
      <c r="DHS1433" s="1"/>
      <c r="DHT1433" s="1"/>
      <c r="DHU1433" s="1"/>
      <c r="DHV1433" s="1"/>
      <c r="DHW1433" s="1"/>
      <c r="DHX1433" s="1"/>
      <c r="DHY1433" s="1"/>
      <c r="DHZ1433" s="1"/>
      <c r="DIA1433" s="1"/>
      <c r="DIB1433" s="1"/>
      <c r="DIC1433" s="1"/>
      <c r="DID1433" s="1"/>
      <c r="DIE1433" s="1"/>
      <c r="DIF1433" s="1"/>
      <c r="DIG1433" s="1"/>
      <c r="DIH1433" s="1"/>
      <c r="DII1433" s="1"/>
      <c r="DIJ1433" s="1"/>
      <c r="DIK1433" s="1"/>
      <c r="DIL1433" s="1"/>
      <c r="DIM1433" s="1"/>
      <c r="DIN1433" s="1"/>
      <c r="DIO1433" s="1"/>
      <c r="DIP1433" s="1"/>
      <c r="DIQ1433" s="1"/>
      <c r="DIR1433" s="1"/>
      <c r="DIS1433" s="1"/>
      <c r="DIT1433" s="1"/>
      <c r="DIU1433" s="1"/>
      <c r="DIV1433" s="1"/>
      <c r="DIW1433" s="1"/>
      <c r="DIX1433" s="1"/>
      <c r="DIY1433" s="1"/>
      <c r="DIZ1433" s="1"/>
      <c r="DJA1433" s="1"/>
      <c r="DJB1433" s="1"/>
      <c r="DJC1433" s="1"/>
      <c r="DJD1433" s="1"/>
      <c r="DJE1433" s="1"/>
      <c r="DJF1433" s="1"/>
      <c r="DJG1433" s="1"/>
      <c r="DJH1433" s="1"/>
      <c r="DJI1433" s="1"/>
      <c r="DJJ1433" s="1"/>
      <c r="DJK1433" s="1"/>
      <c r="DJL1433" s="1"/>
      <c r="DJM1433" s="1"/>
      <c r="DJN1433" s="1"/>
      <c r="DJO1433" s="1"/>
      <c r="DJP1433" s="1"/>
      <c r="DJQ1433" s="1"/>
      <c r="DJR1433" s="1"/>
      <c r="DJS1433" s="1"/>
      <c r="DJT1433" s="1"/>
      <c r="DJU1433" s="1"/>
      <c r="DJV1433" s="1"/>
      <c r="DJW1433" s="1"/>
      <c r="DJX1433" s="1"/>
      <c r="DJY1433" s="1"/>
      <c r="DJZ1433" s="1"/>
      <c r="DKA1433" s="1"/>
      <c r="DKB1433" s="1"/>
      <c r="DKC1433" s="1"/>
      <c r="DKD1433" s="1"/>
      <c r="DKE1433" s="1"/>
      <c r="DKF1433" s="1"/>
      <c r="DKG1433" s="1"/>
      <c r="DKH1433" s="1"/>
      <c r="DKI1433" s="1"/>
      <c r="DKJ1433" s="1"/>
      <c r="DKK1433" s="1"/>
      <c r="DKL1433" s="1"/>
      <c r="DKM1433" s="1"/>
      <c r="DKN1433" s="1"/>
      <c r="DKO1433" s="1"/>
      <c r="DKP1433" s="1"/>
      <c r="DKQ1433" s="1"/>
      <c r="DKR1433" s="1"/>
      <c r="DKS1433" s="1"/>
      <c r="DKT1433" s="1"/>
      <c r="DKU1433" s="1"/>
      <c r="DKV1433" s="1"/>
      <c r="DKW1433" s="1"/>
      <c r="DKX1433" s="1"/>
      <c r="DKY1433" s="1"/>
      <c r="DKZ1433" s="1"/>
      <c r="DLA1433" s="1"/>
      <c r="DLB1433" s="1"/>
      <c r="DLC1433" s="1"/>
      <c r="DLD1433" s="1"/>
      <c r="DLE1433" s="1"/>
      <c r="DLF1433" s="1"/>
      <c r="DLG1433" s="1"/>
      <c r="DLH1433" s="1"/>
      <c r="DLI1433" s="1"/>
      <c r="DLJ1433" s="1"/>
      <c r="DLK1433" s="1"/>
      <c r="DLL1433" s="1"/>
      <c r="DLM1433" s="1"/>
      <c r="DLN1433" s="1"/>
      <c r="DLO1433" s="1"/>
      <c r="DLP1433" s="1"/>
      <c r="DLQ1433" s="1"/>
      <c r="DLR1433" s="1"/>
      <c r="DLS1433" s="1"/>
      <c r="DLT1433" s="1"/>
      <c r="DLU1433" s="1"/>
      <c r="DLV1433" s="1"/>
      <c r="DLW1433" s="1"/>
      <c r="DLX1433" s="1"/>
      <c r="DLY1433" s="1"/>
      <c r="DLZ1433" s="1"/>
      <c r="DMA1433" s="1"/>
      <c r="DMB1433" s="1"/>
      <c r="DMC1433" s="1"/>
      <c r="DMD1433" s="1"/>
      <c r="DME1433" s="1"/>
      <c r="DMF1433" s="1"/>
      <c r="DMG1433" s="1"/>
      <c r="DMH1433" s="1"/>
      <c r="DMI1433" s="1"/>
      <c r="DMJ1433" s="1"/>
      <c r="DMK1433" s="1"/>
      <c r="DML1433" s="1"/>
      <c r="DMM1433" s="1"/>
      <c r="DMN1433" s="1"/>
      <c r="DMO1433" s="1"/>
      <c r="DMP1433" s="1"/>
      <c r="DMQ1433" s="1"/>
      <c r="DMR1433" s="1"/>
      <c r="DMS1433" s="1"/>
      <c r="DMT1433" s="1"/>
      <c r="DMU1433" s="1"/>
      <c r="DMV1433" s="1"/>
      <c r="DMW1433" s="1"/>
      <c r="DMX1433" s="1"/>
      <c r="DMY1433" s="1"/>
      <c r="DMZ1433" s="1"/>
      <c r="DNA1433" s="1"/>
      <c r="DNB1433" s="1"/>
      <c r="DNC1433" s="1"/>
      <c r="DND1433" s="1"/>
      <c r="DNE1433" s="1"/>
      <c r="DNF1433" s="1"/>
      <c r="DNG1433" s="1"/>
      <c r="DNH1433" s="1"/>
      <c r="DNI1433" s="1"/>
      <c r="DNJ1433" s="1"/>
      <c r="DNK1433" s="1"/>
      <c r="DNL1433" s="1"/>
      <c r="DNM1433" s="1"/>
      <c r="DNN1433" s="1"/>
      <c r="DNO1433" s="1"/>
      <c r="DNP1433" s="1"/>
      <c r="DNQ1433" s="1"/>
      <c r="DNR1433" s="1"/>
      <c r="DNS1433" s="1"/>
      <c r="DNT1433" s="1"/>
      <c r="DNU1433" s="1"/>
      <c r="DNV1433" s="1"/>
      <c r="DNW1433" s="1"/>
      <c r="DNX1433" s="1"/>
      <c r="DNY1433" s="1"/>
      <c r="DNZ1433" s="1"/>
      <c r="DOA1433" s="1"/>
      <c r="DOB1433" s="1"/>
      <c r="DOC1433" s="1"/>
      <c r="DOD1433" s="1"/>
      <c r="DOE1433" s="1"/>
      <c r="DOF1433" s="1"/>
      <c r="DOG1433" s="1"/>
      <c r="DOH1433" s="1"/>
      <c r="DOI1433" s="1"/>
      <c r="DOJ1433" s="1"/>
      <c r="DOK1433" s="1"/>
      <c r="DOL1433" s="1"/>
      <c r="DOM1433" s="1"/>
      <c r="DON1433" s="1"/>
      <c r="DOO1433" s="1"/>
      <c r="DOP1433" s="1"/>
      <c r="DOQ1433" s="1"/>
      <c r="DOR1433" s="1"/>
      <c r="DOS1433" s="1"/>
      <c r="DOT1433" s="1"/>
      <c r="DOU1433" s="1"/>
      <c r="DOV1433" s="1"/>
      <c r="DOW1433" s="1"/>
      <c r="DOX1433" s="1"/>
      <c r="DOY1433" s="1"/>
      <c r="DOZ1433" s="1"/>
      <c r="DPA1433" s="1"/>
      <c r="DPB1433" s="1"/>
      <c r="DPC1433" s="1"/>
      <c r="DPD1433" s="1"/>
      <c r="DPE1433" s="1"/>
      <c r="DPF1433" s="1"/>
      <c r="DPG1433" s="1"/>
      <c r="DPH1433" s="1"/>
      <c r="DPI1433" s="1"/>
      <c r="DPJ1433" s="1"/>
      <c r="DPK1433" s="1"/>
      <c r="DPL1433" s="1"/>
      <c r="DPM1433" s="1"/>
      <c r="DPN1433" s="1"/>
      <c r="DPO1433" s="1"/>
      <c r="DPP1433" s="1"/>
      <c r="DPQ1433" s="1"/>
      <c r="DPR1433" s="1"/>
      <c r="DPS1433" s="1"/>
      <c r="DPT1433" s="1"/>
      <c r="DPU1433" s="1"/>
      <c r="DPV1433" s="1"/>
      <c r="DPW1433" s="1"/>
      <c r="DPX1433" s="1"/>
      <c r="DPY1433" s="1"/>
      <c r="DPZ1433" s="1"/>
      <c r="DQA1433" s="1"/>
      <c r="DQB1433" s="1"/>
      <c r="DQC1433" s="1"/>
      <c r="DQD1433" s="1"/>
      <c r="DQE1433" s="1"/>
      <c r="DQF1433" s="1"/>
      <c r="DQG1433" s="1"/>
      <c r="DQH1433" s="1"/>
      <c r="DQI1433" s="1"/>
      <c r="DQJ1433" s="1"/>
      <c r="DQK1433" s="1"/>
      <c r="DQL1433" s="1"/>
      <c r="DQM1433" s="1"/>
      <c r="DQN1433" s="1"/>
      <c r="DQO1433" s="1"/>
      <c r="DQP1433" s="1"/>
      <c r="DQQ1433" s="1"/>
      <c r="DQR1433" s="1"/>
      <c r="DQS1433" s="1"/>
      <c r="DQT1433" s="1"/>
      <c r="DQU1433" s="1"/>
      <c r="DQV1433" s="1"/>
      <c r="DQW1433" s="1"/>
      <c r="DQX1433" s="1"/>
      <c r="DQY1433" s="1"/>
      <c r="DQZ1433" s="1"/>
      <c r="DRA1433" s="1"/>
      <c r="DRB1433" s="1"/>
      <c r="DRC1433" s="1"/>
      <c r="DRD1433" s="1"/>
      <c r="DRE1433" s="1"/>
      <c r="DRF1433" s="1"/>
      <c r="DRG1433" s="1"/>
      <c r="DRH1433" s="1"/>
      <c r="DRI1433" s="1"/>
      <c r="DRJ1433" s="1"/>
      <c r="DRK1433" s="1"/>
      <c r="DRL1433" s="1"/>
      <c r="DRM1433" s="1"/>
      <c r="DRN1433" s="1"/>
      <c r="DRO1433" s="1"/>
      <c r="DRP1433" s="1"/>
      <c r="DRQ1433" s="1"/>
      <c r="DRR1433" s="1"/>
      <c r="DRS1433" s="1"/>
      <c r="DRT1433" s="1"/>
      <c r="DRU1433" s="1"/>
      <c r="DRV1433" s="1"/>
      <c r="DRW1433" s="1"/>
      <c r="DRX1433" s="1"/>
      <c r="DRY1433" s="1"/>
      <c r="DRZ1433" s="1"/>
      <c r="DSA1433" s="1"/>
      <c r="DSB1433" s="1"/>
      <c r="DSC1433" s="1"/>
      <c r="DSD1433" s="1"/>
      <c r="DSE1433" s="1"/>
      <c r="DSF1433" s="1"/>
      <c r="DSG1433" s="1"/>
      <c r="DSH1433" s="1"/>
      <c r="DSI1433" s="1"/>
      <c r="DSJ1433" s="1"/>
      <c r="DSK1433" s="1"/>
      <c r="DSL1433" s="1"/>
      <c r="DSM1433" s="1"/>
      <c r="DSN1433" s="1"/>
      <c r="DSO1433" s="1"/>
      <c r="DSP1433" s="1"/>
      <c r="DSQ1433" s="1"/>
      <c r="DSR1433" s="1"/>
      <c r="DSS1433" s="1"/>
      <c r="DST1433" s="1"/>
      <c r="DSU1433" s="1"/>
      <c r="DSV1433" s="1"/>
      <c r="DSW1433" s="1"/>
      <c r="DSX1433" s="1"/>
      <c r="DSY1433" s="1"/>
      <c r="DSZ1433" s="1"/>
      <c r="DTA1433" s="1"/>
      <c r="DTB1433" s="1"/>
      <c r="DTC1433" s="1"/>
      <c r="DTD1433" s="1"/>
      <c r="DTE1433" s="1"/>
      <c r="DTF1433" s="1"/>
      <c r="DTG1433" s="1"/>
      <c r="DTH1433" s="1"/>
      <c r="DTI1433" s="1"/>
      <c r="DTJ1433" s="1"/>
      <c r="DTK1433" s="1"/>
      <c r="DTL1433" s="1"/>
      <c r="DTM1433" s="1"/>
      <c r="DTN1433" s="1"/>
      <c r="DTO1433" s="1"/>
      <c r="DTP1433" s="1"/>
      <c r="DTQ1433" s="1"/>
      <c r="DTR1433" s="1"/>
      <c r="DTS1433" s="1"/>
      <c r="DTT1433" s="1"/>
      <c r="DTU1433" s="1"/>
      <c r="DTV1433" s="1"/>
      <c r="DTW1433" s="1"/>
      <c r="DTX1433" s="1"/>
      <c r="DTY1433" s="1"/>
      <c r="DTZ1433" s="1"/>
      <c r="DUA1433" s="1"/>
      <c r="DUB1433" s="1"/>
      <c r="DUC1433" s="1"/>
      <c r="DUD1433" s="1"/>
      <c r="DUE1433" s="1"/>
      <c r="DUF1433" s="1"/>
      <c r="DUG1433" s="1"/>
      <c r="DUH1433" s="1"/>
      <c r="DUI1433" s="1"/>
      <c r="DUJ1433" s="1"/>
      <c r="DUK1433" s="1"/>
      <c r="DUL1433" s="1"/>
      <c r="DUM1433" s="1"/>
      <c r="DUN1433" s="1"/>
      <c r="DUO1433" s="1"/>
      <c r="DUP1433" s="1"/>
      <c r="DUQ1433" s="1"/>
      <c r="DUR1433" s="1"/>
      <c r="DUS1433" s="1"/>
      <c r="DUT1433" s="1"/>
      <c r="DUU1433" s="1"/>
      <c r="DUV1433" s="1"/>
      <c r="DUW1433" s="1"/>
      <c r="DUX1433" s="1"/>
      <c r="DUY1433" s="1"/>
      <c r="DUZ1433" s="1"/>
      <c r="DVA1433" s="1"/>
      <c r="DVB1433" s="1"/>
      <c r="DVC1433" s="1"/>
      <c r="DVD1433" s="1"/>
      <c r="DVE1433" s="1"/>
      <c r="DVF1433" s="1"/>
      <c r="DVG1433" s="1"/>
      <c r="DVH1433" s="1"/>
      <c r="DVI1433" s="1"/>
      <c r="DVJ1433" s="1"/>
      <c r="DVK1433" s="1"/>
      <c r="DVL1433" s="1"/>
      <c r="DVM1433" s="1"/>
      <c r="DVN1433" s="1"/>
      <c r="DVO1433" s="1"/>
      <c r="DVP1433" s="1"/>
      <c r="DVQ1433" s="1"/>
      <c r="DVR1433" s="1"/>
      <c r="DVS1433" s="1"/>
      <c r="DVT1433" s="1"/>
      <c r="DVU1433" s="1"/>
      <c r="DVV1433" s="1"/>
      <c r="DVW1433" s="1"/>
      <c r="DVX1433" s="1"/>
      <c r="DVY1433" s="1"/>
      <c r="DVZ1433" s="1"/>
      <c r="DWA1433" s="1"/>
      <c r="DWB1433" s="1"/>
      <c r="DWC1433" s="1"/>
      <c r="DWD1433" s="1"/>
      <c r="DWE1433" s="1"/>
      <c r="DWF1433" s="1"/>
      <c r="DWG1433" s="1"/>
      <c r="DWH1433" s="1"/>
      <c r="DWI1433" s="1"/>
      <c r="DWJ1433" s="1"/>
      <c r="DWK1433" s="1"/>
      <c r="DWL1433" s="1"/>
      <c r="DWM1433" s="1"/>
      <c r="DWN1433" s="1"/>
      <c r="DWO1433" s="1"/>
      <c r="DWP1433" s="1"/>
      <c r="DWQ1433" s="1"/>
      <c r="DWR1433" s="1"/>
      <c r="DWS1433" s="1"/>
      <c r="DWT1433" s="1"/>
      <c r="DWU1433" s="1"/>
      <c r="DWV1433" s="1"/>
      <c r="DWW1433" s="1"/>
      <c r="DWX1433" s="1"/>
      <c r="DWY1433" s="1"/>
      <c r="DWZ1433" s="1"/>
      <c r="DXA1433" s="1"/>
      <c r="DXB1433" s="1"/>
      <c r="DXC1433" s="1"/>
      <c r="DXD1433" s="1"/>
      <c r="DXE1433" s="1"/>
      <c r="DXF1433" s="1"/>
      <c r="DXG1433" s="1"/>
      <c r="DXH1433" s="1"/>
      <c r="DXI1433" s="1"/>
      <c r="DXJ1433" s="1"/>
      <c r="DXK1433" s="1"/>
      <c r="DXL1433" s="1"/>
      <c r="DXM1433" s="1"/>
      <c r="DXN1433" s="1"/>
      <c r="DXO1433" s="1"/>
      <c r="DXP1433" s="1"/>
      <c r="DXQ1433" s="1"/>
      <c r="DXR1433" s="1"/>
      <c r="DXS1433" s="1"/>
      <c r="DXT1433" s="1"/>
      <c r="DXU1433" s="1"/>
      <c r="DXV1433" s="1"/>
      <c r="DXW1433" s="1"/>
      <c r="DXX1433" s="1"/>
      <c r="DXY1433" s="1"/>
      <c r="DXZ1433" s="1"/>
      <c r="DYA1433" s="1"/>
      <c r="DYB1433" s="1"/>
      <c r="DYC1433" s="1"/>
      <c r="DYD1433" s="1"/>
      <c r="DYE1433" s="1"/>
      <c r="DYF1433" s="1"/>
      <c r="DYG1433" s="1"/>
      <c r="DYH1433" s="1"/>
      <c r="DYI1433" s="1"/>
      <c r="DYJ1433" s="1"/>
      <c r="DYK1433" s="1"/>
      <c r="DYL1433" s="1"/>
      <c r="DYM1433" s="1"/>
      <c r="DYN1433" s="1"/>
      <c r="DYO1433" s="1"/>
      <c r="DYP1433" s="1"/>
      <c r="DYQ1433" s="1"/>
      <c r="DYR1433" s="1"/>
      <c r="DYS1433" s="1"/>
      <c r="DYT1433" s="1"/>
      <c r="DYU1433" s="1"/>
      <c r="DYV1433" s="1"/>
      <c r="DYW1433" s="1"/>
      <c r="DYX1433" s="1"/>
      <c r="DYY1433" s="1"/>
      <c r="DYZ1433" s="1"/>
      <c r="DZA1433" s="1"/>
      <c r="DZB1433" s="1"/>
      <c r="DZC1433" s="1"/>
      <c r="DZD1433" s="1"/>
      <c r="DZE1433" s="1"/>
      <c r="DZF1433" s="1"/>
      <c r="DZG1433" s="1"/>
      <c r="DZH1433" s="1"/>
      <c r="DZI1433" s="1"/>
      <c r="DZJ1433" s="1"/>
      <c r="DZK1433" s="1"/>
      <c r="DZL1433" s="1"/>
      <c r="DZM1433" s="1"/>
      <c r="DZN1433" s="1"/>
      <c r="DZO1433" s="1"/>
      <c r="DZP1433" s="1"/>
      <c r="DZQ1433" s="1"/>
      <c r="DZR1433" s="1"/>
      <c r="DZS1433" s="1"/>
      <c r="DZT1433" s="1"/>
      <c r="DZU1433" s="1"/>
      <c r="DZV1433" s="1"/>
      <c r="DZW1433" s="1"/>
      <c r="DZX1433" s="1"/>
      <c r="DZY1433" s="1"/>
      <c r="DZZ1433" s="1"/>
      <c r="EAA1433" s="1"/>
      <c r="EAB1433" s="1"/>
      <c r="EAC1433" s="1"/>
      <c r="EAD1433" s="1"/>
      <c r="EAE1433" s="1"/>
      <c r="EAF1433" s="1"/>
      <c r="EAG1433" s="1"/>
      <c r="EAH1433" s="1"/>
      <c r="EAI1433" s="1"/>
      <c r="EAJ1433" s="1"/>
      <c r="EAK1433" s="1"/>
      <c r="EAL1433" s="1"/>
      <c r="EAM1433" s="1"/>
      <c r="EAN1433" s="1"/>
      <c r="EAO1433" s="1"/>
      <c r="EAP1433" s="1"/>
      <c r="EAQ1433" s="1"/>
      <c r="EAR1433" s="1"/>
      <c r="EAS1433" s="1"/>
      <c r="EAT1433" s="1"/>
      <c r="EAU1433" s="1"/>
      <c r="EAV1433" s="1"/>
      <c r="EAW1433" s="1"/>
      <c r="EAX1433" s="1"/>
      <c r="EAY1433" s="1"/>
      <c r="EAZ1433" s="1"/>
      <c r="EBA1433" s="1"/>
      <c r="EBB1433" s="1"/>
      <c r="EBC1433" s="1"/>
      <c r="EBD1433" s="1"/>
      <c r="EBE1433" s="1"/>
      <c r="EBF1433" s="1"/>
      <c r="EBG1433" s="1"/>
      <c r="EBH1433" s="1"/>
      <c r="EBI1433" s="1"/>
      <c r="EBJ1433" s="1"/>
      <c r="EBK1433" s="1"/>
      <c r="EBL1433" s="1"/>
      <c r="EBM1433" s="1"/>
      <c r="EBN1433" s="1"/>
      <c r="EBO1433" s="1"/>
      <c r="EBP1433" s="1"/>
      <c r="EBQ1433" s="1"/>
      <c r="EBR1433" s="1"/>
      <c r="EBS1433" s="1"/>
      <c r="EBT1433" s="1"/>
      <c r="EBU1433" s="1"/>
      <c r="EBV1433" s="1"/>
      <c r="EBW1433" s="1"/>
      <c r="EBX1433" s="1"/>
      <c r="EBY1433" s="1"/>
      <c r="EBZ1433" s="1"/>
      <c r="ECA1433" s="1"/>
      <c r="ECB1433" s="1"/>
      <c r="ECC1433" s="1"/>
      <c r="ECD1433" s="1"/>
      <c r="ECE1433" s="1"/>
      <c r="ECF1433" s="1"/>
      <c r="ECG1433" s="1"/>
      <c r="ECH1433" s="1"/>
      <c r="ECI1433" s="1"/>
      <c r="ECJ1433" s="1"/>
      <c r="ECK1433" s="1"/>
      <c r="ECL1433" s="1"/>
      <c r="ECM1433" s="1"/>
      <c r="ECN1433" s="1"/>
      <c r="ECO1433" s="1"/>
      <c r="ECP1433" s="1"/>
      <c r="ECQ1433" s="1"/>
      <c r="ECR1433" s="1"/>
      <c r="ECS1433" s="1"/>
      <c r="ECT1433" s="1"/>
      <c r="ECU1433" s="1"/>
      <c r="ECV1433" s="1"/>
      <c r="ECW1433" s="1"/>
      <c r="ECX1433" s="1"/>
      <c r="ECY1433" s="1"/>
      <c r="ECZ1433" s="1"/>
      <c r="EDA1433" s="1"/>
      <c r="EDB1433" s="1"/>
      <c r="EDC1433" s="1"/>
      <c r="EDD1433" s="1"/>
      <c r="EDE1433" s="1"/>
      <c r="EDF1433" s="1"/>
      <c r="EDG1433" s="1"/>
      <c r="EDH1433" s="1"/>
      <c r="EDI1433" s="1"/>
      <c r="EDJ1433" s="1"/>
      <c r="EDK1433" s="1"/>
      <c r="EDL1433" s="1"/>
      <c r="EDM1433" s="1"/>
      <c r="EDN1433" s="1"/>
      <c r="EDO1433" s="1"/>
      <c r="EDP1433" s="1"/>
      <c r="EDQ1433" s="1"/>
      <c r="EDR1433" s="1"/>
      <c r="EDS1433" s="1"/>
      <c r="EDT1433" s="1"/>
      <c r="EDU1433" s="1"/>
      <c r="EDV1433" s="1"/>
      <c r="EDW1433" s="1"/>
      <c r="EDX1433" s="1"/>
      <c r="EDY1433" s="1"/>
      <c r="EDZ1433" s="1"/>
      <c r="EEA1433" s="1"/>
      <c r="EEB1433" s="1"/>
      <c r="EEC1433" s="1"/>
      <c r="EED1433" s="1"/>
      <c r="EEE1433" s="1"/>
      <c r="EEF1433" s="1"/>
      <c r="EEG1433" s="1"/>
      <c r="EEH1433" s="1"/>
      <c r="EEI1433" s="1"/>
      <c r="EEJ1433" s="1"/>
      <c r="EEK1433" s="1"/>
      <c r="EEL1433" s="1"/>
      <c r="EEM1433" s="1"/>
      <c r="EEN1433" s="1"/>
      <c r="EEO1433" s="1"/>
      <c r="EEP1433" s="1"/>
      <c r="EEQ1433" s="1"/>
      <c r="EER1433" s="1"/>
      <c r="EES1433" s="1"/>
      <c r="EET1433" s="1"/>
      <c r="EEU1433" s="1"/>
      <c r="EEV1433" s="1"/>
      <c r="EEW1433" s="1"/>
      <c r="EEX1433" s="1"/>
      <c r="EEY1433" s="1"/>
      <c r="EEZ1433" s="1"/>
      <c r="EFA1433" s="1"/>
      <c r="EFB1433" s="1"/>
      <c r="EFC1433" s="1"/>
      <c r="EFD1433" s="1"/>
      <c r="EFE1433" s="1"/>
      <c r="EFF1433" s="1"/>
      <c r="EFG1433" s="1"/>
      <c r="EFH1433" s="1"/>
      <c r="EFI1433" s="1"/>
      <c r="EFJ1433" s="1"/>
      <c r="EFK1433" s="1"/>
      <c r="EFL1433" s="1"/>
      <c r="EFM1433" s="1"/>
      <c r="EFN1433" s="1"/>
      <c r="EFO1433" s="1"/>
      <c r="EFP1433" s="1"/>
      <c r="EFQ1433" s="1"/>
      <c r="EFR1433" s="1"/>
      <c r="EFS1433" s="1"/>
      <c r="EFT1433" s="1"/>
      <c r="EFU1433" s="1"/>
      <c r="EFV1433" s="1"/>
      <c r="EFW1433" s="1"/>
      <c r="EFX1433" s="1"/>
      <c r="EFY1433" s="1"/>
      <c r="EFZ1433" s="1"/>
      <c r="EGA1433" s="1"/>
      <c r="EGB1433" s="1"/>
      <c r="EGC1433" s="1"/>
      <c r="EGD1433" s="1"/>
      <c r="EGE1433" s="1"/>
      <c r="EGF1433" s="1"/>
      <c r="EGG1433" s="1"/>
      <c r="EGH1433" s="1"/>
      <c r="EGI1433" s="1"/>
      <c r="EGJ1433" s="1"/>
      <c r="EGK1433" s="1"/>
      <c r="EGL1433" s="1"/>
      <c r="EGM1433" s="1"/>
      <c r="EGN1433" s="1"/>
      <c r="EGO1433" s="1"/>
      <c r="EGP1433" s="1"/>
      <c r="EGQ1433" s="1"/>
      <c r="EGR1433" s="1"/>
      <c r="EGS1433" s="1"/>
      <c r="EGT1433" s="1"/>
      <c r="EGU1433" s="1"/>
      <c r="EGV1433" s="1"/>
      <c r="EGW1433" s="1"/>
      <c r="EGX1433" s="1"/>
      <c r="EGY1433" s="1"/>
      <c r="EGZ1433" s="1"/>
      <c r="EHA1433" s="1"/>
      <c r="EHB1433" s="1"/>
      <c r="EHC1433" s="1"/>
      <c r="EHD1433" s="1"/>
      <c r="EHE1433" s="1"/>
      <c r="EHF1433" s="1"/>
      <c r="EHG1433" s="1"/>
      <c r="EHH1433" s="1"/>
      <c r="EHI1433" s="1"/>
      <c r="EHJ1433" s="1"/>
      <c r="EHK1433" s="1"/>
      <c r="EHL1433" s="1"/>
      <c r="EHM1433" s="1"/>
      <c r="EHN1433" s="1"/>
      <c r="EHO1433" s="1"/>
      <c r="EHP1433" s="1"/>
      <c r="EHQ1433" s="1"/>
      <c r="EHR1433" s="1"/>
      <c r="EHS1433" s="1"/>
      <c r="EHT1433" s="1"/>
      <c r="EHU1433" s="1"/>
      <c r="EHV1433" s="1"/>
      <c r="EHW1433" s="1"/>
      <c r="EHX1433" s="1"/>
      <c r="EHY1433" s="1"/>
      <c r="EHZ1433" s="1"/>
      <c r="EIA1433" s="1"/>
      <c r="EIB1433" s="1"/>
      <c r="EIC1433" s="1"/>
      <c r="EID1433" s="1"/>
      <c r="EIE1433" s="1"/>
      <c r="EIF1433" s="1"/>
      <c r="EIG1433" s="1"/>
      <c r="EIH1433" s="1"/>
      <c r="EII1433" s="1"/>
      <c r="EIJ1433" s="1"/>
      <c r="EIK1433" s="1"/>
      <c r="EIL1433" s="1"/>
      <c r="EIM1433" s="1"/>
      <c r="EIN1433" s="1"/>
      <c r="EIO1433" s="1"/>
      <c r="EIP1433" s="1"/>
      <c r="EIQ1433" s="1"/>
      <c r="EIR1433" s="1"/>
      <c r="EIS1433" s="1"/>
      <c r="EIT1433" s="1"/>
      <c r="EIU1433" s="1"/>
      <c r="EIV1433" s="1"/>
      <c r="EIW1433" s="1"/>
      <c r="EIX1433" s="1"/>
      <c r="EIY1433" s="1"/>
      <c r="EIZ1433" s="1"/>
      <c r="EJA1433" s="1"/>
      <c r="EJB1433" s="1"/>
      <c r="EJC1433" s="1"/>
      <c r="EJD1433" s="1"/>
      <c r="EJE1433" s="1"/>
      <c r="EJF1433" s="1"/>
      <c r="EJG1433" s="1"/>
      <c r="EJH1433" s="1"/>
      <c r="EJI1433" s="1"/>
      <c r="EJJ1433" s="1"/>
      <c r="EJK1433" s="1"/>
      <c r="EJL1433" s="1"/>
      <c r="EJM1433" s="1"/>
      <c r="EJN1433" s="1"/>
      <c r="EJO1433" s="1"/>
      <c r="EJP1433" s="1"/>
      <c r="EJQ1433" s="1"/>
      <c r="EJR1433" s="1"/>
      <c r="EJS1433" s="1"/>
      <c r="EJT1433" s="1"/>
      <c r="EJU1433" s="1"/>
      <c r="EJV1433" s="1"/>
      <c r="EJW1433" s="1"/>
      <c r="EJX1433" s="1"/>
      <c r="EJY1433" s="1"/>
      <c r="EJZ1433" s="1"/>
      <c r="EKA1433" s="1"/>
      <c r="EKB1433" s="1"/>
      <c r="EKC1433" s="1"/>
      <c r="EKD1433" s="1"/>
      <c r="EKE1433" s="1"/>
      <c r="EKF1433" s="1"/>
      <c r="EKG1433" s="1"/>
      <c r="EKH1433" s="1"/>
      <c r="EKI1433" s="1"/>
      <c r="EKJ1433" s="1"/>
      <c r="EKK1433" s="1"/>
      <c r="EKL1433" s="1"/>
      <c r="EKM1433" s="1"/>
      <c r="EKN1433" s="1"/>
      <c r="EKO1433" s="1"/>
      <c r="EKP1433" s="1"/>
      <c r="EKQ1433" s="1"/>
      <c r="EKR1433" s="1"/>
      <c r="EKS1433" s="1"/>
      <c r="EKT1433" s="1"/>
      <c r="EKU1433" s="1"/>
      <c r="EKV1433" s="1"/>
      <c r="EKW1433" s="1"/>
      <c r="EKX1433" s="1"/>
      <c r="EKY1433" s="1"/>
      <c r="EKZ1433" s="1"/>
      <c r="ELA1433" s="1"/>
      <c r="ELB1433" s="1"/>
      <c r="ELC1433" s="1"/>
      <c r="ELD1433" s="1"/>
      <c r="ELE1433" s="1"/>
      <c r="ELF1433" s="1"/>
      <c r="ELG1433" s="1"/>
      <c r="ELH1433" s="1"/>
      <c r="ELI1433" s="1"/>
      <c r="ELJ1433" s="1"/>
      <c r="ELK1433" s="1"/>
      <c r="ELL1433" s="1"/>
      <c r="ELM1433" s="1"/>
      <c r="ELN1433" s="1"/>
      <c r="ELO1433" s="1"/>
      <c r="ELP1433" s="1"/>
      <c r="ELQ1433" s="1"/>
      <c r="ELR1433" s="1"/>
      <c r="ELS1433" s="1"/>
      <c r="ELT1433" s="1"/>
      <c r="ELU1433" s="1"/>
      <c r="ELV1433" s="1"/>
      <c r="ELW1433" s="1"/>
      <c r="ELX1433" s="1"/>
      <c r="ELY1433" s="1"/>
      <c r="ELZ1433" s="1"/>
      <c r="EMA1433" s="1"/>
      <c r="EMB1433" s="1"/>
      <c r="EMC1433" s="1"/>
      <c r="EMD1433" s="1"/>
      <c r="EME1433" s="1"/>
      <c r="EMF1433" s="1"/>
      <c r="EMG1433" s="1"/>
      <c r="EMH1433" s="1"/>
      <c r="EMI1433" s="1"/>
      <c r="EMJ1433" s="1"/>
      <c r="EMK1433" s="1"/>
      <c r="EML1433" s="1"/>
      <c r="EMM1433" s="1"/>
      <c r="EMN1433" s="1"/>
      <c r="EMO1433" s="1"/>
      <c r="EMP1433" s="1"/>
      <c r="EMQ1433" s="1"/>
      <c r="EMR1433" s="1"/>
      <c r="EMS1433" s="1"/>
      <c r="EMT1433" s="1"/>
      <c r="EMU1433" s="1"/>
      <c r="EMV1433" s="1"/>
      <c r="EMW1433" s="1"/>
      <c r="EMX1433" s="1"/>
      <c r="EMY1433" s="1"/>
      <c r="EMZ1433" s="1"/>
      <c r="ENA1433" s="1"/>
      <c r="ENB1433" s="1"/>
      <c r="ENC1433" s="1"/>
      <c r="END1433" s="1"/>
      <c r="ENE1433" s="1"/>
      <c r="ENF1433" s="1"/>
      <c r="ENG1433" s="1"/>
      <c r="ENH1433" s="1"/>
      <c r="ENI1433" s="1"/>
      <c r="ENJ1433" s="1"/>
      <c r="ENK1433" s="1"/>
      <c r="ENL1433" s="1"/>
      <c r="ENM1433" s="1"/>
      <c r="ENN1433" s="1"/>
      <c r="ENO1433" s="1"/>
      <c r="ENP1433" s="1"/>
      <c r="ENQ1433" s="1"/>
      <c r="ENR1433" s="1"/>
      <c r="ENS1433" s="1"/>
      <c r="ENT1433" s="1"/>
      <c r="ENU1433" s="1"/>
      <c r="ENV1433" s="1"/>
      <c r="ENW1433" s="1"/>
      <c r="ENX1433" s="1"/>
      <c r="ENY1433" s="1"/>
      <c r="ENZ1433" s="1"/>
      <c r="EOA1433" s="1"/>
      <c r="EOB1433" s="1"/>
      <c r="EOC1433" s="1"/>
      <c r="EOD1433" s="1"/>
      <c r="EOE1433" s="1"/>
      <c r="EOF1433" s="1"/>
      <c r="EOG1433" s="1"/>
      <c r="EOH1433" s="1"/>
      <c r="EOI1433" s="1"/>
      <c r="EOJ1433" s="1"/>
      <c r="EOK1433" s="1"/>
      <c r="EOL1433" s="1"/>
      <c r="EOM1433" s="1"/>
      <c r="EON1433" s="1"/>
      <c r="EOO1433" s="1"/>
      <c r="EOP1433" s="1"/>
      <c r="EOQ1433" s="1"/>
      <c r="EOR1433" s="1"/>
      <c r="EOS1433" s="1"/>
      <c r="EOT1433" s="1"/>
      <c r="EOU1433" s="1"/>
      <c r="EOV1433" s="1"/>
      <c r="EOW1433" s="1"/>
      <c r="EOX1433" s="1"/>
      <c r="EOY1433" s="1"/>
      <c r="EOZ1433" s="1"/>
      <c r="EPA1433" s="1"/>
      <c r="EPB1433" s="1"/>
      <c r="EPC1433" s="1"/>
      <c r="EPD1433" s="1"/>
      <c r="EPE1433" s="1"/>
      <c r="EPF1433" s="1"/>
      <c r="EPG1433" s="1"/>
      <c r="EPH1433" s="1"/>
      <c r="EPI1433" s="1"/>
      <c r="EPJ1433" s="1"/>
      <c r="EPK1433" s="1"/>
      <c r="EPL1433" s="1"/>
      <c r="EPM1433" s="1"/>
      <c r="EPN1433" s="1"/>
      <c r="EPO1433" s="1"/>
      <c r="EPP1433" s="1"/>
      <c r="EPQ1433" s="1"/>
      <c r="EPR1433" s="1"/>
      <c r="EPS1433" s="1"/>
      <c r="EPT1433" s="1"/>
      <c r="EPU1433" s="1"/>
      <c r="EPV1433" s="1"/>
      <c r="EPW1433" s="1"/>
      <c r="EPX1433" s="1"/>
      <c r="EPY1433" s="1"/>
      <c r="EPZ1433" s="1"/>
      <c r="EQA1433" s="1"/>
      <c r="EQB1433" s="1"/>
      <c r="EQC1433" s="1"/>
      <c r="EQD1433" s="1"/>
      <c r="EQE1433" s="1"/>
      <c r="EQF1433" s="1"/>
      <c r="EQG1433" s="1"/>
      <c r="EQH1433" s="1"/>
      <c r="EQI1433" s="1"/>
      <c r="EQJ1433" s="1"/>
      <c r="EQK1433" s="1"/>
      <c r="EQL1433" s="1"/>
      <c r="EQM1433" s="1"/>
      <c r="EQN1433" s="1"/>
      <c r="EQO1433" s="1"/>
      <c r="EQP1433" s="1"/>
      <c r="EQQ1433" s="1"/>
      <c r="EQR1433" s="1"/>
      <c r="EQS1433" s="1"/>
      <c r="EQT1433" s="1"/>
      <c r="EQU1433" s="1"/>
      <c r="EQV1433" s="1"/>
      <c r="EQW1433" s="1"/>
      <c r="EQX1433" s="1"/>
      <c r="EQY1433" s="1"/>
      <c r="EQZ1433" s="1"/>
      <c r="ERA1433" s="1"/>
      <c r="ERB1433" s="1"/>
      <c r="ERC1433" s="1"/>
      <c r="ERD1433" s="1"/>
      <c r="ERE1433" s="1"/>
      <c r="ERF1433" s="1"/>
      <c r="ERG1433" s="1"/>
      <c r="ERH1433" s="1"/>
      <c r="ERI1433" s="1"/>
      <c r="ERJ1433" s="1"/>
      <c r="ERK1433" s="1"/>
      <c r="ERL1433" s="1"/>
      <c r="ERM1433" s="1"/>
      <c r="ERN1433" s="1"/>
      <c r="ERO1433" s="1"/>
      <c r="ERP1433" s="1"/>
      <c r="ERQ1433" s="1"/>
      <c r="ERR1433" s="1"/>
      <c r="ERS1433" s="1"/>
      <c r="ERT1433" s="1"/>
      <c r="ERU1433" s="1"/>
      <c r="ERV1433" s="1"/>
      <c r="ERW1433" s="1"/>
      <c r="ERX1433" s="1"/>
      <c r="ERY1433" s="1"/>
      <c r="ERZ1433" s="1"/>
      <c r="ESA1433" s="1"/>
      <c r="ESB1433" s="1"/>
      <c r="ESC1433" s="1"/>
      <c r="ESD1433" s="1"/>
      <c r="ESE1433" s="1"/>
      <c r="ESF1433" s="1"/>
      <c r="ESG1433" s="1"/>
      <c r="ESH1433" s="1"/>
      <c r="ESI1433" s="1"/>
      <c r="ESJ1433" s="1"/>
      <c r="ESK1433" s="1"/>
      <c r="ESL1433" s="1"/>
      <c r="ESM1433" s="1"/>
      <c r="ESN1433" s="1"/>
      <c r="ESO1433" s="1"/>
      <c r="ESP1433" s="1"/>
      <c r="ESQ1433" s="1"/>
      <c r="ESR1433" s="1"/>
      <c r="ESS1433" s="1"/>
      <c r="EST1433" s="1"/>
      <c r="ESU1433" s="1"/>
      <c r="ESV1433" s="1"/>
      <c r="ESW1433" s="1"/>
      <c r="ESX1433" s="1"/>
      <c r="ESY1433" s="1"/>
      <c r="ESZ1433" s="1"/>
      <c r="ETA1433" s="1"/>
      <c r="ETB1433" s="1"/>
      <c r="ETC1433" s="1"/>
      <c r="ETD1433" s="1"/>
      <c r="ETE1433" s="1"/>
      <c r="ETF1433" s="1"/>
      <c r="ETG1433" s="1"/>
      <c r="ETH1433" s="1"/>
      <c r="ETI1433" s="1"/>
      <c r="ETJ1433" s="1"/>
      <c r="ETK1433" s="1"/>
      <c r="ETL1433" s="1"/>
      <c r="ETM1433" s="1"/>
      <c r="ETN1433" s="1"/>
      <c r="ETO1433" s="1"/>
      <c r="ETP1433" s="1"/>
      <c r="ETQ1433" s="1"/>
      <c r="ETR1433" s="1"/>
      <c r="ETS1433" s="1"/>
      <c r="ETT1433" s="1"/>
      <c r="ETU1433" s="1"/>
      <c r="ETV1433" s="1"/>
      <c r="ETW1433" s="1"/>
      <c r="ETX1433" s="1"/>
      <c r="ETY1433" s="1"/>
      <c r="ETZ1433" s="1"/>
      <c r="EUA1433" s="1"/>
      <c r="EUB1433" s="1"/>
      <c r="EUC1433" s="1"/>
      <c r="EUD1433" s="1"/>
      <c r="EUE1433" s="1"/>
      <c r="EUF1433" s="1"/>
      <c r="EUG1433" s="1"/>
      <c r="EUH1433" s="1"/>
      <c r="EUI1433" s="1"/>
      <c r="EUJ1433" s="1"/>
      <c r="EUK1433" s="1"/>
      <c r="EUL1433" s="1"/>
      <c r="EUM1433" s="1"/>
      <c r="EUN1433" s="1"/>
      <c r="EUO1433" s="1"/>
      <c r="EUP1433" s="1"/>
      <c r="EUQ1433" s="1"/>
      <c r="EUR1433" s="1"/>
      <c r="EUS1433" s="1"/>
      <c r="EUT1433" s="1"/>
      <c r="EUU1433" s="1"/>
      <c r="EUV1433" s="1"/>
      <c r="EUW1433" s="1"/>
      <c r="EUX1433" s="1"/>
      <c r="EUY1433" s="1"/>
      <c r="EUZ1433" s="1"/>
      <c r="EVA1433" s="1"/>
      <c r="EVB1433" s="1"/>
      <c r="EVC1433" s="1"/>
      <c r="EVD1433" s="1"/>
      <c r="EVE1433" s="1"/>
      <c r="EVF1433" s="1"/>
      <c r="EVG1433" s="1"/>
      <c r="EVH1433" s="1"/>
      <c r="EVI1433" s="1"/>
      <c r="EVJ1433" s="1"/>
      <c r="EVK1433" s="1"/>
      <c r="EVL1433" s="1"/>
      <c r="EVM1433" s="1"/>
      <c r="EVN1433" s="1"/>
      <c r="EVO1433" s="1"/>
      <c r="EVP1433" s="1"/>
      <c r="EVQ1433" s="1"/>
      <c r="EVR1433" s="1"/>
      <c r="EVS1433" s="1"/>
      <c r="EVT1433" s="1"/>
      <c r="EVU1433" s="1"/>
      <c r="EVV1433" s="1"/>
      <c r="EVW1433" s="1"/>
      <c r="EVX1433" s="1"/>
      <c r="EVY1433" s="1"/>
      <c r="EVZ1433" s="1"/>
      <c r="EWA1433" s="1"/>
      <c r="EWB1433" s="1"/>
      <c r="EWC1433" s="1"/>
      <c r="EWD1433" s="1"/>
      <c r="EWE1433" s="1"/>
      <c r="EWF1433" s="1"/>
      <c r="EWG1433" s="1"/>
      <c r="EWH1433" s="1"/>
      <c r="EWI1433" s="1"/>
      <c r="EWJ1433" s="1"/>
      <c r="EWK1433" s="1"/>
      <c r="EWL1433" s="1"/>
      <c r="EWM1433" s="1"/>
      <c r="EWN1433" s="1"/>
      <c r="EWO1433" s="1"/>
      <c r="EWP1433" s="1"/>
      <c r="EWQ1433" s="1"/>
      <c r="EWR1433" s="1"/>
      <c r="EWS1433" s="1"/>
      <c r="EWT1433" s="1"/>
      <c r="EWU1433" s="1"/>
      <c r="EWV1433" s="1"/>
      <c r="EWW1433" s="1"/>
      <c r="EWX1433" s="1"/>
      <c r="EWY1433" s="1"/>
      <c r="EWZ1433" s="1"/>
      <c r="EXA1433" s="1"/>
      <c r="EXB1433" s="1"/>
      <c r="EXC1433" s="1"/>
      <c r="EXD1433" s="1"/>
      <c r="EXE1433" s="1"/>
      <c r="EXF1433" s="1"/>
      <c r="EXG1433" s="1"/>
      <c r="EXH1433" s="1"/>
      <c r="EXI1433" s="1"/>
      <c r="EXJ1433" s="1"/>
      <c r="EXK1433" s="1"/>
      <c r="EXL1433" s="1"/>
      <c r="EXM1433" s="1"/>
      <c r="EXN1433" s="1"/>
      <c r="EXO1433" s="1"/>
      <c r="EXP1433" s="1"/>
      <c r="EXQ1433" s="1"/>
      <c r="EXR1433" s="1"/>
      <c r="EXS1433" s="1"/>
      <c r="EXT1433" s="1"/>
      <c r="EXU1433" s="1"/>
      <c r="EXV1433" s="1"/>
      <c r="EXW1433" s="1"/>
      <c r="EXX1433" s="1"/>
      <c r="EXY1433" s="1"/>
      <c r="EXZ1433" s="1"/>
      <c r="EYA1433" s="1"/>
      <c r="EYB1433" s="1"/>
      <c r="EYC1433" s="1"/>
      <c r="EYD1433" s="1"/>
      <c r="EYE1433" s="1"/>
      <c r="EYF1433" s="1"/>
      <c r="EYG1433" s="1"/>
      <c r="EYH1433" s="1"/>
      <c r="EYI1433" s="1"/>
      <c r="EYJ1433" s="1"/>
      <c r="EYK1433" s="1"/>
      <c r="EYL1433" s="1"/>
      <c r="EYM1433" s="1"/>
      <c r="EYN1433" s="1"/>
      <c r="EYO1433" s="1"/>
      <c r="EYP1433" s="1"/>
      <c r="EYQ1433" s="1"/>
      <c r="EYR1433" s="1"/>
      <c r="EYS1433" s="1"/>
      <c r="EYT1433" s="1"/>
      <c r="EYU1433" s="1"/>
      <c r="EYV1433" s="1"/>
      <c r="EYW1433" s="1"/>
      <c r="EYX1433" s="1"/>
      <c r="EYY1433" s="1"/>
      <c r="EYZ1433" s="1"/>
      <c r="EZA1433" s="1"/>
      <c r="EZB1433" s="1"/>
      <c r="EZC1433" s="1"/>
      <c r="EZD1433" s="1"/>
      <c r="EZE1433" s="1"/>
      <c r="EZF1433" s="1"/>
      <c r="EZG1433" s="1"/>
      <c r="EZH1433" s="1"/>
      <c r="EZI1433" s="1"/>
      <c r="EZJ1433" s="1"/>
      <c r="EZK1433" s="1"/>
      <c r="EZL1433" s="1"/>
      <c r="EZM1433" s="1"/>
      <c r="EZN1433" s="1"/>
      <c r="EZO1433" s="1"/>
      <c r="EZP1433" s="1"/>
      <c r="EZQ1433" s="1"/>
      <c r="EZR1433" s="1"/>
      <c r="EZS1433" s="1"/>
      <c r="EZT1433" s="1"/>
      <c r="EZU1433" s="1"/>
      <c r="EZV1433" s="1"/>
      <c r="EZW1433" s="1"/>
      <c r="EZX1433" s="1"/>
      <c r="EZY1433" s="1"/>
      <c r="EZZ1433" s="1"/>
      <c r="FAA1433" s="1"/>
      <c r="FAB1433" s="1"/>
      <c r="FAC1433" s="1"/>
      <c r="FAD1433" s="1"/>
      <c r="FAE1433" s="1"/>
      <c r="FAF1433" s="1"/>
      <c r="FAG1433" s="1"/>
      <c r="FAH1433" s="1"/>
      <c r="FAI1433" s="1"/>
      <c r="FAJ1433" s="1"/>
      <c r="FAK1433" s="1"/>
      <c r="FAL1433" s="1"/>
      <c r="FAM1433" s="1"/>
      <c r="FAN1433" s="1"/>
      <c r="FAO1433" s="1"/>
      <c r="FAP1433" s="1"/>
      <c r="FAQ1433" s="1"/>
      <c r="FAR1433" s="1"/>
      <c r="FAS1433" s="1"/>
      <c r="FAT1433" s="1"/>
      <c r="FAU1433" s="1"/>
      <c r="FAV1433" s="1"/>
      <c r="FAW1433" s="1"/>
      <c r="FAX1433" s="1"/>
      <c r="FAY1433" s="1"/>
      <c r="FAZ1433" s="1"/>
      <c r="FBA1433" s="1"/>
      <c r="FBB1433" s="1"/>
      <c r="FBC1433" s="1"/>
      <c r="FBD1433" s="1"/>
      <c r="FBE1433" s="1"/>
      <c r="FBF1433" s="1"/>
      <c r="FBG1433" s="1"/>
      <c r="FBH1433" s="1"/>
      <c r="FBI1433" s="1"/>
      <c r="FBJ1433" s="1"/>
      <c r="FBK1433" s="1"/>
      <c r="FBL1433" s="1"/>
      <c r="FBM1433" s="1"/>
      <c r="FBN1433" s="1"/>
      <c r="FBO1433" s="1"/>
      <c r="FBP1433" s="1"/>
      <c r="FBQ1433" s="1"/>
      <c r="FBR1433" s="1"/>
      <c r="FBS1433" s="1"/>
      <c r="FBT1433" s="1"/>
      <c r="FBU1433" s="1"/>
      <c r="FBV1433" s="1"/>
      <c r="FBW1433" s="1"/>
      <c r="FBX1433" s="1"/>
      <c r="FBY1433" s="1"/>
      <c r="FBZ1433" s="1"/>
      <c r="FCA1433" s="1"/>
      <c r="FCB1433" s="1"/>
      <c r="FCC1433" s="1"/>
      <c r="FCD1433" s="1"/>
      <c r="FCE1433" s="1"/>
      <c r="FCF1433" s="1"/>
      <c r="FCG1433" s="1"/>
      <c r="FCH1433" s="1"/>
      <c r="FCI1433" s="1"/>
      <c r="FCJ1433" s="1"/>
      <c r="FCK1433" s="1"/>
      <c r="FCL1433" s="1"/>
      <c r="FCM1433" s="1"/>
      <c r="FCN1433" s="1"/>
      <c r="FCO1433" s="1"/>
      <c r="FCP1433" s="1"/>
      <c r="FCQ1433" s="1"/>
      <c r="FCR1433" s="1"/>
      <c r="FCS1433" s="1"/>
      <c r="FCT1433" s="1"/>
      <c r="FCU1433" s="1"/>
      <c r="FCV1433" s="1"/>
      <c r="FCW1433" s="1"/>
      <c r="FCX1433" s="1"/>
      <c r="FCY1433" s="1"/>
      <c r="FCZ1433" s="1"/>
      <c r="FDA1433" s="1"/>
      <c r="FDB1433" s="1"/>
      <c r="FDC1433" s="1"/>
      <c r="FDD1433" s="1"/>
      <c r="FDE1433" s="1"/>
      <c r="FDF1433" s="1"/>
      <c r="FDG1433" s="1"/>
      <c r="FDH1433" s="1"/>
      <c r="FDI1433" s="1"/>
      <c r="FDJ1433" s="1"/>
      <c r="FDK1433" s="1"/>
      <c r="FDL1433" s="1"/>
      <c r="FDM1433" s="1"/>
      <c r="FDN1433" s="1"/>
      <c r="FDO1433" s="1"/>
      <c r="FDP1433" s="1"/>
      <c r="FDQ1433" s="1"/>
      <c r="FDR1433" s="1"/>
      <c r="FDS1433" s="1"/>
      <c r="FDT1433" s="1"/>
      <c r="FDU1433" s="1"/>
      <c r="FDV1433" s="1"/>
      <c r="FDW1433" s="1"/>
      <c r="FDX1433" s="1"/>
      <c r="FDY1433" s="1"/>
      <c r="FDZ1433" s="1"/>
      <c r="FEA1433" s="1"/>
      <c r="FEB1433" s="1"/>
      <c r="FEC1433" s="1"/>
      <c r="FED1433" s="1"/>
      <c r="FEE1433" s="1"/>
      <c r="FEF1433" s="1"/>
      <c r="FEG1433" s="1"/>
      <c r="FEH1433" s="1"/>
      <c r="FEI1433" s="1"/>
      <c r="FEJ1433" s="1"/>
      <c r="FEK1433" s="1"/>
      <c r="FEL1433" s="1"/>
      <c r="FEM1433" s="1"/>
      <c r="FEN1433" s="1"/>
      <c r="FEO1433" s="1"/>
      <c r="FEP1433" s="1"/>
      <c r="FEQ1433" s="1"/>
      <c r="FER1433" s="1"/>
      <c r="FES1433" s="1"/>
      <c r="FET1433" s="1"/>
      <c r="FEU1433" s="1"/>
      <c r="FEV1433" s="1"/>
      <c r="FEW1433" s="1"/>
      <c r="FEX1433" s="1"/>
      <c r="FEY1433" s="1"/>
      <c r="FEZ1433" s="1"/>
      <c r="FFA1433" s="1"/>
      <c r="FFB1433" s="1"/>
      <c r="FFC1433" s="1"/>
      <c r="FFD1433" s="1"/>
      <c r="FFE1433" s="1"/>
      <c r="FFF1433" s="1"/>
      <c r="FFG1433" s="1"/>
      <c r="FFH1433" s="1"/>
      <c r="FFI1433" s="1"/>
      <c r="FFJ1433" s="1"/>
      <c r="FFK1433" s="1"/>
      <c r="FFL1433" s="1"/>
      <c r="FFM1433" s="1"/>
      <c r="FFN1433" s="1"/>
      <c r="FFO1433" s="1"/>
      <c r="FFP1433" s="1"/>
      <c r="FFQ1433" s="1"/>
      <c r="FFR1433" s="1"/>
      <c r="FFS1433" s="1"/>
      <c r="FFT1433" s="1"/>
      <c r="FFU1433" s="1"/>
      <c r="FFV1433" s="1"/>
      <c r="FFW1433" s="1"/>
      <c r="FFX1433" s="1"/>
      <c r="FFY1433" s="1"/>
      <c r="FFZ1433" s="1"/>
      <c r="FGA1433" s="1"/>
      <c r="FGB1433" s="1"/>
      <c r="FGC1433" s="1"/>
      <c r="FGD1433" s="1"/>
      <c r="FGE1433" s="1"/>
      <c r="FGF1433" s="1"/>
      <c r="FGG1433" s="1"/>
      <c r="FGH1433" s="1"/>
      <c r="FGI1433" s="1"/>
      <c r="FGJ1433" s="1"/>
      <c r="FGK1433" s="1"/>
      <c r="FGL1433" s="1"/>
      <c r="FGM1433" s="1"/>
      <c r="FGN1433" s="1"/>
      <c r="FGO1433" s="1"/>
      <c r="FGP1433" s="1"/>
      <c r="FGQ1433" s="1"/>
      <c r="FGR1433" s="1"/>
      <c r="FGS1433" s="1"/>
      <c r="FGT1433" s="1"/>
      <c r="FGU1433" s="1"/>
      <c r="FGV1433" s="1"/>
      <c r="FGW1433" s="1"/>
      <c r="FGX1433" s="1"/>
      <c r="FGY1433" s="1"/>
      <c r="FGZ1433" s="1"/>
      <c r="FHA1433" s="1"/>
      <c r="FHB1433" s="1"/>
      <c r="FHC1433" s="1"/>
      <c r="FHD1433" s="1"/>
      <c r="FHE1433" s="1"/>
      <c r="FHF1433" s="1"/>
      <c r="FHG1433" s="1"/>
      <c r="FHH1433" s="1"/>
      <c r="FHI1433" s="1"/>
      <c r="FHJ1433" s="1"/>
      <c r="FHK1433" s="1"/>
      <c r="FHL1433" s="1"/>
      <c r="FHM1433" s="1"/>
      <c r="FHN1433" s="1"/>
      <c r="FHO1433" s="1"/>
      <c r="FHP1433" s="1"/>
      <c r="FHQ1433" s="1"/>
      <c r="FHR1433" s="1"/>
      <c r="FHS1433" s="1"/>
      <c r="FHT1433" s="1"/>
      <c r="FHU1433" s="1"/>
      <c r="FHV1433" s="1"/>
      <c r="FHW1433" s="1"/>
      <c r="FHX1433" s="1"/>
      <c r="FHY1433" s="1"/>
      <c r="FHZ1433" s="1"/>
      <c r="FIA1433" s="1"/>
      <c r="FIB1433" s="1"/>
      <c r="FIC1433" s="1"/>
      <c r="FID1433" s="1"/>
      <c r="FIE1433" s="1"/>
      <c r="FIF1433" s="1"/>
      <c r="FIG1433" s="1"/>
      <c r="FIH1433" s="1"/>
      <c r="FII1433" s="1"/>
      <c r="FIJ1433" s="1"/>
      <c r="FIK1433" s="1"/>
      <c r="FIL1433" s="1"/>
      <c r="FIM1433" s="1"/>
      <c r="FIN1433" s="1"/>
      <c r="FIO1433" s="1"/>
      <c r="FIP1433" s="1"/>
      <c r="FIQ1433" s="1"/>
      <c r="FIR1433" s="1"/>
      <c r="FIS1433" s="1"/>
      <c r="FIT1433" s="1"/>
      <c r="FIU1433" s="1"/>
      <c r="FIV1433" s="1"/>
      <c r="FIW1433" s="1"/>
      <c r="FIX1433" s="1"/>
      <c r="FIY1433" s="1"/>
      <c r="FIZ1433" s="1"/>
      <c r="FJA1433" s="1"/>
      <c r="FJB1433" s="1"/>
      <c r="FJC1433" s="1"/>
      <c r="FJD1433" s="1"/>
      <c r="FJE1433" s="1"/>
      <c r="FJF1433" s="1"/>
      <c r="FJG1433" s="1"/>
      <c r="FJH1433" s="1"/>
      <c r="FJI1433" s="1"/>
      <c r="FJJ1433" s="1"/>
      <c r="FJK1433" s="1"/>
      <c r="FJL1433" s="1"/>
      <c r="FJM1433" s="1"/>
      <c r="FJN1433" s="1"/>
      <c r="FJO1433" s="1"/>
      <c r="FJP1433" s="1"/>
      <c r="FJQ1433" s="1"/>
      <c r="FJR1433" s="1"/>
      <c r="FJS1433" s="1"/>
      <c r="FJT1433" s="1"/>
      <c r="FJU1433" s="1"/>
      <c r="FJV1433" s="1"/>
      <c r="FJW1433" s="1"/>
      <c r="FJX1433" s="1"/>
      <c r="FJY1433" s="1"/>
      <c r="FJZ1433" s="1"/>
      <c r="FKA1433" s="1"/>
      <c r="FKB1433" s="1"/>
      <c r="FKC1433" s="1"/>
      <c r="FKD1433" s="1"/>
      <c r="FKE1433" s="1"/>
      <c r="FKF1433" s="1"/>
      <c r="FKG1433" s="1"/>
      <c r="FKH1433" s="1"/>
      <c r="FKI1433" s="1"/>
      <c r="FKJ1433" s="1"/>
      <c r="FKK1433" s="1"/>
      <c r="FKL1433" s="1"/>
      <c r="FKM1433" s="1"/>
      <c r="FKN1433" s="1"/>
      <c r="FKO1433" s="1"/>
      <c r="FKP1433" s="1"/>
      <c r="FKQ1433" s="1"/>
      <c r="FKR1433" s="1"/>
      <c r="FKS1433" s="1"/>
      <c r="FKT1433" s="1"/>
      <c r="FKU1433" s="1"/>
      <c r="FKV1433" s="1"/>
      <c r="FKW1433" s="1"/>
      <c r="FKX1433" s="1"/>
      <c r="FKY1433" s="1"/>
      <c r="FKZ1433" s="1"/>
      <c r="FLA1433" s="1"/>
      <c r="FLB1433" s="1"/>
      <c r="FLC1433" s="1"/>
      <c r="FLD1433" s="1"/>
      <c r="FLE1433" s="1"/>
      <c r="FLF1433" s="1"/>
      <c r="FLG1433" s="1"/>
      <c r="FLH1433" s="1"/>
      <c r="FLI1433" s="1"/>
      <c r="FLJ1433" s="1"/>
      <c r="FLK1433" s="1"/>
      <c r="FLL1433" s="1"/>
      <c r="FLM1433" s="1"/>
      <c r="FLN1433" s="1"/>
      <c r="FLO1433" s="1"/>
      <c r="FLP1433" s="1"/>
      <c r="FLQ1433" s="1"/>
      <c r="FLR1433" s="1"/>
      <c r="FLS1433" s="1"/>
      <c r="FLT1433" s="1"/>
      <c r="FLU1433" s="1"/>
      <c r="FLV1433" s="1"/>
      <c r="FLW1433" s="1"/>
      <c r="FLX1433" s="1"/>
      <c r="FLY1433" s="1"/>
      <c r="FLZ1433" s="1"/>
      <c r="FMA1433" s="1"/>
      <c r="FMB1433" s="1"/>
      <c r="FMC1433" s="1"/>
      <c r="FMD1433" s="1"/>
      <c r="FME1433" s="1"/>
      <c r="FMF1433" s="1"/>
      <c r="FMG1433" s="1"/>
      <c r="FMH1433" s="1"/>
      <c r="FMI1433" s="1"/>
      <c r="FMJ1433" s="1"/>
      <c r="FMK1433" s="1"/>
      <c r="FML1433" s="1"/>
      <c r="FMM1433" s="1"/>
      <c r="FMN1433" s="1"/>
      <c r="FMO1433" s="1"/>
      <c r="FMP1433" s="1"/>
      <c r="FMQ1433" s="1"/>
      <c r="FMR1433" s="1"/>
      <c r="FMS1433" s="1"/>
      <c r="FMT1433" s="1"/>
      <c r="FMU1433" s="1"/>
      <c r="FMV1433" s="1"/>
      <c r="FMW1433" s="1"/>
      <c r="FMX1433" s="1"/>
      <c r="FMY1433" s="1"/>
      <c r="FMZ1433" s="1"/>
      <c r="FNA1433" s="1"/>
      <c r="FNB1433" s="1"/>
      <c r="FNC1433" s="1"/>
      <c r="FND1433" s="1"/>
      <c r="FNE1433" s="1"/>
      <c r="FNF1433" s="1"/>
      <c r="FNG1433" s="1"/>
      <c r="FNH1433" s="1"/>
      <c r="FNI1433" s="1"/>
      <c r="FNJ1433" s="1"/>
      <c r="FNK1433" s="1"/>
      <c r="FNL1433" s="1"/>
      <c r="FNM1433" s="1"/>
      <c r="FNN1433" s="1"/>
      <c r="FNO1433" s="1"/>
      <c r="FNP1433" s="1"/>
      <c r="FNQ1433" s="1"/>
      <c r="FNR1433" s="1"/>
      <c r="FNS1433" s="1"/>
      <c r="FNT1433" s="1"/>
      <c r="FNU1433" s="1"/>
      <c r="FNV1433" s="1"/>
      <c r="FNW1433" s="1"/>
      <c r="FNX1433" s="1"/>
      <c r="FNY1433" s="1"/>
      <c r="FNZ1433" s="1"/>
      <c r="FOA1433" s="1"/>
      <c r="FOB1433" s="1"/>
      <c r="FOC1433" s="1"/>
      <c r="FOD1433" s="1"/>
      <c r="FOE1433" s="1"/>
      <c r="FOF1433" s="1"/>
      <c r="FOG1433" s="1"/>
      <c r="FOH1433" s="1"/>
      <c r="FOI1433" s="1"/>
      <c r="FOJ1433" s="1"/>
      <c r="FOK1433" s="1"/>
      <c r="FOL1433" s="1"/>
      <c r="FOM1433" s="1"/>
      <c r="FON1433" s="1"/>
      <c r="FOO1433" s="1"/>
      <c r="FOP1433" s="1"/>
      <c r="FOQ1433" s="1"/>
      <c r="FOR1433" s="1"/>
      <c r="FOS1433" s="1"/>
      <c r="FOT1433" s="1"/>
      <c r="FOU1433" s="1"/>
      <c r="FOV1433" s="1"/>
      <c r="FOW1433" s="1"/>
      <c r="FOX1433" s="1"/>
      <c r="FOY1433" s="1"/>
      <c r="FOZ1433" s="1"/>
      <c r="FPA1433" s="1"/>
      <c r="FPB1433" s="1"/>
      <c r="FPC1433" s="1"/>
      <c r="FPD1433" s="1"/>
      <c r="FPE1433" s="1"/>
      <c r="FPF1433" s="1"/>
      <c r="FPG1433" s="1"/>
      <c r="FPH1433" s="1"/>
      <c r="FPI1433" s="1"/>
      <c r="FPJ1433" s="1"/>
      <c r="FPK1433" s="1"/>
      <c r="FPL1433" s="1"/>
      <c r="FPM1433" s="1"/>
      <c r="FPN1433" s="1"/>
      <c r="FPO1433" s="1"/>
      <c r="FPP1433" s="1"/>
      <c r="FPQ1433" s="1"/>
      <c r="FPR1433" s="1"/>
      <c r="FPS1433" s="1"/>
      <c r="FPT1433" s="1"/>
      <c r="FPU1433" s="1"/>
      <c r="FPV1433" s="1"/>
      <c r="FPW1433" s="1"/>
      <c r="FPX1433" s="1"/>
      <c r="FPY1433" s="1"/>
      <c r="FPZ1433" s="1"/>
      <c r="FQA1433" s="1"/>
      <c r="FQB1433" s="1"/>
      <c r="FQC1433" s="1"/>
      <c r="FQD1433" s="1"/>
      <c r="FQE1433" s="1"/>
      <c r="FQF1433" s="1"/>
      <c r="FQG1433" s="1"/>
      <c r="FQH1433" s="1"/>
      <c r="FQI1433" s="1"/>
      <c r="FQJ1433" s="1"/>
      <c r="FQK1433" s="1"/>
      <c r="FQL1433" s="1"/>
      <c r="FQM1433" s="1"/>
      <c r="FQN1433" s="1"/>
      <c r="FQO1433" s="1"/>
      <c r="FQP1433" s="1"/>
      <c r="FQQ1433" s="1"/>
      <c r="FQR1433" s="1"/>
      <c r="FQS1433" s="1"/>
      <c r="FQT1433" s="1"/>
      <c r="FQU1433" s="1"/>
      <c r="FQV1433" s="1"/>
      <c r="FQW1433" s="1"/>
      <c r="FQX1433" s="1"/>
      <c r="FQY1433" s="1"/>
      <c r="FQZ1433" s="1"/>
      <c r="FRA1433" s="1"/>
      <c r="FRB1433" s="1"/>
      <c r="FRC1433" s="1"/>
      <c r="FRD1433" s="1"/>
      <c r="FRE1433" s="1"/>
      <c r="FRF1433" s="1"/>
      <c r="FRG1433" s="1"/>
      <c r="FRH1433" s="1"/>
      <c r="FRI1433" s="1"/>
      <c r="FRJ1433" s="1"/>
      <c r="FRK1433" s="1"/>
      <c r="FRL1433" s="1"/>
      <c r="FRM1433" s="1"/>
      <c r="FRN1433" s="1"/>
      <c r="FRO1433" s="1"/>
      <c r="FRP1433" s="1"/>
      <c r="FRQ1433" s="1"/>
      <c r="FRR1433" s="1"/>
      <c r="FRS1433" s="1"/>
      <c r="FRT1433" s="1"/>
      <c r="FRU1433" s="1"/>
      <c r="FRV1433" s="1"/>
      <c r="FRW1433" s="1"/>
      <c r="FRX1433" s="1"/>
      <c r="FRY1433" s="1"/>
      <c r="FRZ1433" s="1"/>
      <c r="FSA1433" s="1"/>
      <c r="FSB1433" s="1"/>
      <c r="FSC1433" s="1"/>
      <c r="FSD1433" s="1"/>
      <c r="FSE1433" s="1"/>
      <c r="FSF1433" s="1"/>
      <c r="FSG1433" s="1"/>
      <c r="FSH1433" s="1"/>
      <c r="FSI1433" s="1"/>
      <c r="FSJ1433" s="1"/>
      <c r="FSK1433" s="1"/>
      <c r="FSL1433" s="1"/>
      <c r="FSM1433" s="1"/>
      <c r="FSN1433" s="1"/>
      <c r="FSO1433" s="1"/>
      <c r="FSP1433" s="1"/>
      <c r="FSQ1433" s="1"/>
      <c r="FSR1433" s="1"/>
      <c r="FSS1433" s="1"/>
      <c r="FST1433" s="1"/>
      <c r="FSU1433" s="1"/>
      <c r="FSV1433" s="1"/>
      <c r="FSW1433" s="1"/>
      <c r="FSX1433" s="1"/>
      <c r="FSY1433" s="1"/>
      <c r="FSZ1433" s="1"/>
      <c r="FTA1433" s="1"/>
      <c r="FTB1433" s="1"/>
      <c r="FTC1433" s="1"/>
      <c r="FTD1433" s="1"/>
      <c r="FTE1433" s="1"/>
      <c r="FTF1433" s="1"/>
      <c r="FTG1433" s="1"/>
      <c r="FTH1433" s="1"/>
      <c r="FTI1433" s="1"/>
      <c r="FTJ1433" s="1"/>
      <c r="FTK1433" s="1"/>
      <c r="FTL1433" s="1"/>
      <c r="FTM1433" s="1"/>
      <c r="FTN1433" s="1"/>
      <c r="FTO1433" s="1"/>
      <c r="FTP1433" s="1"/>
      <c r="FTQ1433" s="1"/>
      <c r="FTR1433" s="1"/>
      <c r="FTS1433" s="1"/>
      <c r="FTT1433" s="1"/>
      <c r="FTU1433" s="1"/>
      <c r="FTV1433" s="1"/>
      <c r="FTW1433" s="1"/>
      <c r="FTX1433" s="1"/>
      <c r="FTY1433" s="1"/>
      <c r="FTZ1433" s="1"/>
      <c r="FUA1433" s="1"/>
      <c r="FUB1433" s="1"/>
      <c r="FUC1433" s="1"/>
      <c r="FUD1433" s="1"/>
      <c r="FUE1433" s="1"/>
      <c r="FUF1433" s="1"/>
      <c r="FUG1433" s="1"/>
      <c r="FUH1433" s="1"/>
      <c r="FUI1433" s="1"/>
      <c r="FUJ1433" s="1"/>
      <c r="FUK1433" s="1"/>
      <c r="FUL1433" s="1"/>
      <c r="FUM1433" s="1"/>
      <c r="FUN1433" s="1"/>
      <c r="FUO1433" s="1"/>
      <c r="FUP1433" s="1"/>
      <c r="FUQ1433" s="1"/>
      <c r="FUR1433" s="1"/>
      <c r="FUS1433" s="1"/>
      <c r="FUT1433" s="1"/>
      <c r="FUU1433" s="1"/>
      <c r="FUV1433" s="1"/>
      <c r="FUW1433" s="1"/>
      <c r="FUX1433" s="1"/>
      <c r="FUY1433" s="1"/>
      <c r="FUZ1433" s="1"/>
      <c r="FVA1433" s="1"/>
      <c r="FVB1433" s="1"/>
      <c r="FVC1433" s="1"/>
      <c r="FVD1433" s="1"/>
      <c r="FVE1433" s="1"/>
      <c r="FVF1433" s="1"/>
      <c r="FVG1433" s="1"/>
      <c r="FVH1433" s="1"/>
      <c r="FVI1433" s="1"/>
      <c r="FVJ1433" s="1"/>
      <c r="FVK1433" s="1"/>
      <c r="FVL1433" s="1"/>
      <c r="FVM1433" s="1"/>
      <c r="FVN1433" s="1"/>
      <c r="FVO1433" s="1"/>
      <c r="FVP1433" s="1"/>
      <c r="FVQ1433" s="1"/>
      <c r="FVR1433" s="1"/>
      <c r="FVS1433" s="1"/>
      <c r="FVT1433" s="1"/>
      <c r="FVU1433" s="1"/>
      <c r="FVV1433" s="1"/>
      <c r="FVW1433" s="1"/>
      <c r="FVX1433" s="1"/>
      <c r="FVY1433" s="1"/>
      <c r="FVZ1433" s="1"/>
      <c r="FWA1433" s="1"/>
      <c r="FWB1433" s="1"/>
      <c r="FWC1433" s="1"/>
      <c r="FWD1433" s="1"/>
      <c r="FWE1433" s="1"/>
      <c r="FWF1433" s="1"/>
      <c r="FWG1433" s="1"/>
      <c r="FWH1433" s="1"/>
      <c r="FWI1433" s="1"/>
      <c r="FWJ1433" s="1"/>
      <c r="FWK1433" s="1"/>
      <c r="FWL1433" s="1"/>
      <c r="FWM1433" s="1"/>
      <c r="FWN1433" s="1"/>
      <c r="FWO1433" s="1"/>
      <c r="FWP1433" s="1"/>
      <c r="FWQ1433" s="1"/>
      <c r="FWR1433" s="1"/>
      <c r="FWS1433" s="1"/>
      <c r="FWT1433" s="1"/>
      <c r="FWU1433" s="1"/>
      <c r="FWV1433" s="1"/>
      <c r="FWW1433" s="1"/>
      <c r="FWX1433" s="1"/>
      <c r="FWY1433" s="1"/>
      <c r="FWZ1433" s="1"/>
      <c r="FXA1433" s="1"/>
      <c r="FXB1433" s="1"/>
      <c r="FXC1433" s="1"/>
      <c r="FXD1433" s="1"/>
      <c r="FXE1433" s="1"/>
      <c r="FXF1433" s="1"/>
      <c r="FXG1433" s="1"/>
      <c r="FXH1433" s="1"/>
      <c r="FXI1433" s="1"/>
      <c r="FXJ1433" s="1"/>
      <c r="FXK1433" s="1"/>
      <c r="FXL1433" s="1"/>
      <c r="FXM1433" s="1"/>
      <c r="FXN1433" s="1"/>
      <c r="FXO1433" s="1"/>
      <c r="FXP1433" s="1"/>
      <c r="FXQ1433" s="1"/>
      <c r="FXR1433" s="1"/>
      <c r="FXS1433" s="1"/>
      <c r="FXT1433" s="1"/>
      <c r="FXU1433" s="1"/>
      <c r="FXV1433" s="1"/>
      <c r="FXW1433" s="1"/>
      <c r="FXX1433" s="1"/>
      <c r="FXY1433" s="1"/>
      <c r="FXZ1433" s="1"/>
      <c r="FYA1433" s="1"/>
      <c r="FYB1433" s="1"/>
      <c r="FYC1433" s="1"/>
      <c r="FYD1433" s="1"/>
      <c r="FYE1433" s="1"/>
      <c r="FYF1433" s="1"/>
      <c r="FYG1433" s="1"/>
      <c r="FYH1433" s="1"/>
      <c r="FYI1433" s="1"/>
      <c r="FYJ1433" s="1"/>
      <c r="FYK1433" s="1"/>
      <c r="FYL1433" s="1"/>
      <c r="FYM1433" s="1"/>
      <c r="FYN1433" s="1"/>
      <c r="FYO1433" s="1"/>
      <c r="FYP1433" s="1"/>
      <c r="FYQ1433" s="1"/>
      <c r="FYR1433" s="1"/>
      <c r="FYS1433" s="1"/>
      <c r="FYT1433" s="1"/>
      <c r="FYU1433" s="1"/>
      <c r="FYV1433" s="1"/>
      <c r="FYW1433" s="1"/>
      <c r="FYX1433" s="1"/>
      <c r="FYY1433" s="1"/>
      <c r="FYZ1433" s="1"/>
      <c r="FZA1433" s="1"/>
      <c r="FZB1433" s="1"/>
      <c r="FZC1433" s="1"/>
      <c r="FZD1433" s="1"/>
      <c r="FZE1433" s="1"/>
      <c r="FZF1433" s="1"/>
      <c r="FZG1433" s="1"/>
      <c r="FZH1433" s="1"/>
      <c r="FZI1433" s="1"/>
      <c r="FZJ1433" s="1"/>
      <c r="FZK1433" s="1"/>
      <c r="FZL1433" s="1"/>
      <c r="FZM1433" s="1"/>
      <c r="FZN1433" s="1"/>
      <c r="FZO1433" s="1"/>
      <c r="FZP1433" s="1"/>
      <c r="FZQ1433" s="1"/>
      <c r="FZR1433" s="1"/>
      <c r="FZS1433" s="1"/>
      <c r="FZT1433" s="1"/>
      <c r="FZU1433" s="1"/>
      <c r="FZV1433" s="1"/>
      <c r="FZW1433" s="1"/>
      <c r="FZX1433" s="1"/>
      <c r="FZY1433" s="1"/>
      <c r="FZZ1433" s="1"/>
      <c r="GAA1433" s="1"/>
      <c r="GAB1433" s="1"/>
      <c r="GAC1433" s="1"/>
      <c r="GAD1433" s="1"/>
      <c r="GAE1433" s="1"/>
      <c r="GAF1433" s="1"/>
      <c r="GAG1433" s="1"/>
      <c r="GAH1433" s="1"/>
      <c r="GAI1433" s="1"/>
      <c r="GAJ1433" s="1"/>
      <c r="GAK1433" s="1"/>
      <c r="GAL1433" s="1"/>
      <c r="GAM1433" s="1"/>
      <c r="GAN1433" s="1"/>
      <c r="GAO1433" s="1"/>
      <c r="GAP1433" s="1"/>
      <c r="GAQ1433" s="1"/>
      <c r="GAR1433" s="1"/>
      <c r="GAS1433" s="1"/>
      <c r="GAT1433" s="1"/>
      <c r="GAU1433" s="1"/>
      <c r="GAV1433" s="1"/>
      <c r="GAW1433" s="1"/>
      <c r="GAX1433" s="1"/>
      <c r="GAY1433" s="1"/>
      <c r="GAZ1433" s="1"/>
      <c r="GBA1433" s="1"/>
      <c r="GBB1433" s="1"/>
      <c r="GBC1433" s="1"/>
      <c r="GBD1433" s="1"/>
      <c r="GBE1433" s="1"/>
      <c r="GBF1433" s="1"/>
      <c r="GBG1433" s="1"/>
      <c r="GBH1433" s="1"/>
      <c r="GBI1433" s="1"/>
      <c r="GBJ1433" s="1"/>
      <c r="GBK1433" s="1"/>
      <c r="GBL1433" s="1"/>
      <c r="GBM1433" s="1"/>
      <c r="GBN1433" s="1"/>
      <c r="GBO1433" s="1"/>
      <c r="GBP1433" s="1"/>
      <c r="GBQ1433" s="1"/>
      <c r="GBR1433" s="1"/>
      <c r="GBS1433" s="1"/>
      <c r="GBT1433" s="1"/>
      <c r="GBU1433" s="1"/>
      <c r="GBV1433" s="1"/>
      <c r="GBW1433" s="1"/>
      <c r="GBX1433" s="1"/>
      <c r="GBY1433" s="1"/>
      <c r="GBZ1433" s="1"/>
      <c r="GCA1433" s="1"/>
      <c r="GCB1433" s="1"/>
      <c r="GCC1433" s="1"/>
      <c r="GCD1433" s="1"/>
      <c r="GCE1433" s="1"/>
      <c r="GCF1433" s="1"/>
      <c r="GCG1433" s="1"/>
      <c r="GCH1433" s="1"/>
      <c r="GCI1433" s="1"/>
      <c r="GCJ1433" s="1"/>
      <c r="GCK1433" s="1"/>
      <c r="GCL1433" s="1"/>
      <c r="GCM1433" s="1"/>
      <c r="GCN1433" s="1"/>
      <c r="GCO1433" s="1"/>
      <c r="GCP1433" s="1"/>
      <c r="GCQ1433" s="1"/>
      <c r="GCR1433" s="1"/>
      <c r="GCS1433" s="1"/>
      <c r="GCT1433" s="1"/>
      <c r="GCU1433" s="1"/>
      <c r="GCV1433" s="1"/>
      <c r="GCW1433" s="1"/>
      <c r="GCX1433" s="1"/>
      <c r="GCY1433" s="1"/>
      <c r="GCZ1433" s="1"/>
      <c r="GDA1433" s="1"/>
      <c r="GDB1433" s="1"/>
      <c r="GDC1433" s="1"/>
      <c r="GDD1433" s="1"/>
      <c r="GDE1433" s="1"/>
      <c r="GDF1433" s="1"/>
      <c r="GDG1433" s="1"/>
      <c r="GDH1433" s="1"/>
      <c r="GDI1433" s="1"/>
      <c r="GDJ1433" s="1"/>
      <c r="GDK1433" s="1"/>
      <c r="GDL1433" s="1"/>
      <c r="GDM1433" s="1"/>
      <c r="GDN1433" s="1"/>
      <c r="GDO1433" s="1"/>
      <c r="GDP1433" s="1"/>
      <c r="GDQ1433" s="1"/>
      <c r="GDR1433" s="1"/>
      <c r="GDS1433" s="1"/>
      <c r="GDT1433" s="1"/>
      <c r="GDU1433" s="1"/>
      <c r="GDV1433" s="1"/>
      <c r="GDW1433" s="1"/>
      <c r="GDX1433" s="1"/>
      <c r="GDY1433" s="1"/>
      <c r="GDZ1433" s="1"/>
      <c r="GEA1433" s="1"/>
      <c r="GEB1433" s="1"/>
      <c r="GEC1433" s="1"/>
      <c r="GED1433" s="1"/>
      <c r="GEE1433" s="1"/>
      <c r="GEF1433" s="1"/>
      <c r="GEG1433" s="1"/>
      <c r="GEH1433" s="1"/>
      <c r="GEI1433" s="1"/>
      <c r="GEJ1433" s="1"/>
      <c r="GEK1433" s="1"/>
      <c r="GEL1433" s="1"/>
      <c r="GEM1433" s="1"/>
      <c r="GEN1433" s="1"/>
      <c r="GEO1433" s="1"/>
      <c r="GEP1433" s="1"/>
      <c r="GEQ1433" s="1"/>
      <c r="GER1433" s="1"/>
      <c r="GES1433" s="1"/>
      <c r="GET1433" s="1"/>
      <c r="GEU1433" s="1"/>
      <c r="GEV1433" s="1"/>
      <c r="GEW1433" s="1"/>
      <c r="GEX1433" s="1"/>
      <c r="GEY1433" s="1"/>
      <c r="GEZ1433" s="1"/>
      <c r="GFA1433" s="1"/>
      <c r="GFB1433" s="1"/>
      <c r="GFC1433" s="1"/>
      <c r="GFD1433" s="1"/>
      <c r="GFE1433" s="1"/>
      <c r="GFF1433" s="1"/>
      <c r="GFG1433" s="1"/>
      <c r="GFH1433" s="1"/>
      <c r="GFI1433" s="1"/>
      <c r="GFJ1433" s="1"/>
      <c r="GFK1433" s="1"/>
      <c r="GFL1433" s="1"/>
      <c r="GFM1433" s="1"/>
      <c r="GFN1433" s="1"/>
      <c r="GFO1433" s="1"/>
      <c r="GFP1433" s="1"/>
      <c r="GFQ1433" s="1"/>
      <c r="GFR1433" s="1"/>
      <c r="GFS1433" s="1"/>
      <c r="GFT1433" s="1"/>
      <c r="GFU1433" s="1"/>
      <c r="GFV1433" s="1"/>
      <c r="GFW1433" s="1"/>
      <c r="GFX1433" s="1"/>
      <c r="GFY1433" s="1"/>
      <c r="GFZ1433" s="1"/>
      <c r="GGA1433" s="1"/>
      <c r="GGB1433" s="1"/>
      <c r="GGC1433" s="1"/>
      <c r="GGD1433" s="1"/>
      <c r="GGE1433" s="1"/>
      <c r="GGF1433" s="1"/>
      <c r="GGG1433" s="1"/>
      <c r="GGH1433" s="1"/>
      <c r="GGI1433" s="1"/>
      <c r="GGJ1433" s="1"/>
      <c r="GGK1433" s="1"/>
      <c r="GGL1433" s="1"/>
      <c r="GGM1433" s="1"/>
      <c r="GGN1433" s="1"/>
      <c r="GGO1433" s="1"/>
      <c r="GGP1433" s="1"/>
      <c r="GGQ1433" s="1"/>
      <c r="GGR1433" s="1"/>
      <c r="GGS1433" s="1"/>
      <c r="GGT1433" s="1"/>
      <c r="GGU1433" s="1"/>
      <c r="GGV1433" s="1"/>
      <c r="GGW1433" s="1"/>
      <c r="GGX1433" s="1"/>
      <c r="GGY1433" s="1"/>
      <c r="GGZ1433" s="1"/>
      <c r="GHA1433" s="1"/>
      <c r="GHB1433" s="1"/>
      <c r="GHC1433" s="1"/>
      <c r="GHD1433" s="1"/>
      <c r="GHE1433" s="1"/>
      <c r="GHF1433" s="1"/>
      <c r="GHG1433" s="1"/>
      <c r="GHH1433" s="1"/>
      <c r="GHI1433" s="1"/>
      <c r="GHJ1433" s="1"/>
      <c r="GHK1433" s="1"/>
      <c r="GHL1433" s="1"/>
      <c r="GHM1433" s="1"/>
      <c r="GHN1433" s="1"/>
      <c r="GHO1433" s="1"/>
      <c r="GHP1433" s="1"/>
      <c r="GHQ1433" s="1"/>
      <c r="GHR1433" s="1"/>
      <c r="GHS1433" s="1"/>
      <c r="GHT1433" s="1"/>
      <c r="GHU1433" s="1"/>
      <c r="GHV1433" s="1"/>
      <c r="GHW1433" s="1"/>
      <c r="GHX1433" s="1"/>
      <c r="GHY1433" s="1"/>
      <c r="GHZ1433" s="1"/>
      <c r="GIA1433" s="1"/>
      <c r="GIB1433" s="1"/>
      <c r="GIC1433" s="1"/>
      <c r="GID1433" s="1"/>
      <c r="GIE1433" s="1"/>
      <c r="GIF1433" s="1"/>
      <c r="GIG1433" s="1"/>
      <c r="GIH1433" s="1"/>
      <c r="GII1433" s="1"/>
      <c r="GIJ1433" s="1"/>
      <c r="GIK1433" s="1"/>
      <c r="GIL1433" s="1"/>
      <c r="GIM1433" s="1"/>
      <c r="GIN1433" s="1"/>
      <c r="GIO1433" s="1"/>
      <c r="GIP1433" s="1"/>
      <c r="GIQ1433" s="1"/>
      <c r="GIR1433" s="1"/>
      <c r="GIS1433" s="1"/>
      <c r="GIT1433" s="1"/>
      <c r="GIU1433" s="1"/>
      <c r="GIV1433" s="1"/>
      <c r="GIW1433" s="1"/>
      <c r="GIX1433" s="1"/>
      <c r="GIY1433" s="1"/>
      <c r="GIZ1433" s="1"/>
      <c r="GJA1433" s="1"/>
      <c r="GJB1433" s="1"/>
      <c r="GJC1433" s="1"/>
      <c r="GJD1433" s="1"/>
      <c r="GJE1433" s="1"/>
      <c r="GJF1433" s="1"/>
      <c r="GJG1433" s="1"/>
      <c r="GJH1433" s="1"/>
      <c r="GJI1433" s="1"/>
      <c r="GJJ1433" s="1"/>
      <c r="GJK1433" s="1"/>
      <c r="GJL1433" s="1"/>
      <c r="GJM1433" s="1"/>
      <c r="GJN1433" s="1"/>
      <c r="GJO1433" s="1"/>
      <c r="GJP1433" s="1"/>
      <c r="GJQ1433" s="1"/>
      <c r="GJR1433" s="1"/>
      <c r="GJS1433" s="1"/>
      <c r="GJT1433" s="1"/>
      <c r="GJU1433" s="1"/>
      <c r="GJV1433" s="1"/>
      <c r="GJW1433" s="1"/>
      <c r="GJX1433" s="1"/>
      <c r="GJY1433" s="1"/>
      <c r="GJZ1433" s="1"/>
      <c r="GKA1433" s="1"/>
      <c r="GKB1433" s="1"/>
      <c r="GKC1433" s="1"/>
      <c r="GKD1433" s="1"/>
      <c r="GKE1433" s="1"/>
      <c r="GKF1433" s="1"/>
      <c r="GKG1433" s="1"/>
      <c r="GKH1433" s="1"/>
      <c r="GKI1433" s="1"/>
      <c r="GKJ1433" s="1"/>
      <c r="GKK1433" s="1"/>
      <c r="GKL1433" s="1"/>
      <c r="GKM1433" s="1"/>
      <c r="GKN1433" s="1"/>
      <c r="GKO1433" s="1"/>
      <c r="GKP1433" s="1"/>
      <c r="GKQ1433" s="1"/>
      <c r="GKR1433" s="1"/>
      <c r="GKS1433" s="1"/>
      <c r="GKT1433" s="1"/>
      <c r="GKU1433" s="1"/>
      <c r="GKV1433" s="1"/>
      <c r="GKW1433" s="1"/>
      <c r="GKX1433" s="1"/>
      <c r="GKY1433" s="1"/>
      <c r="GKZ1433" s="1"/>
      <c r="GLA1433" s="1"/>
      <c r="GLB1433" s="1"/>
      <c r="GLC1433" s="1"/>
      <c r="GLD1433" s="1"/>
      <c r="GLE1433" s="1"/>
      <c r="GLF1433" s="1"/>
      <c r="GLG1433" s="1"/>
      <c r="GLH1433" s="1"/>
      <c r="GLI1433" s="1"/>
      <c r="GLJ1433" s="1"/>
      <c r="GLK1433" s="1"/>
      <c r="GLL1433" s="1"/>
      <c r="GLM1433" s="1"/>
      <c r="GLN1433" s="1"/>
      <c r="GLO1433" s="1"/>
      <c r="GLP1433" s="1"/>
      <c r="GLQ1433" s="1"/>
      <c r="GLR1433" s="1"/>
      <c r="GLS1433" s="1"/>
      <c r="GLT1433" s="1"/>
      <c r="GLU1433" s="1"/>
      <c r="GLV1433" s="1"/>
      <c r="GLW1433" s="1"/>
      <c r="GLX1433" s="1"/>
      <c r="GLY1433" s="1"/>
      <c r="GLZ1433" s="1"/>
      <c r="GMA1433" s="1"/>
      <c r="GMB1433" s="1"/>
      <c r="GMC1433" s="1"/>
      <c r="GMD1433" s="1"/>
      <c r="GME1433" s="1"/>
      <c r="GMF1433" s="1"/>
      <c r="GMG1433" s="1"/>
      <c r="GMH1433" s="1"/>
      <c r="GMI1433" s="1"/>
      <c r="GMJ1433" s="1"/>
      <c r="GMK1433" s="1"/>
      <c r="GML1433" s="1"/>
      <c r="GMM1433" s="1"/>
      <c r="GMN1433" s="1"/>
      <c r="GMO1433" s="1"/>
      <c r="GMP1433" s="1"/>
      <c r="GMQ1433" s="1"/>
      <c r="GMR1433" s="1"/>
      <c r="GMS1433" s="1"/>
      <c r="GMT1433" s="1"/>
      <c r="GMU1433" s="1"/>
      <c r="GMV1433" s="1"/>
      <c r="GMW1433" s="1"/>
      <c r="GMX1433" s="1"/>
      <c r="GMY1433" s="1"/>
      <c r="GMZ1433" s="1"/>
      <c r="GNA1433" s="1"/>
      <c r="GNB1433" s="1"/>
      <c r="GNC1433" s="1"/>
      <c r="GND1433" s="1"/>
      <c r="GNE1433" s="1"/>
      <c r="GNF1433" s="1"/>
      <c r="GNG1433" s="1"/>
      <c r="GNH1433" s="1"/>
      <c r="GNI1433" s="1"/>
      <c r="GNJ1433" s="1"/>
      <c r="GNK1433" s="1"/>
      <c r="GNL1433" s="1"/>
      <c r="GNM1433" s="1"/>
      <c r="GNN1433" s="1"/>
      <c r="GNO1433" s="1"/>
      <c r="GNP1433" s="1"/>
      <c r="GNQ1433" s="1"/>
      <c r="GNR1433" s="1"/>
      <c r="GNS1433" s="1"/>
      <c r="GNT1433" s="1"/>
      <c r="GNU1433" s="1"/>
      <c r="GNV1433" s="1"/>
      <c r="GNW1433" s="1"/>
      <c r="GNX1433" s="1"/>
      <c r="GNY1433" s="1"/>
      <c r="GNZ1433" s="1"/>
      <c r="GOA1433" s="1"/>
      <c r="GOB1433" s="1"/>
      <c r="GOC1433" s="1"/>
      <c r="GOD1433" s="1"/>
      <c r="GOE1433" s="1"/>
      <c r="GOF1433" s="1"/>
      <c r="GOG1433" s="1"/>
      <c r="GOH1433" s="1"/>
      <c r="GOI1433" s="1"/>
      <c r="GOJ1433" s="1"/>
      <c r="GOK1433" s="1"/>
      <c r="GOL1433" s="1"/>
      <c r="GOM1433" s="1"/>
      <c r="GON1433" s="1"/>
      <c r="GOO1433" s="1"/>
      <c r="GOP1433" s="1"/>
      <c r="GOQ1433" s="1"/>
      <c r="GOR1433" s="1"/>
      <c r="GOS1433" s="1"/>
      <c r="GOT1433" s="1"/>
      <c r="GOU1433" s="1"/>
      <c r="GOV1433" s="1"/>
      <c r="GOW1433" s="1"/>
      <c r="GOX1433" s="1"/>
      <c r="GOY1433" s="1"/>
      <c r="GOZ1433" s="1"/>
      <c r="GPA1433" s="1"/>
      <c r="GPB1433" s="1"/>
      <c r="GPC1433" s="1"/>
      <c r="GPD1433" s="1"/>
      <c r="GPE1433" s="1"/>
      <c r="GPF1433" s="1"/>
      <c r="GPG1433" s="1"/>
      <c r="GPH1433" s="1"/>
      <c r="GPI1433" s="1"/>
      <c r="GPJ1433" s="1"/>
      <c r="GPK1433" s="1"/>
      <c r="GPL1433" s="1"/>
      <c r="GPM1433" s="1"/>
      <c r="GPN1433" s="1"/>
      <c r="GPO1433" s="1"/>
      <c r="GPP1433" s="1"/>
      <c r="GPQ1433" s="1"/>
      <c r="GPR1433" s="1"/>
      <c r="GPS1433" s="1"/>
      <c r="GPT1433" s="1"/>
      <c r="GPU1433" s="1"/>
      <c r="GPV1433" s="1"/>
      <c r="GPW1433" s="1"/>
      <c r="GPX1433" s="1"/>
      <c r="GPY1433" s="1"/>
      <c r="GPZ1433" s="1"/>
      <c r="GQA1433" s="1"/>
      <c r="GQB1433" s="1"/>
      <c r="GQC1433" s="1"/>
      <c r="GQD1433" s="1"/>
      <c r="GQE1433" s="1"/>
      <c r="GQF1433" s="1"/>
      <c r="GQG1433" s="1"/>
      <c r="GQH1433" s="1"/>
      <c r="GQI1433" s="1"/>
      <c r="GQJ1433" s="1"/>
      <c r="GQK1433" s="1"/>
      <c r="GQL1433" s="1"/>
      <c r="GQM1433" s="1"/>
      <c r="GQN1433" s="1"/>
      <c r="GQO1433" s="1"/>
      <c r="GQP1433" s="1"/>
      <c r="GQQ1433" s="1"/>
      <c r="GQR1433" s="1"/>
      <c r="GQS1433" s="1"/>
      <c r="GQT1433" s="1"/>
      <c r="GQU1433" s="1"/>
      <c r="GQV1433" s="1"/>
      <c r="GQW1433" s="1"/>
      <c r="GQX1433" s="1"/>
      <c r="GQY1433" s="1"/>
      <c r="GQZ1433" s="1"/>
      <c r="GRA1433" s="1"/>
      <c r="GRB1433" s="1"/>
      <c r="GRC1433" s="1"/>
      <c r="GRD1433" s="1"/>
      <c r="GRE1433" s="1"/>
      <c r="GRF1433" s="1"/>
      <c r="GRG1433" s="1"/>
      <c r="GRH1433" s="1"/>
      <c r="GRI1433" s="1"/>
      <c r="GRJ1433" s="1"/>
      <c r="GRK1433" s="1"/>
      <c r="GRL1433" s="1"/>
      <c r="GRM1433" s="1"/>
      <c r="GRN1433" s="1"/>
      <c r="GRO1433" s="1"/>
      <c r="GRP1433" s="1"/>
      <c r="GRQ1433" s="1"/>
      <c r="GRR1433" s="1"/>
      <c r="GRS1433" s="1"/>
      <c r="GRT1433" s="1"/>
      <c r="GRU1433" s="1"/>
      <c r="GRV1433" s="1"/>
      <c r="GRW1433" s="1"/>
      <c r="GRX1433" s="1"/>
      <c r="GRY1433" s="1"/>
      <c r="GRZ1433" s="1"/>
      <c r="GSA1433" s="1"/>
      <c r="GSB1433" s="1"/>
      <c r="GSC1433" s="1"/>
      <c r="GSD1433" s="1"/>
      <c r="GSE1433" s="1"/>
      <c r="GSF1433" s="1"/>
      <c r="GSG1433" s="1"/>
      <c r="GSH1433" s="1"/>
      <c r="GSI1433" s="1"/>
      <c r="GSJ1433" s="1"/>
      <c r="GSK1433" s="1"/>
      <c r="GSL1433" s="1"/>
      <c r="GSM1433" s="1"/>
      <c r="GSN1433" s="1"/>
      <c r="GSO1433" s="1"/>
      <c r="GSP1433" s="1"/>
      <c r="GSQ1433" s="1"/>
      <c r="GSR1433" s="1"/>
      <c r="GSS1433" s="1"/>
      <c r="GST1433" s="1"/>
      <c r="GSU1433" s="1"/>
      <c r="GSV1433" s="1"/>
      <c r="GSW1433" s="1"/>
      <c r="GSX1433" s="1"/>
      <c r="GSY1433" s="1"/>
      <c r="GSZ1433" s="1"/>
      <c r="GTA1433" s="1"/>
      <c r="GTB1433" s="1"/>
      <c r="GTC1433" s="1"/>
      <c r="GTD1433" s="1"/>
      <c r="GTE1433" s="1"/>
      <c r="GTF1433" s="1"/>
      <c r="GTG1433" s="1"/>
      <c r="GTH1433" s="1"/>
      <c r="GTI1433" s="1"/>
      <c r="GTJ1433" s="1"/>
      <c r="GTK1433" s="1"/>
      <c r="GTL1433" s="1"/>
      <c r="GTM1433" s="1"/>
      <c r="GTN1433" s="1"/>
      <c r="GTO1433" s="1"/>
      <c r="GTP1433" s="1"/>
      <c r="GTQ1433" s="1"/>
      <c r="GTR1433" s="1"/>
      <c r="GTS1433" s="1"/>
      <c r="GTT1433" s="1"/>
      <c r="GTU1433" s="1"/>
      <c r="GTV1433" s="1"/>
      <c r="GTW1433" s="1"/>
      <c r="GTX1433" s="1"/>
      <c r="GTY1433" s="1"/>
      <c r="GTZ1433" s="1"/>
      <c r="GUA1433" s="1"/>
      <c r="GUB1433" s="1"/>
      <c r="GUC1433" s="1"/>
      <c r="GUD1433" s="1"/>
      <c r="GUE1433" s="1"/>
      <c r="GUF1433" s="1"/>
      <c r="GUG1433" s="1"/>
      <c r="GUH1433" s="1"/>
      <c r="GUI1433" s="1"/>
      <c r="GUJ1433" s="1"/>
      <c r="GUK1433" s="1"/>
      <c r="GUL1433" s="1"/>
      <c r="GUM1433" s="1"/>
      <c r="GUN1433" s="1"/>
      <c r="GUO1433" s="1"/>
      <c r="GUP1433" s="1"/>
      <c r="GUQ1433" s="1"/>
      <c r="GUR1433" s="1"/>
      <c r="GUS1433" s="1"/>
      <c r="GUT1433" s="1"/>
      <c r="GUU1433" s="1"/>
      <c r="GUV1433" s="1"/>
      <c r="GUW1433" s="1"/>
      <c r="GUX1433" s="1"/>
      <c r="GUY1433" s="1"/>
      <c r="GUZ1433" s="1"/>
      <c r="GVA1433" s="1"/>
      <c r="GVB1433" s="1"/>
      <c r="GVC1433" s="1"/>
      <c r="GVD1433" s="1"/>
      <c r="GVE1433" s="1"/>
      <c r="GVF1433" s="1"/>
      <c r="GVG1433" s="1"/>
      <c r="GVH1433" s="1"/>
      <c r="GVI1433" s="1"/>
      <c r="GVJ1433" s="1"/>
      <c r="GVK1433" s="1"/>
      <c r="GVL1433" s="1"/>
      <c r="GVM1433" s="1"/>
      <c r="GVN1433" s="1"/>
      <c r="GVO1433" s="1"/>
      <c r="GVP1433" s="1"/>
      <c r="GVQ1433" s="1"/>
      <c r="GVR1433" s="1"/>
      <c r="GVS1433" s="1"/>
      <c r="GVT1433" s="1"/>
      <c r="GVU1433" s="1"/>
      <c r="GVV1433" s="1"/>
      <c r="GVW1433" s="1"/>
      <c r="GVX1433" s="1"/>
      <c r="GVY1433" s="1"/>
      <c r="GVZ1433" s="1"/>
      <c r="GWA1433" s="1"/>
      <c r="GWB1433" s="1"/>
      <c r="GWC1433" s="1"/>
      <c r="GWD1433" s="1"/>
      <c r="GWE1433" s="1"/>
      <c r="GWF1433" s="1"/>
      <c r="GWG1433" s="1"/>
      <c r="GWH1433" s="1"/>
      <c r="GWI1433" s="1"/>
      <c r="GWJ1433" s="1"/>
      <c r="GWK1433" s="1"/>
      <c r="GWL1433" s="1"/>
      <c r="GWM1433" s="1"/>
      <c r="GWN1433" s="1"/>
      <c r="GWO1433" s="1"/>
      <c r="GWP1433" s="1"/>
      <c r="GWQ1433" s="1"/>
      <c r="GWR1433" s="1"/>
      <c r="GWS1433" s="1"/>
      <c r="GWT1433" s="1"/>
      <c r="GWU1433" s="1"/>
      <c r="GWV1433" s="1"/>
      <c r="GWW1433" s="1"/>
      <c r="GWX1433" s="1"/>
      <c r="GWY1433" s="1"/>
      <c r="GWZ1433" s="1"/>
      <c r="GXA1433" s="1"/>
      <c r="GXB1433" s="1"/>
      <c r="GXC1433" s="1"/>
      <c r="GXD1433" s="1"/>
      <c r="GXE1433" s="1"/>
      <c r="GXF1433" s="1"/>
      <c r="GXG1433" s="1"/>
      <c r="GXH1433" s="1"/>
      <c r="GXI1433" s="1"/>
      <c r="GXJ1433" s="1"/>
      <c r="GXK1433" s="1"/>
      <c r="GXL1433" s="1"/>
      <c r="GXM1433" s="1"/>
      <c r="GXN1433" s="1"/>
      <c r="GXO1433" s="1"/>
      <c r="GXP1433" s="1"/>
      <c r="GXQ1433" s="1"/>
      <c r="GXR1433" s="1"/>
      <c r="GXS1433" s="1"/>
      <c r="GXT1433" s="1"/>
      <c r="GXU1433" s="1"/>
      <c r="GXV1433" s="1"/>
      <c r="GXW1433" s="1"/>
      <c r="GXX1433" s="1"/>
      <c r="GXY1433" s="1"/>
      <c r="GXZ1433" s="1"/>
      <c r="GYA1433" s="1"/>
      <c r="GYB1433" s="1"/>
      <c r="GYC1433" s="1"/>
      <c r="GYD1433" s="1"/>
      <c r="GYE1433" s="1"/>
      <c r="GYF1433" s="1"/>
      <c r="GYG1433" s="1"/>
      <c r="GYH1433" s="1"/>
      <c r="GYI1433" s="1"/>
      <c r="GYJ1433" s="1"/>
      <c r="GYK1433" s="1"/>
      <c r="GYL1433" s="1"/>
      <c r="GYM1433" s="1"/>
      <c r="GYN1433" s="1"/>
      <c r="GYO1433" s="1"/>
      <c r="GYP1433" s="1"/>
      <c r="GYQ1433" s="1"/>
      <c r="GYR1433" s="1"/>
      <c r="GYS1433" s="1"/>
      <c r="GYT1433" s="1"/>
      <c r="GYU1433" s="1"/>
      <c r="GYV1433" s="1"/>
      <c r="GYW1433" s="1"/>
      <c r="GYX1433" s="1"/>
      <c r="GYY1433" s="1"/>
      <c r="GYZ1433" s="1"/>
      <c r="GZA1433" s="1"/>
      <c r="GZB1433" s="1"/>
      <c r="GZC1433" s="1"/>
      <c r="GZD1433" s="1"/>
      <c r="GZE1433" s="1"/>
      <c r="GZF1433" s="1"/>
      <c r="GZG1433" s="1"/>
      <c r="GZH1433" s="1"/>
      <c r="GZI1433" s="1"/>
      <c r="GZJ1433" s="1"/>
      <c r="GZK1433" s="1"/>
      <c r="GZL1433" s="1"/>
      <c r="GZM1433" s="1"/>
      <c r="GZN1433" s="1"/>
      <c r="GZO1433" s="1"/>
      <c r="GZP1433" s="1"/>
      <c r="GZQ1433" s="1"/>
      <c r="GZR1433" s="1"/>
      <c r="GZS1433" s="1"/>
      <c r="GZT1433" s="1"/>
      <c r="GZU1433" s="1"/>
      <c r="GZV1433" s="1"/>
      <c r="GZW1433" s="1"/>
      <c r="GZX1433" s="1"/>
      <c r="GZY1433" s="1"/>
      <c r="GZZ1433" s="1"/>
      <c r="HAA1433" s="1"/>
      <c r="HAB1433" s="1"/>
      <c r="HAC1433" s="1"/>
      <c r="HAD1433" s="1"/>
      <c r="HAE1433" s="1"/>
      <c r="HAF1433" s="1"/>
      <c r="HAG1433" s="1"/>
      <c r="HAH1433" s="1"/>
      <c r="HAI1433" s="1"/>
      <c r="HAJ1433" s="1"/>
      <c r="HAK1433" s="1"/>
      <c r="HAL1433" s="1"/>
      <c r="HAM1433" s="1"/>
      <c r="HAN1433" s="1"/>
      <c r="HAO1433" s="1"/>
      <c r="HAP1433" s="1"/>
      <c r="HAQ1433" s="1"/>
      <c r="HAR1433" s="1"/>
      <c r="HAS1433" s="1"/>
      <c r="HAT1433" s="1"/>
      <c r="HAU1433" s="1"/>
      <c r="HAV1433" s="1"/>
      <c r="HAW1433" s="1"/>
      <c r="HAX1433" s="1"/>
      <c r="HAY1433" s="1"/>
      <c r="HAZ1433" s="1"/>
      <c r="HBA1433" s="1"/>
      <c r="HBB1433" s="1"/>
      <c r="HBC1433" s="1"/>
      <c r="HBD1433" s="1"/>
      <c r="HBE1433" s="1"/>
      <c r="HBF1433" s="1"/>
      <c r="HBG1433" s="1"/>
      <c r="HBH1433" s="1"/>
      <c r="HBI1433" s="1"/>
      <c r="HBJ1433" s="1"/>
      <c r="HBK1433" s="1"/>
      <c r="HBL1433" s="1"/>
      <c r="HBM1433" s="1"/>
      <c r="HBN1433" s="1"/>
      <c r="HBO1433" s="1"/>
      <c r="HBP1433" s="1"/>
      <c r="HBQ1433" s="1"/>
      <c r="HBR1433" s="1"/>
      <c r="HBS1433" s="1"/>
      <c r="HBT1433" s="1"/>
      <c r="HBU1433" s="1"/>
      <c r="HBV1433" s="1"/>
      <c r="HBW1433" s="1"/>
      <c r="HBX1433" s="1"/>
      <c r="HBY1433" s="1"/>
      <c r="HBZ1433" s="1"/>
      <c r="HCA1433" s="1"/>
      <c r="HCB1433" s="1"/>
      <c r="HCC1433" s="1"/>
      <c r="HCD1433" s="1"/>
      <c r="HCE1433" s="1"/>
      <c r="HCF1433" s="1"/>
      <c r="HCG1433" s="1"/>
      <c r="HCH1433" s="1"/>
      <c r="HCI1433" s="1"/>
      <c r="HCJ1433" s="1"/>
      <c r="HCK1433" s="1"/>
      <c r="HCL1433" s="1"/>
      <c r="HCM1433" s="1"/>
      <c r="HCN1433" s="1"/>
      <c r="HCO1433" s="1"/>
      <c r="HCP1433" s="1"/>
      <c r="HCQ1433" s="1"/>
      <c r="HCR1433" s="1"/>
      <c r="HCS1433" s="1"/>
      <c r="HCT1433" s="1"/>
      <c r="HCU1433" s="1"/>
      <c r="HCV1433" s="1"/>
      <c r="HCW1433" s="1"/>
      <c r="HCX1433" s="1"/>
      <c r="HCY1433" s="1"/>
      <c r="HCZ1433" s="1"/>
      <c r="HDA1433" s="1"/>
      <c r="HDB1433" s="1"/>
      <c r="HDC1433" s="1"/>
      <c r="HDD1433" s="1"/>
      <c r="HDE1433" s="1"/>
      <c r="HDF1433" s="1"/>
      <c r="HDG1433" s="1"/>
      <c r="HDH1433" s="1"/>
      <c r="HDI1433" s="1"/>
      <c r="HDJ1433" s="1"/>
      <c r="HDK1433" s="1"/>
      <c r="HDL1433" s="1"/>
      <c r="HDM1433" s="1"/>
      <c r="HDN1433" s="1"/>
      <c r="HDO1433" s="1"/>
      <c r="HDP1433" s="1"/>
      <c r="HDQ1433" s="1"/>
      <c r="HDR1433" s="1"/>
      <c r="HDS1433" s="1"/>
      <c r="HDT1433" s="1"/>
      <c r="HDU1433" s="1"/>
      <c r="HDV1433" s="1"/>
      <c r="HDW1433" s="1"/>
      <c r="HDX1433" s="1"/>
      <c r="HDY1433" s="1"/>
      <c r="HDZ1433" s="1"/>
      <c r="HEA1433" s="1"/>
      <c r="HEB1433" s="1"/>
      <c r="HEC1433" s="1"/>
      <c r="HED1433" s="1"/>
      <c r="HEE1433" s="1"/>
      <c r="HEF1433" s="1"/>
      <c r="HEG1433" s="1"/>
      <c r="HEH1433" s="1"/>
      <c r="HEI1433" s="1"/>
      <c r="HEJ1433" s="1"/>
      <c r="HEK1433" s="1"/>
      <c r="HEL1433" s="1"/>
      <c r="HEM1433" s="1"/>
      <c r="HEN1433" s="1"/>
      <c r="HEO1433" s="1"/>
      <c r="HEP1433" s="1"/>
      <c r="HEQ1433" s="1"/>
      <c r="HER1433" s="1"/>
      <c r="HES1433" s="1"/>
      <c r="HET1433" s="1"/>
      <c r="HEU1433" s="1"/>
      <c r="HEV1433" s="1"/>
      <c r="HEW1433" s="1"/>
      <c r="HEX1433" s="1"/>
      <c r="HEY1433" s="1"/>
      <c r="HEZ1433" s="1"/>
      <c r="HFA1433" s="1"/>
      <c r="HFB1433" s="1"/>
      <c r="HFC1433" s="1"/>
      <c r="HFD1433" s="1"/>
      <c r="HFE1433" s="1"/>
      <c r="HFF1433" s="1"/>
      <c r="HFG1433" s="1"/>
      <c r="HFH1433" s="1"/>
      <c r="HFI1433" s="1"/>
      <c r="HFJ1433" s="1"/>
      <c r="HFK1433" s="1"/>
      <c r="HFL1433" s="1"/>
      <c r="HFM1433" s="1"/>
      <c r="HFN1433" s="1"/>
      <c r="HFO1433" s="1"/>
      <c r="HFP1433" s="1"/>
      <c r="HFQ1433" s="1"/>
      <c r="HFR1433" s="1"/>
      <c r="HFS1433" s="1"/>
      <c r="HFT1433" s="1"/>
      <c r="HFU1433" s="1"/>
      <c r="HFV1433" s="1"/>
      <c r="HFW1433" s="1"/>
      <c r="HFX1433" s="1"/>
      <c r="HFY1433" s="1"/>
      <c r="HFZ1433" s="1"/>
      <c r="HGA1433" s="1"/>
      <c r="HGB1433" s="1"/>
      <c r="HGC1433" s="1"/>
      <c r="HGD1433" s="1"/>
      <c r="HGE1433" s="1"/>
      <c r="HGF1433" s="1"/>
      <c r="HGG1433" s="1"/>
      <c r="HGH1433" s="1"/>
      <c r="HGI1433" s="1"/>
      <c r="HGJ1433" s="1"/>
      <c r="HGK1433" s="1"/>
      <c r="HGL1433" s="1"/>
      <c r="HGM1433" s="1"/>
      <c r="HGN1433" s="1"/>
      <c r="HGO1433" s="1"/>
      <c r="HGP1433" s="1"/>
      <c r="HGQ1433" s="1"/>
      <c r="HGR1433" s="1"/>
      <c r="HGS1433" s="1"/>
      <c r="HGT1433" s="1"/>
      <c r="HGU1433" s="1"/>
      <c r="HGV1433" s="1"/>
      <c r="HGW1433" s="1"/>
      <c r="HGX1433" s="1"/>
      <c r="HGY1433" s="1"/>
      <c r="HGZ1433" s="1"/>
      <c r="HHA1433" s="1"/>
      <c r="HHB1433" s="1"/>
      <c r="HHC1433" s="1"/>
      <c r="HHD1433" s="1"/>
      <c r="HHE1433" s="1"/>
      <c r="HHF1433" s="1"/>
      <c r="HHG1433" s="1"/>
      <c r="HHH1433" s="1"/>
      <c r="HHI1433" s="1"/>
      <c r="HHJ1433" s="1"/>
      <c r="HHK1433" s="1"/>
      <c r="HHL1433" s="1"/>
      <c r="HHM1433" s="1"/>
      <c r="HHN1433" s="1"/>
      <c r="HHO1433" s="1"/>
      <c r="HHP1433" s="1"/>
      <c r="HHQ1433" s="1"/>
      <c r="HHR1433" s="1"/>
      <c r="HHS1433" s="1"/>
      <c r="HHT1433" s="1"/>
      <c r="HHU1433" s="1"/>
      <c r="HHV1433" s="1"/>
      <c r="HHW1433" s="1"/>
      <c r="HHX1433" s="1"/>
      <c r="HHY1433" s="1"/>
      <c r="HHZ1433" s="1"/>
      <c r="HIA1433" s="1"/>
      <c r="HIB1433" s="1"/>
      <c r="HIC1433" s="1"/>
      <c r="HID1433" s="1"/>
      <c r="HIE1433" s="1"/>
      <c r="HIF1433" s="1"/>
      <c r="HIG1433" s="1"/>
      <c r="HIH1433" s="1"/>
      <c r="HII1433" s="1"/>
      <c r="HIJ1433" s="1"/>
      <c r="HIK1433" s="1"/>
      <c r="HIL1433" s="1"/>
      <c r="HIM1433" s="1"/>
      <c r="HIN1433" s="1"/>
      <c r="HIO1433" s="1"/>
      <c r="HIP1433" s="1"/>
      <c r="HIQ1433" s="1"/>
      <c r="HIR1433" s="1"/>
      <c r="HIS1433" s="1"/>
      <c r="HIT1433" s="1"/>
      <c r="HIU1433" s="1"/>
      <c r="HIV1433" s="1"/>
      <c r="HIW1433" s="1"/>
      <c r="HIX1433" s="1"/>
      <c r="HIY1433" s="1"/>
      <c r="HIZ1433" s="1"/>
      <c r="HJA1433" s="1"/>
      <c r="HJB1433" s="1"/>
      <c r="HJC1433" s="1"/>
      <c r="HJD1433" s="1"/>
      <c r="HJE1433" s="1"/>
      <c r="HJF1433" s="1"/>
      <c r="HJG1433" s="1"/>
      <c r="HJH1433" s="1"/>
      <c r="HJI1433" s="1"/>
      <c r="HJJ1433" s="1"/>
      <c r="HJK1433" s="1"/>
      <c r="HJL1433" s="1"/>
      <c r="HJM1433" s="1"/>
      <c r="HJN1433" s="1"/>
      <c r="HJO1433" s="1"/>
      <c r="HJP1433" s="1"/>
      <c r="HJQ1433" s="1"/>
      <c r="HJR1433" s="1"/>
      <c r="HJS1433" s="1"/>
      <c r="HJT1433" s="1"/>
      <c r="HJU1433" s="1"/>
      <c r="HJV1433" s="1"/>
      <c r="HJW1433" s="1"/>
      <c r="HJX1433" s="1"/>
      <c r="HJY1433" s="1"/>
      <c r="HJZ1433" s="1"/>
      <c r="HKA1433" s="1"/>
      <c r="HKB1433" s="1"/>
      <c r="HKC1433" s="1"/>
      <c r="HKD1433" s="1"/>
      <c r="HKE1433" s="1"/>
      <c r="HKF1433" s="1"/>
      <c r="HKG1433" s="1"/>
      <c r="HKH1433" s="1"/>
      <c r="HKI1433" s="1"/>
      <c r="HKJ1433" s="1"/>
      <c r="HKK1433" s="1"/>
      <c r="HKL1433" s="1"/>
      <c r="HKM1433" s="1"/>
      <c r="HKN1433" s="1"/>
      <c r="HKO1433" s="1"/>
      <c r="HKP1433" s="1"/>
      <c r="HKQ1433" s="1"/>
      <c r="HKR1433" s="1"/>
      <c r="HKS1433" s="1"/>
      <c r="HKT1433" s="1"/>
      <c r="HKU1433" s="1"/>
      <c r="HKV1433" s="1"/>
      <c r="HKW1433" s="1"/>
      <c r="HKX1433" s="1"/>
      <c r="HKY1433" s="1"/>
      <c r="HKZ1433" s="1"/>
      <c r="HLA1433" s="1"/>
      <c r="HLB1433" s="1"/>
      <c r="HLC1433" s="1"/>
      <c r="HLD1433" s="1"/>
      <c r="HLE1433" s="1"/>
      <c r="HLF1433" s="1"/>
      <c r="HLG1433" s="1"/>
      <c r="HLH1433" s="1"/>
      <c r="HLI1433" s="1"/>
      <c r="HLJ1433" s="1"/>
      <c r="HLK1433" s="1"/>
      <c r="HLL1433" s="1"/>
      <c r="HLM1433" s="1"/>
      <c r="HLN1433" s="1"/>
      <c r="HLO1433" s="1"/>
      <c r="HLP1433" s="1"/>
      <c r="HLQ1433" s="1"/>
      <c r="HLR1433" s="1"/>
      <c r="HLS1433" s="1"/>
      <c r="HLT1433" s="1"/>
      <c r="HLU1433" s="1"/>
      <c r="HLV1433" s="1"/>
      <c r="HLW1433" s="1"/>
      <c r="HLX1433" s="1"/>
      <c r="HLY1433" s="1"/>
      <c r="HLZ1433" s="1"/>
      <c r="HMA1433" s="1"/>
      <c r="HMB1433" s="1"/>
      <c r="HMC1433" s="1"/>
      <c r="HMD1433" s="1"/>
      <c r="HME1433" s="1"/>
      <c r="HMF1433" s="1"/>
      <c r="HMG1433" s="1"/>
      <c r="HMH1433" s="1"/>
      <c r="HMI1433" s="1"/>
      <c r="HMJ1433" s="1"/>
      <c r="HMK1433" s="1"/>
      <c r="HML1433" s="1"/>
      <c r="HMM1433" s="1"/>
      <c r="HMN1433" s="1"/>
      <c r="HMO1433" s="1"/>
      <c r="HMP1433" s="1"/>
      <c r="HMQ1433" s="1"/>
      <c r="HMR1433" s="1"/>
      <c r="HMS1433" s="1"/>
      <c r="HMT1433" s="1"/>
      <c r="HMU1433" s="1"/>
      <c r="HMV1433" s="1"/>
      <c r="HMW1433" s="1"/>
      <c r="HMX1433" s="1"/>
      <c r="HMY1433" s="1"/>
      <c r="HMZ1433" s="1"/>
      <c r="HNA1433" s="1"/>
      <c r="HNB1433" s="1"/>
      <c r="HNC1433" s="1"/>
      <c r="HND1433" s="1"/>
      <c r="HNE1433" s="1"/>
      <c r="HNF1433" s="1"/>
      <c r="HNG1433" s="1"/>
      <c r="HNH1433" s="1"/>
      <c r="HNI1433" s="1"/>
      <c r="HNJ1433" s="1"/>
      <c r="HNK1433" s="1"/>
      <c r="HNL1433" s="1"/>
      <c r="HNM1433" s="1"/>
      <c r="HNN1433" s="1"/>
      <c r="HNO1433" s="1"/>
      <c r="HNP1433" s="1"/>
      <c r="HNQ1433" s="1"/>
      <c r="HNR1433" s="1"/>
      <c r="HNS1433" s="1"/>
      <c r="HNT1433" s="1"/>
      <c r="HNU1433" s="1"/>
      <c r="HNV1433" s="1"/>
      <c r="HNW1433" s="1"/>
      <c r="HNX1433" s="1"/>
      <c r="HNY1433" s="1"/>
      <c r="HNZ1433" s="1"/>
      <c r="HOA1433" s="1"/>
      <c r="HOB1433" s="1"/>
      <c r="HOC1433" s="1"/>
      <c r="HOD1433" s="1"/>
      <c r="HOE1433" s="1"/>
      <c r="HOF1433" s="1"/>
      <c r="HOG1433" s="1"/>
      <c r="HOH1433" s="1"/>
      <c r="HOI1433" s="1"/>
      <c r="HOJ1433" s="1"/>
      <c r="HOK1433" s="1"/>
      <c r="HOL1433" s="1"/>
      <c r="HOM1433" s="1"/>
      <c r="HON1433" s="1"/>
      <c r="HOO1433" s="1"/>
      <c r="HOP1433" s="1"/>
      <c r="HOQ1433" s="1"/>
      <c r="HOR1433" s="1"/>
      <c r="HOS1433" s="1"/>
      <c r="HOT1433" s="1"/>
      <c r="HOU1433" s="1"/>
      <c r="HOV1433" s="1"/>
      <c r="HOW1433" s="1"/>
      <c r="HOX1433" s="1"/>
      <c r="HOY1433" s="1"/>
      <c r="HOZ1433" s="1"/>
      <c r="HPA1433" s="1"/>
      <c r="HPB1433" s="1"/>
      <c r="HPC1433" s="1"/>
      <c r="HPD1433" s="1"/>
      <c r="HPE1433" s="1"/>
      <c r="HPF1433" s="1"/>
      <c r="HPG1433" s="1"/>
      <c r="HPH1433" s="1"/>
      <c r="HPI1433" s="1"/>
      <c r="HPJ1433" s="1"/>
      <c r="HPK1433" s="1"/>
      <c r="HPL1433" s="1"/>
      <c r="HPM1433" s="1"/>
      <c r="HPN1433" s="1"/>
      <c r="HPO1433" s="1"/>
      <c r="HPP1433" s="1"/>
      <c r="HPQ1433" s="1"/>
      <c r="HPR1433" s="1"/>
      <c r="HPS1433" s="1"/>
      <c r="HPT1433" s="1"/>
      <c r="HPU1433" s="1"/>
      <c r="HPV1433" s="1"/>
      <c r="HPW1433" s="1"/>
      <c r="HPX1433" s="1"/>
      <c r="HPY1433" s="1"/>
      <c r="HPZ1433" s="1"/>
      <c r="HQA1433" s="1"/>
      <c r="HQB1433" s="1"/>
      <c r="HQC1433" s="1"/>
      <c r="HQD1433" s="1"/>
      <c r="HQE1433" s="1"/>
      <c r="HQF1433" s="1"/>
      <c r="HQG1433" s="1"/>
      <c r="HQH1433" s="1"/>
      <c r="HQI1433" s="1"/>
      <c r="HQJ1433" s="1"/>
      <c r="HQK1433" s="1"/>
      <c r="HQL1433" s="1"/>
      <c r="HQM1433" s="1"/>
      <c r="HQN1433" s="1"/>
      <c r="HQO1433" s="1"/>
      <c r="HQP1433" s="1"/>
      <c r="HQQ1433" s="1"/>
      <c r="HQR1433" s="1"/>
      <c r="HQS1433" s="1"/>
      <c r="HQT1433" s="1"/>
      <c r="HQU1433" s="1"/>
      <c r="HQV1433" s="1"/>
      <c r="HQW1433" s="1"/>
      <c r="HQX1433" s="1"/>
      <c r="HQY1433" s="1"/>
      <c r="HQZ1433" s="1"/>
      <c r="HRA1433" s="1"/>
      <c r="HRB1433" s="1"/>
      <c r="HRC1433" s="1"/>
      <c r="HRD1433" s="1"/>
      <c r="HRE1433" s="1"/>
      <c r="HRF1433" s="1"/>
      <c r="HRG1433" s="1"/>
      <c r="HRH1433" s="1"/>
      <c r="HRI1433" s="1"/>
      <c r="HRJ1433" s="1"/>
      <c r="HRK1433" s="1"/>
      <c r="HRL1433" s="1"/>
      <c r="HRM1433" s="1"/>
      <c r="HRN1433" s="1"/>
      <c r="HRO1433" s="1"/>
      <c r="HRP1433" s="1"/>
      <c r="HRQ1433" s="1"/>
      <c r="HRR1433" s="1"/>
      <c r="HRS1433" s="1"/>
      <c r="HRT1433" s="1"/>
      <c r="HRU1433" s="1"/>
      <c r="HRV1433" s="1"/>
      <c r="HRW1433" s="1"/>
      <c r="HRX1433" s="1"/>
      <c r="HRY1433" s="1"/>
      <c r="HRZ1433" s="1"/>
      <c r="HSA1433" s="1"/>
      <c r="HSB1433" s="1"/>
      <c r="HSC1433" s="1"/>
      <c r="HSD1433" s="1"/>
      <c r="HSE1433" s="1"/>
      <c r="HSF1433" s="1"/>
      <c r="HSG1433" s="1"/>
      <c r="HSH1433" s="1"/>
      <c r="HSI1433" s="1"/>
      <c r="HSJ1433" s="1"/>
      <c r="HSK1433" s="1"/>
      <c r="HSL1433" s="1"/>
      <c r="HSM1433" s="1"/>
      <c r="HSN1433" s="1"/>
      <c r="HSO1433" s="1"/>
      <c r="HSP1433" s="1"/>
      <c r="HSQ1433" s="1"/>
      <c r="HSR1433" s="1"/>
      <c r="HSS1433" s="1"/>
      <c r="HST1433" s="1"/>
      <c r="HSU1433" s="1"/>
      <c r="HSV1433" s="1"/>
      <c r="HSW1433" s="1"/>
      <c r="HSX1433" s="1"/>
      <c r="HSY1433" s="1"/>
      <c r="HSZ1433" s="1"/>
      <c r="HTA1433" s="1"/>
      <c r="HTB1433" s="1"/>
      <c r="HTC1433" s="1"/>
      <c r="HTD1433" s="1"/>
      <c r="HTE1433" s="1"/>
      <c r="HTF1433" s="1"/>
      <c r="HTG1433" s="1"/>
      <c r="HTH1433" s="1"/>
      <c r="HTI1433" s="1"/>
      <c r="HTJ1433" s="1"/>
      <c r="HTK1433" s="1"/>
      <c r="HTL1433" s="1"/>
      <c r="HTM1433" s="1"/>
      <c r="HTN1433" s="1"/>
      <c r="HTO1433" s="1"/>
      <c r="HTP1433" s="1"/>
      <c r="HTQ1433" s="1"/>
      <c r="HTR1433" s="1"/>
      <c r="HTS1433" s="1"/>
      <c r="HTT1433" s="1"/>
      <c r="HTU1433" s="1"/>
      <c r="HTV1433" s="1"/>
      <c r="HTW1433" s="1"/>
      <c r="HTX1433" s="1"/>
      <c r="HTY1433" s="1"/>
      <c r="HTZ1433" s="1"/>
      <c r="HUA1433" s="1"/>
      <c r="HUB1433" s="1"/>
      <c r="HUC1433" s="1"/>
      <c r="HUD1433" s="1"/>
      <c r="HUE1433" s="1"/>
      <c r="HUF1433" s="1"/>
      <c r="HUG1433" s="1"/>
      <c r="HUH1433" s="1"/>
      <c r="HUI1433" s="1"/>
      <c r="HUJ1433" s="1"/>
      <c r="HUK1433" s="1"/>
      <c r="HUL1433" s="1"/>
      <c r="HUM1433" s="1"/>
      <c r="HUN1433" s="1"/>
      <c r="HUO1433" s="1"/>
      <c r="HUP1433" s="1"/>
      <c r="HUQ1433" s="1"/>
      <c r="HUR1433" s="1"/>
      <c r="HUS1433" s="1"/>
      <c r="HUT1433" s="1"/>
      <c r="HUU1433" s="1"/>
      <c r="HUV1433" s="1"/>
      <c r="HUW1433" s="1"/>
      <c r="HUX1433" s="1"/>
      <c r="HUY1433" s="1"/>
      <c r="HUZ1433" s="1"/>
      <c r="HVA1433" s="1"/>
      <c r="HVB1433" s="1"/>
      <c r="HVC1433" s="1"/>
      <c r="HVD1433" s="1"/>
      <c r="HVE1433" s="1"/>
      <c r="HVF1433" s="1"/>
      <c r="HVG1433" s="1"/>
      <c r="HVH1433" s="1"/>
      <c r="HVI1433" s="1"/>
      <c r="HVJ1433" s="1"/>
      <c r="HVK1433" s="1"/>
      <c r="HVL1433" s="1"/>
      <c r="HVM1433" s="1"/>
      <c r="HVN1433" s="1"/>
      <c r="HVO1433" s="1"/>
      <c r="HVP1433" s="1"/>
      <c r="HVQ1433" s="1"/>
      <c r="HVR1433" s="1"/>
      <c r="HVS1433" s="1"/>
      <c r="HVT1433" s="1"/>
      <c r="HVU1433" s="1"/>
      <c r="HVV1433" s="1"/>
      <c r="HVW1433" s="1"/>
      <c r="HVX1433" s="1"/>
      <c r="HVY1433" s="1"/>
      <c r="HVZ1433" s="1"/>
      <c r="HWA1433" s="1"/>
      <c r="HWB1433" s="1"/>
      <c r="HWC1433" s="1"/>
      <c r="HWD1433" s="1"/>
      <c r="HWE1433" s="1"/>
      <c r="HWF1433" s="1"/>
      <c r="HWG1433" s="1"/>
      <c r="HWH1433" s="1"/>
      <c r="HWI1433" s="1"/>
      <c r="HWJ1433" s="1"/>
      <c r="HWK1433" s="1"/>
      <c r="HWL1433" s="1"/>
      <c r="HWM1433" s="1"/>
      <c r="HWN1433" s="1"/>
      <c r="HWO1433" s="1"/>
      <c r="HWP1433" s="1"/>
      <c r="HWQ1433" s="1"/>
      <c r="HWR1433" s="1"/>
      <c r="HWS1433" s="1"/>
      <c r="HWT1433" s="1"/>
      <c r="HWU1433" s="1"/>
      <c r="HWV1433" s="1"/>
      <c r="HWW1433" s="1"/>
      <c r="HWX1433" s="1"/>
      <c r="HWY1433" s="1"/>
      <c r="HWZ1433" s="1"/>
      <c r="HXA1433" s="1"/>
      <c r="HXB1433" s="1"/>
      <c r="HXC1433" s="1"/>
      <c r="HXD1433" s="1"/>
      <c r="HXE1433" s="1"/>
      <c r="HXF1433" s="1"/>
      <c r="HXG1433" s="1"/>
      <c r="HXH1433" s="1"/>
      <c r="HXI1433" s="1"/>
      <c r="HXJ1433" s="1"/>
      <c r="HXK1433" s="1"/>
      <c r="HXL1433" s="1"/>
      <c r="HXM1433" s="1"/>
      <c r="HXN1433" s="1"/>
      <c r="HXO1433" s="1"/>
      <c r="HXP1433" s="1"/>
      <c r="HXQ1433" s="1"/>
      <c r="HXR1433" s="1"/>
      <c r="HXS1433" s="1"/>
      <c r="HXT1433" s="1"/>
      <c r="HXU1433" s="1"/>
      <c r="HXV1433" s="1"/>
      <c r="HXW1433" s="1"/>
      <c r="HXX1433" s="1"/>
      <c r="HXY1433" s="1"/>
      <c r="HXZ1433" s="1"/>
      <c r="HYA1433" s="1"/>
      <c r="HYB1433" s="1"/>
      <c r="HYC1433" s="1"/>
      <c r="HYD1433" s="1"/>
      <c r="HYE1433" s="1"/>
      <c r="HYF1433" s="1"/>
      <c r="HYG1433" s="1"/>
      <c r="HYH1433" s="1"/>
      <c r="HYI1433" s="1"/>
      <c r="HYJ1433" s="1"/>
      <c r="HYK1433" s="1"/>
      <c r="HYL1433" s="1"/>
      <c r="HYM1433" s="1"/>
      <c r="HYN1433" s="1"/>
      <c r="HYO1433" s="1"/>
      <c r="HYP1433" s="1"/>
      <c r="HYQ1433" s="1"/>
      <c r="HYR1433" s="1"/>
      <c r="HYS1433" s="1"/>
      <c r="HYT1433" s="1"/>
      <c r="HYU1433" s="1"/>
      <c r="HYV1433" s="1"/>
      <c r="HYW1433" s="1"/>
      <c r="HYX1433" s="1"/>
      <c r="HYY1433" s="1"/>
      <c r="HYZ1433" s="1"/>
      <c r="HZA1433" s="1"/>
      <c r="HZB1433" s="1"/>
      <c r="HZC1433" s="1"/>
      <c r="HZD1433" s="1"/>
      <c r="HZE1433" s="1"/>
      <c r="HZF1433" s="1"/>
      <c r="HZG1433" s="1"/>
      <c r="HZH1433" s="1"/>
      <c r="HZI1433" s="1"/>
      <c r="HZJ1433" s="1"/>
      <c r="HZK1433" s="1"/>
      <c r="HZL1433" s="1"/>
      <c r="HZM1433" s="1"/>
      <c r="HZN1433" s="1"/>
      <c r="HZO1433" s="1"/>
      <c r="HZP1433" s="1"/>
      <c r="HZQ1433" s="1"/>
      <c r="HZR1433" s="1"/>
      <c r="HZS1433" s="1"/>
      <c r="HZT1433" s="1"/>
      <c r="HZU1433" s="1"/>
      <c r="HZV1433" s="1"/>
      <c r="HZW1433" s="1"/>
      <c r="HZX1433" s="1"/>
      <c r="HZY1433" s="1"/>
      <c r="HZZ1433" s="1"/>
      <c r="IAA1433" s="1"/>
      <c r="IAB1433" s="1"/>
      <c r="IAC1433" s="1"/>
      <c r="IAD1433" s="1"/>
      <c r="IAE1433" s="1"/>
      <c r="IAF1433" s="1"/>
      <c r="IAG1433" s="1"/>
      <c r="IAH1433" s="1"/>
      <c r="IAI1433" s="1"/>
      <c r="IAJ1433" s="1"/>
      <c r="IAK1433" s="1"/>
      <c r="IAL1433" s="1"/>
      <c r="IAM1433" s="1"/>
      <c r="IAN1433" s="1"/>
      <c r="IAO1433" s="1"/>
      <c r="IAP1433" s="1"/>
      <c r="IAQ1433" s="1"/>
      <c r="IAR1433" s="1"/>
      <c r="IAS1433" s="1"/>
      <c r="IAT1433" s="1"/>
      <c r="IAU1433" s="1"/>
      <c r="IAV1433" s="1"/>
      <c r="IAW1433" s="1"/>
      <c r="IAX1433" s="1"/>
      <c r="IAY1433" s="1"/>
      <c r="IAZ1433" s="1"/>
      <c r="IBA1433" s="1"/>
      <c r="IBB1433" s="1"/>
      <c r="IBC1433" s="1"/>
      <c r="IBD1433" s="1"/>
      <c r="IBE1433" s="1"/>
      <c r="IBF1433" s="1"/>
      <c r="IBG1433" s="1"/>
      <c r="IBH1433" s="1"/>
      <c r="IBI1433" s="1"/>
      <c r="IBJ1433" s="1"/>
      <c r="IBK1433" s="1"/>
      <c r="IBL1433" s="1"/>
      <c r="IBM1433" s="1"/>
      <c r="IBN1433" s="1"/>
      <c r="IBO1433" s="1"/>
      <c r="IBP1433" s="1"/>
      <c r="IBQ1433" s="1"/>
      <c r="IBR1433" s="1"/>
      <c r="IBS1433" s="1"/>
      <c r="IBT1433" s="1"/>
      <c r="IBU1433" s="1"/>
      <c r="IBV1433" s="1"/>
      <c r="IBW1433" s="1"/>
      <c r="IBX1433" s="1"/>
      <c r="IBY1433" s="1"/>
      <c r="IBZ1433" s="1"/>
      <c r="ICA1433" s="1"/>
      <c r="ICB1433" s="1"/>
      <c r="ICC1433" s="1"/>
      <c r="ICD1433" s="1"/>
      <c r="ICE1433" s="1"/>
      <c r="ICF1433" s="1"/>
      <c r="ICG1433" s="1"/>
      <c r="ICH1433" s="1"/>
      <c r="ICI1433" s="1"/>
      <c r="ICJ1433" s="1"/>
      <c r="ICK1433" s="1"/>
      <c r="ICL1433" s="1"/>
      <c r="ICM1433" s="1"/>
      <c r="ICN1433" s="1"/>
      <c r="ICO1433" s="1"/>
      <c r="ICP1433" s="1"/>
      <c r="ICQ1433" s="1"/>
      <c r="ICR1433" s="1"/>
      <c r="ICS1433" s="1"/>
      <c r="ICT1433" s="1"/>
      <c r="ICU1433" s="1"/>
      <c r="ICV1433" s="1"/>
      <c r="ICW1433" s="1"/>
      <c r="ICX1433" s="1"/>
      <c r="ICY1433" s="1"/>
      <c r="ICZ1433" s="1"/>
      <c r="IDA1433" s="1"/>
      <c r="IDB1433" s="1"/>
      <c r="IDC1433" s="1"/>
      <c r="IDD1433" s="1"/>
      <c r="IDE1433" s="1"/>
      <c r="IDF1433" s="1"/>
      <c r="IDG1433" s="1"/>
      <c r="IDH1433" s="1"/>
      <c r="IDI1433" s="1"/>
      <c r="IDJ1433" s="1"/>
      <c r="IDK1433" s="1"/>
      <c r="IDL1433" s="1"/>
      <c r="IDM1433" s="1"/>
      <c r="IDN1433" s="1"/>
      <c r="IDO1433" s="1"/>
      <c r="IDP1433" s="1"/>
      <c r="IDQ1433" s="1"/>
      <c r="IDR1433" s="1"/>
      <c r="IDS1433" s="1"/>
      <c r="IDT1433" s="1"/>
      <c r="IDU1433" s="1"/>
      <c r="IDV1433" s="1"/>
      <c r="IDW1433" s="1"/>
      <c r="IDX1433" s="1"/>
      <c r="IDY1433" s="1"/>
      <c r="IDZ1433" s="1"/>
      <c r="IEA1433" s="1"/>
      <c r="IEB1433" s="1"/>
      <c r="IEC1433" s="1"/>
      <c r="IED1433" s="1"/>
      <c r="IEE1433" s="1"/>
      <c r="IEF1433" s="1"/>
      <c r="IEG1433" s="1"/>
      <c r="IEH1433" s="1"/>
      <c r="IEI1433" s="1"/>
      <c r="IEJ1433" s="1"/>
      <c r="IEK1433" s="1"/>
      <c r="IEL1433" s="1"/>
      <c r="IEM1433" s="1"/>
      <c r="IEN1433" s="1"/>
      <c r="IEO1433" s="1"/>
      <c r="IEP1433" s="1"/>
      <c r="IEQ1433" s="1"/>
      <c r="IER1433" s="1"/>
      <c r="IES1433" s="1"/>
      <c r="IET1433" s="1"/>
      <c r="IEU1433" s="1"/>
      <c r="IEV1433" s="1"/>
      <c r="IEW1433" s="1"/>
      <c r="IEX1433" s="1"/>
      <c r="IEY1433" s="1"/>
      <c r="IEZ1433" s="1"/>
      <c r="IFA1433" s="1"/>
      <c r="IFB1433" s="1"/>
      <c r="IFC1433" s="1"/>
      <c r="IFD1433" s="1"/>
      <c r="IFE1433" s="1"/>
      <c r="IFF1433" s="1"/>
      <c r="IFG1433" s="1"/>
      <c r="IFH1433" s="1"/>
      <c r="IFI1433" s="1"/>
      <c r="IFJ1433" s="1"/>
      <c r="IFK1433" s="1"/>
      <c r="IFL1433" s="1"/>
      <c r="IFM1433" s="1"/>
      <c r="IFN1433" s="1"/>
      <c r="IFO1433" s="1"/>
      <c r="IFP1433" s="1"/>
      <c r="IFQ1433" s="1"/>
      <c r="IFR1433" s="1"/>
      <c r="IFS1433" s="1"/>
      <c r="IFT1433" s="1"/>
      <c r="IFU1433" s="1"/>
      <c r="IFV1433" s="1"/>
      <c r="IFW1433" s="1"/>
      <c r="IFX1433" s="1"/>
      <c r="IFY1433" s="1"/>
      <c r="IFZ1433" s="1"/>
      <c r="IGA1433" s="1"/>
      <c r="IGB1433" s="1"/>
      <c r="IGC1433" s="1"/>
      <c r="IGD1433" s="1"/>
      <c r="IGE1433" s="1"/>
      <c r="IGF1433" s="1"/>
      <c r="IGG1433" s="1"/>
      <c r="IGH1433" s="1"/>
      <c r="IGI1433" s="1"/>
      <c r="IGJ1433" s="1"/>
      <c r="IGK1433" s="1"/>
      <c r="IGL1433" s="1"/>
      <c r="IGM1433" s="1"/>
      <c r="IGN1433" s="1"/>
      <c r="IGO1433" s="1"/>
      <c r="IGP1433" s="1"/>
      <c r="IGQ1433" s="1"/>
      <c r="IGR1433" s="1"/>
      <c r="IGS1433" s="1"/>
      <c r="IGT1433" s="1"/>
      <c r="IGU1433" s="1"/>
      <c r="IGV1433" s="1"/>
      <c r="IGW1433" s="1"/>
      <c r="IGX1433" s="1"/>
      <c r="IGY1433" s="1"/>
      <c r="IGZ1433" s="1"/>
      <c r="IHA1433" s="1"/>
      <c r="IHB1433" s="1"/>
      <c r="IHC1433" s="1"/>
      <c r="IHD1433" s="1"/>
      <c r="IHE1433" s="1"/>
      <c r="IHF1433" s="1"/>
      <c r="IHG1433" s="1"/>
      <c r="IHH1433" s="1"/>
      <c r="IHI1433" s="1"/>
      <c r="IHJ1433" s="1"/>
      <c r="IHK1433" s="1"/>
      <c r="IHL1433" s="1"/>
      <c r="IHM1433" s="1"/>
      <c r="IHN1433" s="1"/>
      <c r="IHO1433" s="1"/>
      <c r="IHP1433" s="1"/>
      <c r="IHQ1433" s="1"/>
      <c r="IHR1433" s="1"/>
      <c r="IHS1433" s="1"/>
      <c r="IHT1433" s="1"/>
      <c r="IHU1433" s="1"/>
      <c r="IHV1433" s="1"/>
      <c r="IHW1433" s="1"/>
      <c r="IHX1433" s="1"/>
      <c r="IHY1433" s="1"/>
      <c r="IHZ1433" s="1"/>
      <c r="IIA1433" s="1"/>
      <c r="IIB1433" s="1"/>
      <c r="IIC1433" s="1"/>
      <c r="IID1433" s="1"/>
      <c r="IIE1433" s="1"/>
      <c r="IIF1433" s="1"/>
      <c r="IIG1433" s="1"/>
      <c r="IIH1433" s="1"/>
      <c r="III1433" s="1"/>
      <c r="IIJ1433" s="1"/>
      <c r="IIK1433" s="1"/>
      <c r="IIL1433" s="1"/>
      <c r="IIM1433" s="1"/>
      <c r="IIN1433" s="1"/>
      <c r="IIO1433" s="1"/>
      <c r="IIP1433" s="1"/>
      <c r="IIQ1433" s="1"/>
      <c r="IIR1433" s="1"/>
      <c r="IIS1433" s="1"/>
      <c r="IIT1433" s="1"/>
      <c r="IIU1433" s="1"/>
      <c r="IIV1433" s="1"/>
      <c r="IIW1433" s="1"/>
      <c r="IIX1433" s="1"/>
      <c r="IIY1433" s="1"/>
      <c r="IIZ1433" s="1"/>
      <c r="IJA1433" s="1"/>
      <c r="IJB1433" s="1"/>
      <c r="IJC1433" s="1"/>
      <c r="IJD1433" s="1"/>
      <c r="IJE1433" s="1"/>
      <c r="IJF1433" s="1"/>
      <c r="IJG1433" s="1"/>
      <c r="IJH1433" s="1"/>
      <c r="IJI1433" s="1"/>
      <c r="IJJ1433" s="1"/>
      <c r="IJK1433" s="1"/>
      <c r="IJL1433" s="1"/>
      <c r="IJM1433" s="1"/>
      <c r="IJN1433" s="1"/>
      <c r="IJO1433" s="1"/>
      <c r="IJP1433" s="1"/>
      <c r="IJQ1433" s="1"/>
      <c r="IJR1433" s="1"/>
      <c r="IJS1433" s="1"/>
      <c r="IJT1433" s="1"/>
      <c r="IJU1433" s="1"/>
      <c r="IJV1433" s="1"/>
      <c r="IJW1433" s="1"/>
      <c r="IJX1433" s="1"/>
      <c r="IJY1433" s="1"/>
      <c r="IJZ1433" s="1"/>
      <c r="IKA1433" s="1"/>
      <c r="IKB1433" s="1"/>
      <c r="IKC1433" s="1"/>
      <c r="IKD1433" s="1"/>
      <c r="IKE1433" s="1"/>
      <c r="IKF1433" s="1"/>
      <c r="IKG1433" s="1"/>
      <c r="IKH1433" s="1"/>
      <c r="IKI1433" s="1"/>
      <c r="IKJ1433" s="1"/>
      <c r="IKK1433" s="1"/>
      <c r="IKL1433" s="1"/>
      <c r="IKM1433" s="1"/>
      <c r="IKN1433" s="1"/>
      <c r="IKO1433" s="1"/>
      <c r="IKP1433" s="1"/>
      <c r="IKQ1433" s="1"/>
      <c r="IKR1433" s="1"/>
      <c r="IKS1433" s="1"/>
      <c r="IKT1433" s="1"/>
      <c r="IKU1433" s="1"/>
      <c r="IKV1433" s="1"/>
      <c r="IKW1433" s="1"/>
      <c r="IKX1433" s="1"/>
      <c r="IKY1433" s="1"/>
      <c r="IKZ1433" s="1"/>
      <c r="ILA1433" s="1"/>
      <c r="ILB1433" s="1"/>
      <c r="ILC1433" s="1"/>
      <c r="ILD1433" s="1"/>
      <c r="ILE1433" s="1"/>
      <c r="ILF1433" s="1"/>
      <c r="ILG1433" s="1"/>
      <c r="ILH1433" s="1"/>
      <c r="ILI1433" s="1"/>
      <c r="ILJ1433" s="1"/>
      <c r="ILK1433" s="1"/>
      <c r="ILL1433" s="1"/>
      <c r="ILM1433" s="1"/>
      <c r="ILN1433" s="1"/>
      <c r="ILO1433" s="1"/>
      <c r="ILP1433" s="1"/>
      <c r="ILQ1433" s="1"/>
      <c r="ILR1433" s="1"/>
      <c r="ILS1433" s="1"/>
      <c r="ILT1433" s="1"/>
      <c r="ILU1433" s="1"/>
      <c r="ILV1433" s="1"/>
      <c r="ILW1433" s="1"/>
      <c r="ILX1433" s="1"/>
      <c r="ILY1433" s="1"/>
      <c r="ILZ1433" s="1"/>
      <c r="IMA1433" s="1"/>
      <c r="IMB1433" s="1"/>
      <c r="IMC1433" s="1"/>
      <c r="IMD1433" s="1"/>
      <c r="IME1433" s="1"/>
      <c r="IMF1433" s="1"/>
      <c r="IMG1433" s="1"/>
      <c r="IMH1433" s="1"/>
      <c r="IMI1433" s="1"/>
      <c r="IMJ1433" s="1"/>
      <c r="IMK1433" s="1"/>
      <c r="IML1433" s="1"/>
      <c r="IMM1433" s="1"/>
      <c r="IMN1433" s="1"/>
      <c r="IMO1433" s="1"/>
      <c r="IMP1433" s="1"/>
      <c r="IMQ1433" s="1"/>
      <c r="IMR1433" s="1"/>
      <c r="IMS1433" s="1"/>
      <c r="IMT1433" s="1"/>
      <c r="IMU1433" s="1"/>
      <c r="IMV1433" s="1"/>
      <c r="IMW1433" s="1"/>
      <c r="IMX1433" s="1"/>
      <c r="IMY1433" s="1"/>
      <c r="IMZ1433" s="1"/>
      <c r="INA1433" s="1"/>
      <c r="INB1433" s="1"/>
      <c r="INC1433" s="1"/>
      <c r="IND1433" s="1"/>
      <c r="INE1433" s="1"/>
      <c r="INF1433" s="1"/>
      <c r="ING1433" s="1"/>
      <c r="INH1433" s="1"/>
      <c r="INI1433" s="1"/>
      <c r="INJ1433" s="1"/>
      <c r="INK1433" s="1"/>
      <c r="INL1433" s="1"/>
      <c r="INM1433" s="1"/>
      <c r="INN1433" s="1"/>
      <c r="INO1433" s="1"/>
      <c r="INP1433" s="1"/>
      <c r="INQ1433" s="1"/>
      <c r="INR1433" s="1"/>
      <c r="INS1433" s="1"/>
      <c r="INT1433" s="1"/>
      <c r="INU1433" s="1"/>
      <c r="INV1433" s="1"/>
      <c r="INW1433" s="1"/>
      <c r="INX1433" s="1"/>
      <c r="INY1433" s="1"/>
      <c r="INZ1433" s="1"/>
      <c r="IOA1433" s="1"/>
      <c r="IOB1433" s="1"/>
      <c r="IOC1433" s="1"/>
      <c r="IOD1433" s="1"/>
      <c r="IOE1433" s="1"/>
      <c r="IOF1433" s="1"/>
      <c r="IOG1433" s="1"/>
      <c r="IOH1433" s="1"/>
      <c r="IOI1433" s="1"/>
      <c r="IOJ1433" s="1"/>
      <c r="IOK1433" s="1"/>
      <c r="IOL1433" s="1"/>
      <c r="IOM1433" s="1"/>
      <c r="ION1433" s="1"/>
      <c r="IOO1433" s="1"/>
      <c r="IOP1433" s="1"/>
      <c r="IOQ1433" s="1"/>
      <c r="IOR1433" s="1"/>
      <c r="IOS1433" s="1"/>
      <c r="IOT1433" s="1"/>
      <c r="IOU1433" s="1"/>
      <c r="IOV1433" s="1"/>
      <c r="IOW1433" s="1"/>
      <c r="IOX1433" s="1"/>
      <c r="IOY1433" s="1"/>
      <c r="IOZ1433" s="1"/>
      <c r="IPA1433" s="1"/>
      <c r="IPB1433" s="1"/>
      <c r="IPC1433" s="1"/>
      <c r="IPD1433" s="1"/>
      <c r="IPE1433" s="1"/>
      <c r="IPF1433" s="1"/>
      <c r="IPG1433" s="1"/>
      <c r="IPH1433" s="1"/>
      <c r="IPI1433" s="1"/>
      <c r="IPJ1433" s="1"/>
      <c r="IPK1433" s="1"/>
      <c r="IPL1433" s="1"/>
      <c r="IPM1433" s="1"/>
      <c r="IPN1433" s="1"/>
      <c r="IPO1433" s="1"/>
      <c r="IPP1433" s="1"/>
      <c r="IPQ1433" s="1"/>
      <c r="IPR1433" s="1"/>
      <c r="IPS1433" s="1"/>
      <c r="IPT1433" s="1"/>
      <c r="IPU1433" s="1"/>
      <c r="IPV1433" s="1"/>
      <c r="IPW1433" s="1"/>
      <c r="IPX1433" s="1"/>
      <c r="IPY1433" s="1"/>
      <c r="IPZ1433" s="1"/>
      <c r="IQA1433" s="1"/>
      <c r="IQB1433" s="1"/>
      <c r="IQC1433" s="1"/>
      <c r="IQD1433" s="1"/>
      <c r="IQE1433" s="1"/>
      <c r="IQF1433" s="1"/>
      <c r="IQG1433" s="1"/>
      <c r="IQH1433" s="1"/>
      <c r="IQI1433" s="1"/>
      <c r="IQJ1433" s="1"/>
      <c r="IQK1433" s="1"/>
      <c r="IQL1433" s="1"/>
      <c r="IQM1433" s="1"/>
      <c r="IQN1433" s="1"/>
      <c r="IQO1433" s="1"/>
      <c r="IQP1433" s="1"/>
      <c r="IQQ1433" s="1"/>
      <c r="IQR1433" s="1"/>
      <c r="IQS1433" s="1"/>
      <c r="IQT1433" s="1"/>
      <c r="IQU1433" s="1"/>
      <c r="IQV1433" s="1"/>
      <c r="IQW1433" s="1"/>
      <c r="IQX1433" s="1"/>
      <c r="IQY1433" s="1"/>
      <c r="IQZ1433" s="1"/>
      <c r="IRA1433" s="1"/>
      <c r="IRB1433" s="1"/>
      <c r="IRC1433" s="1"/>
      <c r="IRD1433" s="1"/>
      <c r="IRE1433" s="1"/>
      <c r="IRF1433" s="1"/>
      <c r="IRG1433" s="1"/>
      <c r="IRH1433" s="1"/>
      <c r="IRI1433" s="1"/>
      <c r="IRJ1433" s="1"/>
      <c r="IRK1433" s="1"/>
      <c r="IRL1433" s="1"/>
      <c r="IRM1433" s="1"/>
      <c r="IRN1433" s="1"/>
      <c r="IRO1433" s="1"/>
      <c r="IRP1433" s="1"/>
      <c r="IRQ1433" s="1"/>
      <c r="IRR1433" s="1"/>
      <c r="IRS1433" s="1"/>
      <c r="IRT1433" s="1"/>
      <c r="IRU1433" s="1"/>
      <c r="IRV1433" s="1"/>
      <c r="IRW1433" s="1"/>
      <c r="IRX1433" s="1"/>
      <c r="IRY1433" s="1"/>
      <c r="IRZ1433" s="1"/>
      <c r="ISA1433" s="1"/>
      <c r="ISB1433" s="1"/>
      <c r="ISC1433" s="1"/>
      <c r="ISD1433" s="1"/>
      <c r="ISE1433" s="1"/>
      <c r="ISF1433" s="1"/>
      <c r="ISG1433" s="1"/>
      <c r="ISH1433" s="1"/>
      <c r="ISI1433" s="1"/>
      <c r="ISJ1433" s="1"/>
      <c r="ISK1433" s="1"/>
      <c r="ISL1433" s="1"/>
      <c r="ISM1433" s="1"/>
      <c r="ISN1433" s="1"/>
      <c r="ISO1433" s="1"/>
      <c r="ISP1433" s="1"/>
      <c r="ISQ1433" s="1"/>
      <c r="ISR1433" s="1"/>
      <c r="ISS1433" s="1"/>
      <c r="IST1433" s="1"/>
      <c r="ISU1433" s="1"/>
      <c r="ISV1433" s="1"/>
      <c r="ISW1433" s="1"/>
      <c r="ISX1433" s="1"/>
      <c r="ISY1433" s="1"/>
      <c r="ISZ1433" s="1"/>
      <c r="ITA1433" s="1"/>
      <c r="ITB1433" s="1"/>
      <c r="ITC1433" s="1"/>
      <c r="ITD1433" s="1"/>
      <c r="ITE1433" s="1"/>
      <c r="ITF1433" s="1"/>
      <c r="ITG1433" s="1"/>
      <c r="ITH1433" s="1"/>
      <c r="ITI1433" s="1"/>
      <c r="ITJ1433" s="1"/>
      <c r="ITK1433" s="1"/>
      <c r="ITL1433" s="1"/>
      <c r="ITM1433" s="1"/>
      <c r="ITN1433" s="1"/>
      <c r="ITO1433" s="1"/>
      <c r="ITP1433" s="1"/>
      <c r="ITQ1433" s="1"/>
      <c r="ITR1433" s="1"/>
      <c r="ITS1433" s="1"/>
      <c r="ITT1433" s="1"/>
      <c r="ITU1433" s="1"/>
      <c r="ITV1433" s="1"/>
      <c r="ITW1433" s="1"/>
      <c r="ITX1433" s="1"/>
      <c r="ITY1433" s="1"/>
      <c r="ITZ1433" s="1"/>
      <c r="IUA1433" s="1"/>
      <c r="IUB1433" s="1"/>
      <c r="IUC1433" s="1"/>
      <c r="IUD1433" s="1"/>
      <c r="IUE1433" s="1"/>
      <c r="IUF1433" s="1"/>
      <c r="IUG1433" s="1"/>
      <c r="IUH1433" s="1"/>
      <c r="IUI1433" s="1"/>
      <c r="IUJ1433" s="1"/>
      <c r="IUK1433" s="1"/>
      <c r="IUL1433" s="1"/>
      <c r="IUM1433" s="1"/>
      <c r="IUN1433" s="1"/>
      <c r="IUO1433" s="1"/>
      <c r="IUP1433" s="1"/>
      <c r="IUQ1433" s="1"/>
      <c r="IUR1433" s="1"/>
      <c r="IUS1433" s="1"/>
      <c r="IUT1433" s="1"/>
      <c r="IUU1433" s="1"/>
      <c r="IUV1433" s="1"/>
      <c r="IUW1433" s="1"/>
      <c r="IUX1433" s="1"/>
      <c r="IUY1433" s="1"/>
      <c r="IUZ1433" s="1"/>
      <c r="IVA1433" s="1"/>
      <c r="IVB1433" s="1"/>
      <c r="IVC1433" s="1"/>
      <c r="IVD1433" s="1"/>
      <c r="IVE1433" s="1"/>
      <c r="IVF1433" s="1"/>
      <c r="IVG1433" s="1"/>
      <c r="IVH1433" s="1"/>
      <c r="IVI1433" s="1"/>
      <c r="IVJ1433" s="1"/>
      <c r="IVK1433" s="1"/>
      <c r="IVL1433" s="1"/>
      <c r="IVM1433" s="1"/>
      <c r="IVN1433" s="1"/>
      <c r="IVO1433" s="1"/>
      <c r="IVP1433" s="1"/>
      <c r="IVQ1433" s="1"/>
      <c r="IVR1433" s="1"/>
      <c r="IVS1433" s="1"/>
      <c r="IVT1433" s="1"/>
      <c r="IVU1433" s="1"/>
      <c r="IVV1433" s="1"/>
      <c r="IVW1433" s="1"/>
      <c r="IVX1433" s="1"/>
      <c r="IVY1433" s="1"/>
      <c r="IVZ1433" s="1"/>
      <c r="IWA1433" s="1"/>
      <c r="IWB1433" s="1"/>
      <c r="IWC1433" s="1"/>
      <c r="IWD1433" s="1"/>
      <c r="IWE1433" s="1"/>
      <c r="IWF1433" s="1"/>
      <c r="IWG1433" s="1"/>
      <c r="IWH1433" s="1"/>
      <c r="IWI1433" s="1"/>
      <c r="IWJ1433" s="1"/>
      <c r="IWK1433" s="1"/>
      <c r="IWL1433" s="1"/>
      <c r="IWM1433" s="1"/>
      <c r="IWN1433" s="1"/>
      <c r="IWO1433" s="1"/>
      <c r="IWP1433" s="1"/>
      <c r="IWQ1433" s="1"/>
      <c r="IWR1433" s="1"/>
      <c r="IWS1433" s="1"/>
      <c r="IWT1433" s="1"/>
      <c r="IWU1433" s="1"/>
      <c r="IWV1433" s="1"/>
      <c r="IWW1433" s="1"/>
      <c r="IWX1433" s="1"/>
      <c r="IWY1433" s="1"/>
      <c r="IWZ1433" s="1"/>
      <c r="IXA1433" s="1"/>
      <c r="IXB1433" s="1"/>
      <c r="IXC1433" s="1"/>
      <c r="IXD1433" s="1"/>
      <c r="IXE1433" s="1"/>
      <c r="IXF1433" s="1"/>
      <c r="IXG1433" s="1"/>
      <c r="IXH1433" s="1"/>
      <c r="IXI1433" s="1"/>
      <c r="IXJ1433" s="1"/>
      <c r="IXK1433" s="1"/>
      <c r="IXL1433" s="1"/>
      <c r="IXM1433" s="1"/>
      <c r="IXN1433" s="1"/>
      <c r="IXO1433" s="1"/>
      <c r="IXP1433" s="1"/>
      <c r="IXQ1433" s="1"/>
      <c r="IXR1433" s="1"/>
      <c r="IXS1433" s="1"/>
      <c r="IXT1433" s="1"/>
      <c r="IXU1433" s="1"/>
      <c r="IXV1433" s="1"/>
      <c r="IXW1433" s="1"/>
      <c r="IXX1433" s="1"/>
      <c r="IXY1433" s="1"/>
      <c r="IXZ1433" s="1"/>
      <c r="IYA1433" s="1"/>
      <c r="IYB1433" s="1"/>
      <c r="IYC1433" s="1"/>
      <c r="IYD1433" s="1"/>
      <c r="IYE1433" s="1"/>
      <c r="IYF1433" s="1"/>
      <c r="IYG1433" s="1"/>
      <c r="IYH1433" s="1"/>
      <c r="IYI1433" s="1"/>
      <c r="IYJ1433" s="1"/>
      <c r="IYK1433" s="1"/>
      <c r="IYL1433" s="1"/>
      <c r="IYM1433" s="1"/>
      <c r="IYN1433" s="1"/>
      <c r="IYO1433" s="1"/>
      <c r="IYP1433" s="1"/>
      <c r="IYQ1433" s="1"/>
      <c r="IYR1433" s="1"/>
      <c r="IYS1433" s="1"/>
      <c r="IYT1433" s="1"/>
      <c r="IYU1433" s="1"/>
      <c r="IYV1433" s="1"/>
      <c r="IYW1433" s="1"/>
      <c r="IYX1433" s="1"/>
      <c r="IYY1433" s="1"/>
      <c r="IYZ1433" s="1"/>
      <c r="IZA1433" s="1"/>
      <c r="IZB1433" s="1"/>
      <c r="IZC1433" s="1"/>
      <c r="IZD1433" s="1"/>
      <c r="IZE1433" s="1"/>
      <c r="IZF1433" s="1"/>
      <c r="IZG1433" s="1"/>
      <c r="IZH1433" s="1"/>
      <c r="IZI1433" s="1"/>
      <c r="IZJ1433" s="1"/>
      <c r="IZK1433" s="1"/>
      <c r="IZL1433" s="1"/>
      <c r="IZM1433" s="1"/>
      <c r="IZN1433" s="1"/>
      <c r="IZO1433" s="1"/>
      <c r="IZP1433" s="1"/>
      <c r="IZQ1433" s="1"/>
      <c r="IZR1433" s="1"/>
      <c r="IZS1433" s="1"/>
      <c r="IZT1433" s="1"/>
      <c r="IZU1433" s="1"/>
      <c r="IZV1433" s="1"/>
      <c r="IZW1433" s="1"/>
      <c r="IZX1433" s="1"/>
      <c r="IZY1433" s="1"/>
      <c r="IZZ1433" s="1"/>
      <c r="JAA1433" s="1"/>
      <c r="JAB1433" s="1"/>
      <c r="JAC1433" s="1"/>
      <c r="JAD1433" s="1"/>
      <c r="JAE1433" s="1"/>
      <c r="JAF1433" s="1"/>
      <c r="JAG1433" s="1"/>
      <c r="JAH1433" s="1"/>
      <c r="JAI1433" s="1"/>
      <c r="JAJ1433" s="1"/>
      <c r="JAK1433" s="1"/>
      <c r="JAL1433" s="1"/>
      <c r="JAM1433" s="1"/>
      <c r="JAN1433" s="1"/>
      <c r="JAO1433" s="1"/>
      <c r="JAP1433" s="1"/>
      <c r="JAQ1433" s="1"/>
      <c r="JAR1433" s="1"/>
      <c r="JAS1433" s="1"/>
      <c r="JAT1433" s="1"/>
      <c r="JAU1433" s="1"/>
      <c r="JAV1433" s="1"/>
      <c r="JAW1433" s="1"/>
      <c r="JAX1433" s="1"/>
      <c r="JAY1433" s="1"/>
      <c r="JAZ1433" s="1"/>
      <c r="JBA1433" s="1"/>
      <c r="JBB1433" s="1"/>
      <c r="JBC1433" s="1"/>
      <c r="JBD1433" s="1"/>
      <c r="JBE1433" s="1"/>
      <c r="JBF1433" s="1"/>
      <c r="JBG1433" s="1"/>
      <c r="JBH1433" s="1"/>
      <c r="JBI1433" s="1"/>
      <c r="JBJ1433" s="1"/>
      <c r="JBK1433" s="1"/>
      <c r="JBL1433" s="1"/>
      <c r="JBM1433" s="1"/>
      <c r="JBN1433" s="1"/>
      <c r="JBO1433" s="1"/>
      <c r="JBP1433" s="1"/>
      <c r="JBQ1433" s="1"/>
      <c r="JBR1433" s="1"/>
      <c r="JBS1433" s="1"/>
      <c r="JBT1433" s="1"/>
      <c r="JBU1433" s="1"/>
      <c r="JBV1433" s="1"/>
      <c r="JBW1433" s="1"/>
      <c r="JBX1433" s="1"/>
      <c r="JBY1433" s="1"/>
      <c r="JBZ1433" s="1"/>
      <c r="JCA1433" s="1"/>
      <c r="JCB1433" s="1"/>
      <c r="JCC1433" s="1"/>
      <c r="JCD1433" s="1"/>
      <c r="JCE1433" s="1"/>
      <c r="JCF1433" s="1"/>
      <c r="JCG1433" s="1"/>
      <c r="JCH1433" s="1"/>
      <c r="JCI1433" s="1"/>
      <c r="JCJ1433" s="1"/>
      <c r="JCK1433" s="1"/>
      <c r="JCL1433" s="1"/>
      <c r="JCM1433" s="1"/>
      <c r="JCN1433" s="1"/>
      <c r="JCO1433" s="1"/>
      <c r="JCP1433" s="1"/>
      <c r="JCQ1433" s="1"/>
      <c r="JCR1433" s="1"/>
      <c r="JCS1433" s="1"/>
      <c r="JCT1433" s="1"/>
      <c r="JCU1433" s="1"/>
      <c r="JCV1433" s="1"/>
      <c r="JCW1433" s="1"/>
      <c r="JCX1433" s="1"/>
      <c r="JCY1433" s="1"/>
      <c r="JCZ1433" s="1"/>
      <c r="JDA1433" s="1"/>
      <c r="JDB1433" s="1"/>
      <c r="JDC1433" s="1"/>
      <c r="JDD1433" s="1"/>
      <c r="JDE1433" s="1"/>
      <c r="JDF1433" s="1"/>
      <c r="JDG1433" s="1"/>
      <c r="JDH1433" s="1"/>
      <c r="JDI1433" s="1"/>
      <c r="JDJ1433" s="1"/>
      <c r="JDK1433" s="1"/>
      <c r="JDL1433" s="1"/>
      <c r="JDM1433" s="1"/>
      <c r="JDN1433" s="1"/>
      <c r="JDO1433" s="1"/>
      <c r="JDP1433" s="1"/>
      <c r="JDQ1433" s="1"/>
      <c r="JDR1433" s="1"/>
      <c r="JDS1433" s="1"/>
      <c r="JDT1433" s="1"/>
      <c r="JDU1433" s="1"/>
      <c r="JDV1433" s="1"/>
      <c r="JDW1433" s="1"/>
      <c r="JDX1433" s="1"/>
      <c r="JDY1433" s="1"/>
      <c r="JDZ1433" s="1"/>
      <c r="JEA1433" s="1"/>
      <c r="JEB1433" s="1"/>
      <c r="JEC1433" s="1"/>
      <c r="JED1433" s="1"/>
      <c r="JEE1433" s="1"/>
      <c r="JEF1433" s="1"/>
      <c r="JEG1433" s="1"/>
      <c r="JEH1433" s="1"/>
      <c r="JEI1433" s="1"/>
      <c r="JEJ1433" s="1"/>
      <c r="JEK1433" s="1"/>
      <c r="JEL1433" s="1"/>
      <c r="JEM1433" s="1"/>
      <c r="JEN1433" s="1"/>
      <c r="JEO1433" s="1"/>
      <c r="JEP1433" s="1"/>
      <c r="JEQ1433" s="1"/>
      <c r="JER1433" s="1"/>
      <c r="JES1433" s="1"/>
      <c r="JET1433" s="1"/>
      <c r="JEU1433" s="1"/>
      <c r="JEV1433" s="1"/>
      <c r="JEW1433" s="1"/>
      <c r="JEX1433" s="1"/>
      <c r="JEY1433" s="1"/>
      <c r="JEZ1433" s="1"/>
      <c r="JFA1433" s="1"/>
      <c r="JFB1433" s="1"/>
      <c r="JFC1433" s="1"/>
      <c r="JFD1433" s="1"/>
      <c r="JFE1433" s="1"/>
      <c r="JFF1433" s="1"/>
      <c r="JFG1433" s="1"/>
      <c r="JFH1433" s="1"/>
      <c r="JFI1433" s="1"/>
      <c r="JFJ1433" s="1"/>
      <c r="JFK1433" s="1"/>
      <c r="JFL1433" s="1"/>
      <c r="JFM1433" s="1"/>
      <c r="JFN1433" s="1"/>
      <c r="JFO1433" s="1"/>
      <c r="JFP1433" s="1"/>
      <c r="JFQ1433" s="1"/>
      <c r="JFR1433" s="1"/>
      <c r="JFS1433" s="1"/>
      <c r="JFT1433" s="1"/>
      <c r="JFU1433" s="1"/>
      <c r="JFV1433" s="1"/>
      <c r="JFW1433" s="1"/>
      <c r="JFX1433" s="1"/>
      <c r="JFY1433" s="1"/>
      <c r="JFZ1433" s="1"/>
      <c r="JGA1433" s="1"/>
      <c r="JGB1433" s="1"/>
      <c r="JGC1433" s="1"/>
      <c r="JGD1433" s="1"/>
      <c r="JGE1433" s="1"/>
      <c r="JGF1433" s="1"/>
      <c r="JGG1433" s="1"/>
      <c r="JGH1433" s="1"/>
      <c r="JGI1433" s="1"/>
      <c r="JGJ1433" s="1"/>
      <c r="JGK1433" s="1"/>
      <c r="JGL1433" s="1"/>
      <c r="JGM1433" s="1"/>
      <c r="JGN1433" s="1"/>
      <c r="JGO1433" s="1"/>
      <c r="JGP1433" s="1"/>
      <c r="JGQ1433" s="1"/>
      <c r="JGR1433" s="1"/>
      <c r="JGS1433" s="1"/>
      <c r="JGT1433" s="1"/>
      <c r="JGU1433" s="1"/>
      <c r="JGV1433" s="1"/>
      <c r="JGW1433" s="1"/>
      <c r="JGX1433" s="1"/>
      <c r="JGY1433" s="1"/>
      <c r="JGZ1433" s="1"/>
      <c r="JHA1433" s="1"/>
      <c r="JHB1433" s="1"/>
      <c r="JHC1433" s="1"/>
      <c r="JHD1433" s="1"/>
      <c r="JHE1433" s="1"/>
      <c r="JHF1433" s="1"/>
      <c r="JHG1433" s="1"/>
      <c r="JHH1433" s="1"/>
      <c r="JHI1433" s="1"/>
      <c r="JHJ1433" s="1"/>
      <c r="JHK1433" s="1"/>
      <c r="JHL1433" s="1"/>
      <c r="JHM1433" s="1"/>
      <c r="JHN1433" s="1"/>
      <c r="JHO1433" s="1"/>
      <c r="JHP1433" s="1"/>
      <c r="JHQ1433" s="1"/>
      <c r="JHR1433" s="1"/>
      <c r="JHS1433" s="1"/>
      <c r="JHT1433" s="1"/>
      <c r="JHU1433" s="1"/>
      <c r="JHV1433" s="1"/>
      <c r="JHW1433" s="1"/>
      <c r="JHX1433" s="1"/>
      <c r="JHY1433" s="1"/>
      <c r="JHZ1433" s="1"/>
      <c r="JIA1433" s="1"/>
      <c r="JIB1433" s="1"/>
      <c r="JIC1433" s="1"/>
      <c r="JID1433" s="1"/>
      <c r="JIE1433" s="1"/>
      <c r="JIF1433" s="1"/>
      <c r="JIG1433" s="1"/>
      <c r="JIH1433" s="1"/>
      <c r="JII1433" s="1"/>
      <c r="JIJ1433" s="1"/>
      <c r="JIK1433" s="1"/>
      <c r="JIL1433" s="1"/>
      <c r="JIM1433" s="1"/>
      <c r="JIN1433" s="1"/>
      <c r="JIO1433" s="1"/>
      <c r="JIP1433" s="1"/>
      <c r="JIQ1433" s="1"/>
      <c r="JIR1433" s="1"/>
      <c r="JIS1433" s="1"/>
      <c r="JIT1433" s="1"/>
      <c r="JIU1433" s="1"/>
      <c r="JIV1433" s="1"/>
      <c r="JIW1433" s="1"/>
      <c r="JIX1433" s="1"/>
      <c r="JIY1433" s="1"/>
      <c r="JIZ1433" s="1"/>
      <c r="JJA1433" s="1"/>
      <c r="JJB1433" s="1"/>
      <c r="JJC1433" s="1"/>
      <c r="JJD1433" s="1"/>
      <c r="JJE1433" s="1"/>
      <c r="JJF1433" s="1"/>
      <c r="JJG1433" s="1"/>
      <c r="JJH1433" s="1"/>
      <c r="JJI1433" s="1"/>
      <c r="JJJ1433" s="1"/>
      <c r="JJK1433" s="1"/>
      <c r="JJL1433" s="1"/>
      <c r="JJM1433" s="1"/>
      <c r="JJN1433" s="1"/>
      <c r="JJO1433" s="1"/>
      <c r="JJP1433" s="1"/>
      <c r="JJQ1433" s="1"/>
      <c r="JJR1433" s="1"/>
      <c r="JJS1433" s="1"/>
      <c r="JJT1433" s="1"/>
      <c r="JJU1433" s="1"/>
      <c r="JJV1433" s="1"/>
      <c r="JJW1433" s="1"/>
      <c r="JJX1433" s="1"/>
      <c r="JJY1433" s="1"/>
      <c r="JJZ1433" s="1"/>
      <c r="JKA1433" s="1"/>
      <c r="JKB1433" s="1"/>
      <c r="JKC1433" s="1"/>
      <c r="JKD1433" s="1"/>
      <c r="JKE1433" s="1"/>
      <c r="JKF1433" s="1"/>
      <c r="JKG1433" s="1"/>
      <c r="JKH1433" s="1"/>
      <c r="JKI1433" s="1"/>
      <c r="JKJ1433" s="1"/>
      <c r="JKK1433" s="1"/>
      <c r="JKL1433" s="1"/>
      <c r="JKM1433" s="1"/>
      <c r="JKN1433" s="1"/>
      <c r="JKO1433" s="1"/>
      <c r="JKP1433" s="1"/>
      <c r="JKQ1433" s="1"/>
      <c r="JKR1433" s="1"/>
      <c r="JKS1433" s="1"/>
      <c r="JKT1433" s="1"/>
      <c r="JKU1433" s="1"/>
      <c r="JKV1433" s="1"/>
      <c r="JKW1433" s="1"/>
      <c r="JKX1433" s="1"/>
      <c r="JKY1433" s="1"/>
      <c r="JKZ1433" s="1"/>
      <c r="JLA1433" s="1"/>
      <c r="JLB1433" s="1"/>
      <c r="JLC1433" s="1"/>
      <c r="JLD1433" s="1"/>
      <c r="JLE1433" s="1"/>
      <c r="JLF1433" s="1"/>
      <c r="JLG1433" s="1"/>
      <c r="JLH1433" s="1"/>
      <c r="JLI1433" s="1"/>
      <c r="JLJ1433" s="1"/>
      <c r="JLK1433" s="1"/>
      <c r="JLL1433" s="1"/>
      <c r="JLM1433" s="1"/>
      <c r="JLN1433" s="1"/>
      <c r="JLO1433" s="1"/>
      <c r="JLP1433" s="1"/>
      <c r="JLQ1433" s="1"/>
      <c r="JLR1433" s="1"/>
      <c r="JLS1433" s="1"/>
      <c r="JLT1433" s="1"/>
      <c r="JLU1433" s="1"/>
      <c r="JLV1433" s="1"/>
      <c r="JLW1433" s="1"/>
      <c r="JLX1433" s="1"/>
      <c r="JLY1433" s="1"/>
      <c r="JLZ1433" s="1"/>
      <c r="JMA1433" s="1"/>
      <c r="JMB1433" s="1"/>
      <c r="JMC1433" s="1"/>
      <c r="JMD1433" s="1"/>
      <c r="JME1433" s="1"/>
      <c r="JMF1433" s="1"/>
      <c r="JMG1433" s="1"/>
      <c r="JMH1433" s="1"/>
      <c r="JMI1433" s="1"/>
      <c r="JMJ1433" s="1"/>
      <c r="JMK1433" s="1"/>
      <c r="JML1433" s="1"/>
      <c r="JMM1433" s="1"/>
      <c r="JMN1433" s="1"/>
      <c r="JMO1433" s="1"/>
      <c r="JMP1433" s="1"/>
      <c r="JMQ1433" s="1"/>
      <c r="JMR1433" s="1"/>
      <c r="JMS1433" s="1"/>
      <c r="JMT1433" s="1"/>
      <c r="JMU1433" s="1"/>
      <c r="JMV1433" s="1"/>
      <c r="JMW1433" s="1"/>
      <c r="JMX1433" s="1"/>
      <c r="JMY1433" s="1"/>
      <c r="JMZ1433" s="1"/>
      <c r="JNA1433" s="1"/>
      <c r="JNB1433" s="1"/>
      <c r="JNC1433" s="1"/>
      <c r="JND1433" s="1"/>
      <c r="JNE1433" s="1"/>
      <c r="JNF1433" s="1"/>
      <c r="JNG1433" s="1"/>
      <c r="JNH1433" s="1"/>
      <c r="JNI1433" s="1"/>
      <c r="JNJ1433" s="1"/>
      <c r="JNK1433" s="1"/>
      <c r="JNL1433" s="1"/>
      <c r="JNM1433" s="1"/>
      <c r="JNN1433" s="1"/>
      <c r="JNO1433" s="1"/>
      <c r="JNP1433" s="1"/>
      <c r="JNQ1433" s="1"/>
      <c r="JNR1433" s="1"/>
      <c r="JNS1433" s="1"/>
      <c r="JNT1433" s="1"/>
      <c r="JNU1433" s="1"/>
      <c r="JNV1433" s="1"/>
      <c r="JNW1433" s="1"/>
      <c r="JNX1433" s="1"/>
      <c r="JNY1433" s="1"/>
      <c r="JNZ1433" s="1"/>
      <c r="JOA1433" s="1"/>
      <c r="JOB1433" s="1"/>
      <c r="JOC1433" s="1"/>
      <c r="JOD1433" s="1"/>
      <c r="JOE1433" s="1"/>
      <c r="JOF1433" s="1"/>
      <c r="JOG1433" s="1"/>
      <c r="JOH1433" s="1"/>
      <c r="JOI1433" s="1"/>
      <c r="JOJ1433" s="1"/>
      <c r="JOK1433" s="1"/>
      <c r="JOL1433" s="1"/>
      <c r="JOM1433" s="1"/>
      <c r="JON1433" s="1"/>
      <c r="JOO1433" s="1"/>
      <c r="JOP1433" s="1"/>
      <c r="JOQ1433" s="1"/>
      <c r="JOR1433" s="1"/>
      <c r="JOS1433" s="1"/>
      <c r="JOT1433" s="1"/>
      <c r="JOU1433" s="1"/>
      <c r="JOV1433" s="1"/>
      <c r="JOW1433" s="1"/>
      <c r="JOX1433" s="1"/>
      <c r="JOY1433" s="1"/>
      <c r="JOZ1433" s="1"/>
      <c r="JPA1433" s="1"/>
      <c r="JPB1433" s="1"/>
      <c r="JPC1433" s="1"/>
      <c r="JPD1433" s="1"/>
      <c r="JPE1433" s="1"/>
      <c r="JPF1433" s="1"/>
      <c r="JPG1433" s="1"/>
      <c r="JPH1433" s="1"/>
      <c r="JPI1433" s="1"/>
      <c r="JPJ1433" s="1"/>
      <c r="JPK1433" s="1"/>
      <c r="JPL1433" s="1"/>
      <c r="JPM1433" s="1"/>
      <c r="JPN1433" s="1"/>
      <c r="JPO1433" s="1"/>
      <c r="JPP1433" s="1"/>
      <c r="JPQ1433" s="1"/>
      <c r="JPR1433" s="1"/>
      <c r="JPS1433" s="1"/>
      <c r="JPT1433" s="1"/>
      <c r="JPU1433" s="1"/>
      <c r="JPV1433" s="1"/>
      <c r="JPW1433" s="1"/>
      <c r="JPX1433" s="1"/>
      <c r="JPY1433" s="1"/>
      <c r="JPZ1433" s="1"/>
      <c r="JQA1433" s="1"/>
      <c r="JQB1433" s="1"/>
      <c r="JQC1433" s="1"/>
      <c r="JQD1433" s="1"/>
      <c r="JQE1433" s="1"/>
      <c r="JQF1433" s="1"/>
      <c r="JQG1433" s="1"/>
      <c r="JQH1433" s="1"/>
      <c r="JQI1433" s="1"/>
      <c r="JQJ1433" s="1"/>
      <c r="JQK1433" s="1"/>
      <c r="JQL1433" s="1"/>
      <c r="JQM1433" s="1"/>
      <c r="JQN1433" s="1"/>
      <c r="JQO1433" s="1"/>
      <c r="JQP1433" s="1"/>
      <c r="JQQ1433" s="1"/>
      <c r="JQR1433" s="1"/>
      <c r="JQS1433" s="1"/>
      <c r="JQT1433" s="1"/>
      <c r="JQU1433" s="1"/>
      <c r="JQV1433" s="1"/>
      <c r="JQW1433" s="1"/>
      <c r="JQX1433" s="1"/>
      <c r="JQY1433" s="1"/>
      <c r="JQZ1433" s="1"/>
      <c r="JRA1433" s="1"/>
      <c r="JRB1433" s="1"/>
      <c r="JRC1433" s="1"/>
      <c r="JRD1433" s="1"/>
      <c r="JRE1433" s="1"/>
      <c r="JRF1433" s="1"/>
      <c r="JRG1433" s="1"/>
      <c r="JRH1433" s="1"/>
      <c r="JRI1433" s="1"/>
      <c r="JRJ1433" s="1"/>
      <c r="JRK1433" s="1"/>
      <c r="JRL1433" s="1"/>
      <c r="JRM1433" s="1"/>
      <c r="JRN1433" s="1"/>
      <c r="JRO1433" s="1"/>
      <c r="JRP1433" s="1"/>
      <c r="JRQ1433" s="1"/>
      <c r="JRR1433" s="1"/>
      <c r="JRS1433" s="1"/>
      <c r="JRT1433" s="1"/>
      <c r="JRU1433" s="1"/>
      <c r="JRV1433" s="1"/>
      <c r="JRW1433" s="1"/>
      <c r="JRX1433" s="1"/>
      <c r="JRY1433" s="1"/>
      <c r="JRZ1433" s="1"/>
      <c r="JSA1433" s="1"/>
      <c r="JSB1433" s="1"/>
      <c r="JSC1433" s="1"/>
      <c r="JSD1433" s="1"/>
      <c r="JSE1433" s="1"/>
      <c r="JSF1433" s="1"/>
      <c r="JSG1433" s="1"/>
      <c r="JSH1433" s="1"/>
      <c r="JSI1433" s="1"/>
      <c r="JSJ1433" s="1"/>
      <c r="JSK1433" s="1"/>
      <c r="JSL1433" s="1"/>
      <c r="JSM1433" s="1"/>
      <c r="JSN1433" s="1"/>
      <c r="JSO1433" s="1"/>
      <c r="JSP1433" s="1"/>
      <c r="JSQ1433" s="1"/>
      <c r="JSR1433" s="1"/>
      <c r="JSS1433" s="1"/>
      <c r="JST1433" s="1"/>
      <c r="JSU1433" s="1"/>
      <c r="JSV1433" s="1"/>
      <c r="JSW1433" s="1"/>
      <c r="JSX1433" s="1"/>
      <c r="JSY1433" s="1"/>
      <c r="JSZ1433" s="1"/>
      <c r="JTA1433" s="1"/>
      <c r="JTB1433" s="1"/>
      <c r="JTC1433" s="1"/>
      <c r="JTD1433" s="1"/>
      <c r="JTE1433" s="1"/>
      <c r="JTF1433" s="1"/>
      <c r="JTG1433" s="1"/>
      <c r="JTH1433" s="1"/>
      <c r="JTI1433" s="1"/>
      <c r="JTJ1433" s="1"/>
      <c r="JTK1433" s="1"/>
      <c r="JTL1433" s="1"/>
      <c r="JTM1433" s="1"/>
      <c r="JTN1433" s="1"/>
      <c r="JTO1433" s="1"/>
      <c r="JTP1433" s="1"/>
      <c r="JTQ1433" s="1"/>
      <c r="JTR1433" s="1"/>
      <c r="JTS1433" s="1"/>
      <c r="JTT1433" s="1"/>
      <c r="JTU1433" s="1"/>
      <c r="JTV1433" s="1"/>
      <c r="JTW1433" s="1"/>
      <c r="JTX1433" s="1"/>
      <c r="JTY1433" s="1"/>
      <c r="JTZ1433" s="1"/>
      <c r="JUA1433" s="1"/>
      <c r="JUB1433" s="1"/>
      <c r="JUC1433" s="1"/>
      <c r="JUD1433" s="1"/>
      <c r="JUE1433" s="1"/>
      <c r="JUF1433" s="1"/>
      <c r="JUG1433" s="1"/>
      <c r="JUH1433" s="1"/>
      <c r="JUI1433" s="1"/>
      <c r="JUJ1433" s="1"/>
      <c r="JUK1433" s="1"/>
      <c r="JUL1433" s="1"/>
      <c r="JUM1433" s="1"/>
      <c r="JUN1433" s="1"/>
      <c r="JUO1433" s="1"/>
      <c r="JUP1433" s="1"/>
      <c r="JUQ1433" s="1"/>
      <c r="JUR1433" s="1"/>
      <c r="JUS1433" s="1"/>
      <c r="JUT1433" s="1"/>
      <c r="JUU1433" s="1"/>
      <c r="JUV1433" s="1"/>
      <c r="JUW1433" s="1"/>
      <c r="JUX1433" s="1"/>
      <c r="JUY1433" s="1"/>
      <c r="JUZ1433" s="1"/>
      <c r="JVA1433" s="1"/>
      <c r="JVB1433" s="1"/>
      <c r="JVC1433" s="1"/>
      <c r="JVD1433" s="1"/>
      <c r="JVE1433" s="1"/>
      <c r="JVF1433" s="1"/>
      <c r="JVG1433" s="1"/>
      <c r="JVH1433" s="1"/>
      <c r="JVI1433" s="1"/>
      <c r="JVJ1433" s="1"/>
      <c r="JVK1433" s="1"/>
      <c r="JVL1433" s="1"/>
      <c r="JVM1433" s="1"/>
      <c r="JVN1433" s="1"/>
      <c r="JVO1433" s="1"/>
      <c r="JVP1433" s="1"/>
      <c r="JVQ1433" s="1"/>
      <c r="JVR1433" s="1"/>
      <c r="JVS1433" s="1"/>
      <c r="JVT1433" s="1"/>
      <c r="JVU1433" s="1"/>
      <c r="JVV1433" s="1"/>
      <c r="JVW1433" s="1"/>
      <c r="JVX1433" s="1"/>
      <c r="JVY1433" s="1"/>
      <c r="JVZ1433" s="1"/>
      <c r="JWA1433" s="1"/>
      <c r="JWB1433" s="1"/>
      <c r="JWC1433" s="1"/>
      <c r="JWD1433" s="1"/>
      <c r="JWE1433" s="1"/>
      <c r="JWF1433" s="1"/>
      <c r="JWG1433" s="1"/>
      <c r="JWH1433" s="1"/>
      <c r="JWI1433" s="1"/>
      <c r="JWJ1433" s="1"/>
      <c r="JWK1433" s="1"/>
      <c r="JWL1433" s="1"/>
      <c r="JWM1433" s="1"/>
      <c r="JWN1433" s="1"/>
      <c r="JWO1433" s="1"/>
      <c r="JWP1433" s="1"/>
      <c r="JWQ1433" s="1"/>
      <c r="JWR1433" s="1"/>
      <c r="JWS1433" s="1"/>
      <c r="JWT1433" s="1"/>
      <c r="JWU1433" s="1"/>
      <c r="JWV1433" s="1"/>
      <c r="JWW1433" s="1"/>
      <c r="JWX1433" s="1"/>
      <c r="JWY1433" s="1"/>
      <c r="JWZ1433" s="1"/>
      <c r="JXA1433" s="1"/>
      <c r="JXB1433" s="1"/>
      <c r="JXC1433" s="1"/>
      <c r="JXD1433" s="1"/>
      <c r="JXE1433" s="1"/>
      <c r="JXF1433" s="1"/>
      <c r="JXG1433" s="1"/>
      <c r="JXH1433" s="1"/>
      <c r="JXI1433" s="1"/>
      <c r="JXJ1433" s="1"/>
      <c r="JXK1433" s="1"/>
      <c r="JXL1433" s="1"/>
      <c r="JXM1433" s="1"/>
      <c r="JXN1433" s="1"/>
      <c r="JXO1433" s="1"/>
      <c r="JXP1433" s="1"/>
      <c r="JXQ1433" s="1"/>
      <c r="JXR1433" s="1"/>
      <c r="JXS1433" s="1"/>
      <c r="JXT1433" s="1"/>
      <c r="JXU1433" s="1"/>
      <c r="JXV1433" s="1"/>
      <c r="JXW1433" s="1"/>
      <c r="JXX1433" s="1"/>
      <c r="JXY1433" s="1"/>
      <c r="JXZ1433" s="1"/>
      <c r="JYA1433" s="1"/>
      <c r="JYB1433" s="1"/>
      <c r="JYC1433" s="1"/>
      <c r="JYD1433" s="1"/>
      <c r="JYE1433" s="1"/>
      <c r="JYF1433" s="1"/>
      <c r="JYG1433" s="1"/>
      <c r="JYH1433" s="1"/>
      <c r="JYI1433" s="1"/>
      <c r="JYJ1433" s="1"/>
      <c r="JYK1433" s="1"/>
      <c r="JYL1433" s="1"/>
      <c r="JYM1433" s="1"/>
      <c r="JYN1433" s="1"/>
      <c r="JYO1433" s="1"/>
      <c r="JYP1433" s="1"/>
      <c r="JYQ1433" s="1"/>
      <c r="JYR1433" s="1"/>
      <c r="JYS1433" s="1"/>
      <c r="JYT1433" s="1"/>
      <c r="JYU1433" s="1"/>
      <c r="JYV1433" s="1"/>
      <c r="JYW1433" s="1"/>
      <c r="JYX1433" s="1"/>
      <c r="JYY1433" s="1"/>
      <c r="JYZ1433" s="1"/>
      <c r="JZA1433" s="1"/>
      <c r="JZB1433" s="1"/>
      <c r="JZC1433" s="1"/>
      <c r="JZD1433" s="1"/>
      <c r="JZE1433" s="1"/>
      <c r="JZF1433" s="1"/>
      <c r="JZG1433" s="1"/>
      <c r="JZH1433" s="1"/>
      <c r="JZI1433" s="1"/>
      <c r="JZJ1433" s="1"/>
      <c r="JZK1433" s="1"/>
      <c r="JZL1433" s="1"/>
      <c r="JZM1433" s="1"/>
      <c r="JZN1433" s="1"/>
      <c r="JZO1433" s="1"/>
      <c r="JZP1433" s="1"/>
      <c r="JZQ1433" s="1"/>
      <c r="JZR1433" s="1"/>
      <c r="JZS1433" s="1"/>
      <c r="JZT1433" s="1"/>
      <c r="JZU1433" s="1"/>
      <c r="JZV1433" s="1"/>
      <c r="JZW1433" s="1"/>
      <c r="JZX1433" s="1"/>
      <c r="JZY1433" s="1"/>
      <c r="JZZ1433" s="1"/>
      <c r="KAA1433" s="1"/>
      <c r="KAB1433" s="1"/>
      <c r="KAC1433" s="1"/>
      <c r="KAD1433" s="1"/>
      <c r="KAE1433" s="1"/>
      <c r="KAF1433" s="1"/>
      <c r="KAG1433" s="1"/>
      <c r="KAH1433" s="1"/>
      <c r="KAI1433" s="1"/>
      <c r="KAJ1433" s="1"/>
      <c r="KAK1433" s="1"/>
      <c r="KAL1433" s="1"/>
      <c r="KAM1433" s="1"/>
      <c r="KAN1433" s="1"/>
      <c r="KAO1433" s="1"/>
      <c r="KAP1433" s="1"/>
      <c r="KAQ1433" s="1"/>
      <c r="KAR1433" s="1"/>
      <c r="KAS1433" s="1"/>
      <c r="KAT1433" s="1"/>
      <c r="KAU1433" s="1"/>
      <c r="KAV1433" s="1"/>
      <c r="KAW1433" s="1"/>
      <c r="KAX1433" s="1"/>
      <c r="KAY1433" s="1"/>
      <c r="KAZ1433" s="1"/>
      <c r="KBA1433" s="1"/>
      <c r="KBB1433" s="1"/>
      <c r="KBC1433" s="1"/>
      <c r="KBD1433" s="1"/>
      <c r="KBE1433" s="1"/>
      <c r="KBF1433" s="1"/>
      <c r="KBG1433" s="1"/>
      <c r="KBH1433" s="1"/>
      <c r="KBI1433" s="1"/>
      <c r="KBJ1433" s="1"/>
      <c r="KBK1433" s="1"/>
      <c r="KBL1433" s="1"/>
      <c r="KBM1433" s="1"/>
      <c r="KBN1433" s="1"/>
      <c r="KBO1433" s="1"/>
      <c r="KBP1433" s="1"/>
      <c r="KBQ1433" s="1"/>
      <c r="KBR1433" s="1"/>
      <c r="KBS1433" s="1"/>
      <c r="KBT1433" s="1"/>
      <c r="KBU1433" s="1"/>
      <c r="KBV1433" s="1"/>
      <c r="KBW1433" s="1"/>
      <c r="KBX1433" s="1"/>
      <c r="KBY1433" s="1"/>
      <c r="KBZ1433" s="1"/>
      <c r="KCA1433" s="1"/>
      <c r="KCB1433" s="1"/>
      <c r="KCC1433" s="1"/>
      <c r="KCD1433" s="1"/>
      <c r="KCE1433" s="1"/>
      <c r="KCF1433" s="1"/>
      <c r="KCG1433" s="1"/>
      <c r="KCH1433" s="1"/>
      <c r="KCI1433" s="1"/>
      <c r="KCJ1433" s="1"/>
      <c r="KCK1433" s="1"/>
      <c r="KCL1433" s="1"/>
      <c r="KCM1433" s="1"/>
      <c r="KCN1433" s="1"/>
      <c r="KCO1433" s="1"/>
      <c r="KCP1433" s="1"/>
      <c r="KCQ1433" s="1"/>
      <c r="KCR1433" s="1"/>
      <c r="KCS1433" s="1"/>
      <c r="KCT1433" s="1"/>
      <c r="KCU1433" s="1"/>
      <c r="KCV1433" s="1"/>
      <c r="KCW1433" s="1"/>
      <c r="KCX1433" s="1"/>
      <c r="KCY1433" s="1"/>
      <c r="KCZ1433" s="1"/>
      <c r="KDA1433" s="1"/>
      <c r="KDB1433" s="1"/>
      <c r="KDC1433" s="1"/>
      <c r="KDD1433" s="1"/>
      <c r="KDE1433" s="1"/>
      <c r="KDF1433" s="1"/>
      <c r="KDG1433" s="1"/>
      <c r="KDH1433" s="1"/>
      <c r="KDI1433" s="1"/>
      <c r="KDJ1433" s="1"/>
      <c r="KDK1433" s="1"/>
      <c r="KDL1433" s="1"/>
      <c r="KDM1433" s="1"/>
      <c r="KDN1433" s="1"/>
      <c r="KDO1433" s="1"/>
      <c r="KDP1433" s="1"/>
      <c r="KDQ1433" s="1"/>
      <c r="KDR1433" s="1"/>
      <c r="KDS1433" s="1"/>
      <c r="KDT1433" s="1"/>
      <c r="KDU1433" s="1"/>
      <c r="KDV1433" s="1"/>
      <c r="KDW1433" s="1"/>
      <c r="KDX1433" s="1"/>
      <c r="KDY1433" s="1"/>
      <c r="KDZ1433" s="1"/>
      <c r="KEA1433" s="1"/>
      <c r="KEB1433" s="1"/>
      <c r="KEC1433" s="1"/>
      <c r="KED1433" s="1"/>
      <c r="KEE1433" s="1"/>
      <c r="KEF1433" s="1"/>
      <c r="KEG1433" s="1"/>
      <c r="KEH1433" s="1"/>
      <c r="KEI1433" s="1"/>
      <c r="KEJ1433" s="1"/>
      <c r="KEK1433" s="1"/>
      <c r="KEL1433" s="1"/>
      <c r="KEM1433" s="1"/>
      <c r="KEN1433" s="1"/>
      <c r="KEO1433" s="1"/>
      <c r="KEP1433" s="1"/>
      <c r="KEQ1433" s="1"/>
      <c r="KER1433" s="1"/>
      <c r="KES1433" s="1"/>
      <c r="KET1433" s="1"/>
      <c r="KEU1433" s="1"/>
      <c r="KEV1433" s="1"/>
      <c r="KEW1433" s="1"/>
      <c r="KEX1433" s="1"/>
      <c r="KEY1433" s="1"/>
      <c r="KEZ1433" s="1"/>
      <c r="KFA1433" s="1"/>
      <c r="KFB1433" s="1"/>
      <c r="KFC1433" s="1"/>
      <c r="KFD1433" s="1"/>
      <c r="KFE1433" s="1"/>
      <c r="KFF1433" s="1"/>
      <c r="KFG1433" s="1"/>
      <c r="KFH1433" s="1"/>
      <c r="KFI1433" s="1"/>
      <c r="KFJ1433" s="1"/>
      <c r="KFK1433" s="1"/>
      <c r="KFL1433" s="1"/>
      <c r="KFM1433" s="1"/>
      <c r="KFN1433" s="1"/>
      <c r="KFO1433" s="1"/>
      <c r="KFP1433" s="1"/>
      <c r="KFQ1433" s="1"/>
      <c r="KFR1433" s="1"/>
      <c r="KFS1433" s="1"/>
      <c r="KFT1433" s="1"/>
      <c r="KFU1433" s="1"/>
      <c r="KFV1433" s="1"/>
      <c r="KFW1433" s="1"/>
      <c r="KFX1433" s="1"/>
      <c r="KFY1433" s="1"/>
      <c r="KFZ1433" s="1"/>
      <c r="KGA1433" s="1"/>
      <c r="KGB1433" s="1"/>
      <c r="KGC1433" s="1"/>
      <c r="KGD1433" s="1"/>
      <c r="KGE1433" s="1"/>
      <c r="KGF1433" s="1"/>
      <c r="KGG1433" s="1"/>
      <c r="KGH1433" s="1"/>
      <c r="KGI1433" s="1"/>
      <c r="KGJ1433" s="1"/>
      <c r="KGK1433" s="1"/>
      <c r="KGL1433" s="1"/>
      <c r="KGM1433" s="1"/>
      <c r="KGN1433" s="1"/>
      <c r="KGO1433" s="1"/>
      <c r="KGP1433" s="1"/>
      <c r="KGQ1433" s="1"/>
      <c r="KGR1433" s="1"/>
      <c r="KGS1433" s="1"/>
      <c r="KGT1433" s="1"/>
      <c r="KGU1433" s="1"/>
      <c r="KGV1433" s="1"/>
      <c r="KGW1433" s="1"/>
      <c r="KGX1433" s="1"/>
      <c r="KGY1433" s="1"/>
      <c r="KGZ1433" s="1"/>
      <c r="KHA1433" s="1"/>
      <c r="KHB1433" s="1"/>
      <c r="KHC1433" s="1"/>
      <c r="KHD1433" s="1"/>
      <c r="KHE1433" s="1"/>
      <c r="KHF1433" s="1"/>
      <c r="KHG1433" s="1"/>
      <c r="KHH1433" s="1"/>
      <c r="KHI1433" s="1"/>
      <c r="KHJ1433" s="1"/>
      <c r="KHK1433" s="1"/>
      <c r="KHL1433" s="1"/>
      <c r="KHM1433" s="1"/>
      <c r="KHN1433" s="1"/>
      <c r="KHO1433" s="1"/>
      <c r="KHP1433" s="1"/>
      <c r="KHQ1433" s="1"/>
      <c r="KHR1433" s="1"/>
      <c r="KHS1433" s="1"/>
      <c r="KHT1433" s="1"/>
      <c r="KHU1433" s="1"/>
      <c r="KHV1433" s="1"/>
      <c r="KHW1433" s="1"/>
      <c r="KHX1433" s="1"/>
      <c r="KHY1433" s="1"/>
      <c r="KHZ1433" s="1"/>
      <c r="KIA1433" s="1"/>
      <c r="KIB1433" s="1"/>
      <c r="KIC1433" s="1"/>
      <c r="KID1433" s="1"/>
      <c r="KIE1433" s="1"/>
      <c r="KIF1433" s="1"/>
      <c r="KIG1433" s="1"/>
      <c r="KIH1433" s="1"/>
      <c r="KII1433" s="1"/>
      <c r="KIJ1433" s="1"/>
      <c r="KIK1433" s="1"/>
      <c r="KIL1433" s="1"/>
      <c r="KIM1433" s="1"/>
      <c r="KIN1433" s="1"/>
      <c r="KIO1433" s="1"/>
      <c r="KIP1433" s="1"/>
      <c r="KIQ1433" s="1"/>
      <c r="KIR1433" s="1"/>
      <c r="KIS1433" s="1"/>
      <c r="KIT1433" s="1"/>
      <c r="KIU1433" s="1"/>
      <c r="KIV1433" s="1"/>
      <c r="KIW1433" s="1"/>
      <c r="KIX1433" s="1"/>
      <c r="KIY1433" s="1"/>
      <c r="KIZ1433" s="1"/>
      <c r="KJA1433" s="1"/>
      <c r="KJB1433" s="1"/>
      <c r="KJC1433" s="1"/>
      <c r="KJD1433" s="1"/>
      <c r="KJE1433" s="1"/>
      <c r="KJF1433" s="1"/>
      <c r="KJG1433" s="1"/>
      <c r="KJH1433" s="1"/>
      <c r="KJI1433" s="1"/>
      <c r="KJJ1433" s="1"/>
      <c r="KJK1433" s="1"/>
      <c r="KJL1433" s="1"/>
      <c r="KJM1433" s="1"/>
      <c r="KJN1433" s="1"/>
      <c r="KJO1433" s="1"/>
      <c r="KJP1433" s="1"/>
      <c r="KJQ1433" s="1"/>
      <c r="KJR1433" s="1"/>
      <c r="KJS1433" s="1"/>
      <c r="KJT1433" s="1"/>
      <c r="KJU1433" s="1"/>
      <c r="KJV1433" s="1"/>
      <c r="KJW1433" s="1"/>
      <c r="KJX1433" s="1"/>
      <c r="KJY1433" s="1"/>
      <c r="KJZ1433" s="1"/>
      <c r="KKA1433" s="1"/>
      <c r="KKB1433" s="1"/>
      <c r="KKC1433" s="1"/>
      <c r="KKD1433" s="1"/>
      <c r="KKE1433" s="1"/>
      <c r="KKF1433" s="1"/>
      <c r="KKG1433" s="1"/>
      <c r="KKH1433" s="1"/>
      <c r="KKI1433" s="1"/>
      <c r="KKJ1433" s="1"/>
      <c r="KKK1433" s="1"/>
      <c r="KKL1433" s="1"/>
      <c r="KKM1433" s="1"/>
      <c r="KKN1433" s="1"/>
      <c r="KKO1433" s="1"/>
      <c r="KKP1433" s="1"/>
      <c r="KKQ1433" s="1"/>
      <c r="KKR1433" s="1"/>
      <c r="KKS1433" s="1"/>
      <c r="KKT1433" s="1"/>
      <c r="KKU1433" s="1"/>
      <c r="KKV1433" s="1"/>
      <c r="KKW1433" s="1"/>
      <c r="KKX1433" s="1"/>
      <c r="KKY1433" s="1"/>
      <c r="KKZ1433" s="1"/>
      <c r="KLA1433" s="1"/>
      <c r="KLB1433" s="1"/>
      <c r="KLC1433" s="1"/>
      <c r="KLD1433" s="1"/>
      <c r="KLE1433" s="1"/>
      <c r="KLF1433" s="1"/>
      <c r="KLG1433" s="1"/>
      <c r="KLH1433" s="1"/>
      <c r="KLI1433" s="1"/>
      <c r="KLJ1433" s="1"/>
      <c r="KLK1433" s="1"/>
      <c r="KLL1433" s="1"/>
      <c r="KLM1433" s="1"/>
      <c r="KLN1433" s="1"/>
      <c r="KLO1433" s="1"/>
      <c r="KLP1433" s="1"/>
      <c r="KLQ1433" s="1"/>
      <c r="KLR1433" s="1"/>
      <c r="KLS1433" s="1"/>
      <c r="KLT1433" s="1"/>
      <c r="KLU1433" s="1"/>
      <c r="KLV1433" s="1"/>
      <c r="KLW1433" s="1"/>
      <c r="KLX1433" s="1"/>
      <c r="KLY1433" s="1"/>
      <c r="KLZ1433" s="1"/>
      <c r="KMA1433" s="1"/>
      <c r="KMB1433" s="1"/>
      <c r="KMC1433" s="1"/>
      <c r="KMD1433" s="1"/>
      <c r="KME1433" s="1"/>
      <c r="KMF1433" s="1"/>
      <c r="KMG1433" s="1"/>
      <c r="KMH1433" s="1"/>
      <c r="KMI1433" s="1"/>
      <c r="KMJ1433" s="1"/>
      <c r="KMK1433" s="1"/>
      <c r="KML1433" s="1"/>
      <c r="KMM1433" s="1"/>
      <c r="KMN1433" s="1"/>
      <c r="KMO1433" s="1"/>
      <c r="KMP1433" s="1"/>
      <c r="KMQ1433" s="1"/>
      <c r="KMR1433" s="1"/>
      <c r="KMS1433" s="1"/>
      <c r="KMT1433" s="1"/>
      <c r="KMU1433" s="1"/>
      <c r="KMV1433" s="1"/>
      <c r="KMW1433" s="1"/>
      <c r="KMX1433" s="1"/>
      <c r="KMY1433" s="1"/>
      <c r="KMZ1433" s="1"/>
      <c r="KNA1433" s="1"/>
      <c r="KNB1433" s="1"/>
      <c r="KNC1433" s="1"/>
      <c r="KND1433" s="1"/>
      <c r="KNE1433" s="1"/>
      <c r="KNF1433" s="1"/>
      <c r="KNG1433" s="1"/>
      <c r="KNH1433" s="1"/>
      <c r="KNI1433" s="1"/>
      <c r="KNJ1433" s="1"/>
      <c r="KNK1433" s="1"/>
      <c r="KNL1433" s="1"/>
      <c r="KNM1433" s="1"/>
      <c r="KNN1433" s="1"/>
      <c r="KNO1433" s="1"/>
      <c r="KNP1433" s="1"/>
      <c r="KNQ1433" s="1"/>
      <c r="KNR1433" s="1"/>
      <c r="KNS1433" s="1"/>
      <c r="KNT1433" s="1"/>
      <c r="KNU1433" s="1"/>
      <c r="KNV1433" s="1"/>
      <c r="KNW1433" s="1"/>
      <c r="KNX1433" s="1"/>
      <c r="KNY1433" s="1"/>
      <c r="KNZ1433" s="1"/>
      <c r="KOA1433" s="1"/>
      <c r="KOB1433" s="1"/>
      <c r="KOC1433" s="1"/>
      <c r="KOD1433" s="1"/>
      <c r="KOE1433" s="1"/>
      <c r="KOF1433" s="1"/>
      <c r="KOG1433" s="1"/>
      <c r="KOH1433" s="1"/>
      <c r="KOI1433" s="1"/>
      <c r="KOJ1433" s="1"/>
      <c r="KOK1433" s="1"/>
      <c r="KOL1433" s="1"/>
      <c r="KOM1433" s="1"/>
      <c r="KON1433" s="1"/>
      <c r="KOO1433" s="1"/>
      <c r="KOP1433" s="1"/>
      <c r="KOQ1433" s="1"/>
      <c r="KOR1433" s="1"/>
      <c r="KOS1433" s="1"/>
      <c r="KOT1433" s="1"/>
      <c r="KOU1433" s="1"/>
      <c r="KOV1433" s="1"/>
      <c r="KOW1433" s="1"/>
      <c r="KOX1433" s="1"/>
      <c r="KOY1433" s="1"/>
      <c r="KOZ1433" s="1"/>
      <c r="KPA1433" s="1"/>
      <c r="KPB1433" s="1"/>
      <c r="KPC1433" s="1"/>
      <c r="KPD1433" s="1"/>
      <c r="KPE1433" s="1"/>
      <c r="KPF1433" s="1"/>
      <c r="KPG1433" s="1"/>
      <c r="KPH1433" s="1"/>
      <c r="KPI1433" s="1"/>
      <c r="KPJ1433" s="1"/>
      <c r="KPK1433" s="1"/>
      <c r="KPL1433" s="1"/>
      <c r="KPM1433" s="1"/>
      <c r="KPN1433" s="1"/>
      <c r="KPO1433" s="1"/>
      <c r="KPP1433" s="1"/>
      <c r="KPQ1433" s="1"/>
      <c r="KPR1433" s="1"/>
      <c r="KPS1433" s="1"/>
      <c r="KPT1433" s="1"/>
      <c r="KPU1433" s="1"/>
      <c r="KPV1433" s="1"/>
      <c r="KPW1433" s="1"/>
      <c r="KPX1433" s="1"/>
      <c r="KPY1433" s="1"/>
      <c r="KPZ1433" s="1"/>
      <c r="KQA1433" s="1"/>
      <c r="KQB1433" s="1"/>
      <c r="KQC1433" s="1"/>
      <c r="KQD1433" s="1"/>
      <c r="KQE1433" s="1"/>
      <c r="KQF1433" s="1"/>
      <c r="KQG1433" s="1"/>
      <c r="KQH1433" s="1"/>
      <c r="KQI1433" s="1"/>
      <c r="KQJ1433" s="1"/>
      <c r="KQK1433" s="1"/>
      <c r="KQL1433" s="1"/>
      <c r="KQM1433" s="1"/>
      <c r="KQN1433" s="1"/>
      <c r="KQO1433" s="1"/>
      <c r="KQP1433" s="1"/>
      <c r="KQQ1433" s="1"/>
      <c r="KQR1433" s="1"/>
      <c r="KQS1433" s="1"/>
      <c r="KQT1433" s="1"/>
      <c r="KQU1433" s="1"/>
      <c r="KQV1433" s="1"/>
      <c r="KQW1433" s="1"/>
      <c r="KQX1433" s="1"/>
      <c r="KQY1433" s="1"/>
      <c r="KQZ1433" s="1"/>
      <c r="KRA1433" s="1"/>
      <c r="KRB1433" s="1"/>
      <c r="KRC1433" s="1"/>
      <c r="KRD1433" s="1"/>
      <c r="KRE1433" s="1"/>
      <c r="KRF1433" s="1"/>
      <c r="KRG1433" s="1"/>
      <c r="KRH1433" s="1"/>
      <c r="KRI1433" s="1"/>
      <c r="KRJ1433" s="1"/>
      <c r="KRK1433" s="1"/>
      <c r="KRL1433" s="1"/>
      <c r="KRM1433" s="1"/>
      <c r="KRN1433" s="1"/>
      <c r="KRO1433" s="1"/>
      <c r="KRP1433" s="1"/>
      <c r="KRQ1433" s="1"/>
      <c r="KRR1433" s="1"/>
      <c r="KRS1433" s="1"/>
      <c r="KRT1433" s="1"/>
      <c r="KRU1433" s="1"/>
      <c r="KRV1433" s="1"/>
      <c r="KRW1433" s="1"/>
      <c r="KRX1433" s="1"/>
      <c r="KRY1433" s="1"/>
      <c r="KRZ1433" s="1"/>
      <c r="KSA1433" s="1"/>
      <c r="KSB1433" s="1"/>
      <c r="KSC1433" s="1"/>
      <c r="KSD1433" s="1"/>
      <c r="KSE1433" s="1"/>
      <c r="KSF1433" s="1"/>
      <c r="KSG1433" s="1"/>
      <c r="KSH1433" s="1"/>
      <c r="KSI1433" s="1"/>
      <c r="KSJ1433" s="1"/>
      <c r="KSK1433" s="1"/>
      <c r="KSL1433" s="1"/>
      <c r="KSM1433" s="1"/>
      <c r="KSN1433" s="1"/>
      <c r="KSO1433" s="1"/>
      <c r="KSP1433" s="1"/>
      <c r="KSQ1433" s="1"/>
      <c r="KSR1433" s="1"/>
      <c r="KSS1433" s="1"/>
      <c r="KST1433" s="1"/>
      <c r="KSU1433" s="1"/>
      <c r="KSV1433" s="1"/>
      <c r="KSW1433" s="1"/>
      <c r="KSX1433" s="1"/>
      <c r="KSY1433" s="1"/>
      <c r="KSZ1433" s="1"/>
      <c r="KTA1433" s="1"/>
      <c r="KTB1433" s="1"/>
      <c r="KTC1433" s="1"/>
      <c r="KTD1433" s="1"/>
      <c r="KTE1433" s="1"/>
      <c r="KTF1433" s="1"/>
      <c r="KTG1433" s="1"/>
      <c r="KTH1433" s="1"/>
      <c r="KTI1433" s="1"/>
      <c r="KTJ1433" s="1"/>
      <c r="KTK1433" s="1"/>
      <c r="KTL1433" s="1"/>
      <c r="KTM1433" s="1"/>
      <c r="KTN1433" s="1"/>
      <c r="KTO1433" s="1"/>
      <c r="KTP1433" s="1"/>
      <c r="KTQ1433" s="1"/>
      <c r="KTR1433" s="1"/>
      <c r="KTS1433" s="1"/>
      <c r="KTT1433" s="1"/>
      <c r="KTU1433" s="1"/>
      <c r="KTV1433" s="1"/>
      <c r="KTW1433" s="1"/>
      <c r="KTX1433" s="1"/>
      <c r="KTY1433" s="1"/>
      <c r="KTZ1433" s="1"/>
      <c r="KUA1433" s="1"/>
      <c r="KUB1433" s="1"/>
      <c r="KUC1433" s="1"/>
      <c r="KUD1433" s="1"/>
      <c r="KUE1433" s="1"/>
      <c r="KUF1433" s="1"/>
      <c r="KUG1433" s="1"/>
      <c r="KUH1433" s="1"/>
      <c r="KUI1433" s="1"/>
      <c r="KUJ1433" s="1"/>
      <c r="KUK1433" s="1"/>
      <c r="KUL1433" s="1"/>
      <c r="KUM1433" s="1"/>
      <c r="KUN1433" s="1"/>
      <c r="KUO1433" s="1"/>
      <c r="KUP1433" s="1"/>
      <c r="KUQ1433" s="1"/>
      <c r="KUR1433" s="1"/>
      <c r="KUS1433" s="1"/>
      <c r="KUT1433" s="1"/>
      <c r="KUU1433" s="1"/>
      <c r="KUV1433" s="1"/>
      <c r="KUW1433" s="1"/>
      <c r="KUX1433" s="1"/>
      <c r="KUY1433" s="1"/>
      <c r="KUZ1433" s="1"/>
      <c r="KVA1433" s="1"/>
      <c r="KVB1433" s="1"/>
      <c r="KVC1433" s="1"/>
      <c r="KVD1433" s="1"/>
      <c r="KVE1433" s="1"/>
      <c r="KVF1433" s="1"/>
      <c r="KVG1433" s="1"/>
      <c r="KVH1433" s="1"/>
      <c r="KVI1433" s="1"/>
      <c r="KVJ1433" s="1"/>
      <c r="KVK1433" s="1"/>
      <c r="KVL1433" s="1"/>
      <c r="KVM1433" s="1"/>
      <c r="KVN1433" s="1"/>
      <c r="KVO1433" s="1"/>
      <c r="KVP1433" s="1"/>
      <c r="KVQ1433" s="1"/>
      <c r="KVR1433" s="1"/>
      <c r="KVS1433" s="1"/>
      <c r="KVT1433" s="1"/>
      <c r="KVU1433" s="1"/>
      <c r="KVV1433" s="1"/>
      <c r="KVW1433" s="1"/>
      <c r="KVX1433" s="1"/>
      <c r="KVY1433" s="1"/>
      <c r="KVZ1433" s="1"/>
      <c r="KWA1433" s="1"/>
      <c r="KWB1433" s="1"/>
      <c r="KWC1433" s="1"/>
      <c r="KWD1433" s="1"/>
      <c r="KWE1433" s="1"/>
      <c r="KWF1433" s="1"/>
      <c r="KWG1433" s="1"/>
      <c r="KWH1433" s="1"/>
      <c r="KWI1433" s="1"/>
      <c r="KWJ1433" s="1"/>
      <c r="KWK1433" s="1"/>
      <c r="KWL1433" s="1"/>
      <c r="KWM1433" s="1"/>
      <c r="KWN1433" s="1"/>
      <c r="KWO1433" s="1"/>
      <c r="KWP1433" s="1"/>
      <c r="KWQ1433" s="1"/>
      <c r="KWR1433" s="1"/>
      <c r="KWS1433" s="1"/>
      <c r="KWT1433" s="1"/>
      <c r="KWU1433" s="1"/>
      <c r="KWV1433" s="1"/>
      <c r="KWW1433" s="1"/>
      <c r="KWX1433" s="1"/>
      <c r="KWY1433" s="1"/>
      <c r="KWZ1433" s="1"/>
      <c r="KXA1433" s="1"/>
      <c r="KXB1433" s="1"/>
      <c r="KXC1433" s="1"/>
      <c r="KXD1433" s="1"/>
      <c r="KXE1433" s="1"/>
      <c r="KXF1433" s="1"/>
      <c r="KXG1433" s="1"/>
      <c r="KXH1433" s="1"/>
      <c r="KXI1433" s="1"/>
      <c r="KXJ1433" s="1"/>
      <c r="KXK1433" s="1"/>
      <c r="KXL1433" s="1"/>
      <c r="KXM1433" s="1"/>
      <c r="KXN1433" s="1"/>
      <c r="KXO1433" s="1"/>
      <c r="KXP1433" s="1"/>
      <c r="KXQ1433" s="1"/>
      <c r="KXR1433" s="1"/>
      <c r="KXS1433" s="1"/>
      <c r="KXT1433" s="1"/>
      <c r="KXU1433" s="1"/>
      <c r="KXV1433" s="1"/>
      <c r="KXW1433" s="1"/>
      <c r="KXX1433" s="1"/>
      <c r="KXY1433" s="1"/>
      <c r="KXZ1433" s="1"/>
      <c r="KYA1433" s="1"/>
      <c r="KYB1433" s="1"/>
      <c r="KYC1433" s="1"/>
      <c r="KYD1433" s="1"/>
      <c r="KYE1433" s="1"/>
      <c r="KYF1433" s="1"/>
      <c r="KYG1433" s="1"/>
      <c r="KYH1433" s="1"/>
      <c r="KYI1433" s="1"/>
      <c r="KYJ1433" s="1"/>
      <c r="KYK1433" s="1"/>
      <c r="KYL1433" s="1"/>
      <c r="KYM1433" s="1"/>
      <c r="KYN1433" s="1"/>
      <c r="KYO1433" s="1"/>
      <c r="KYP1433" s="1"/>
      <c r="KYQ1433" s="1"/>
      <c r="KYR1433" s="1"/>
      <c r="KYS1433" s="1"/>
      <c r="KYT1433" s="1"/>
      <c r="KYU1433" s="1"/>
      <c r="KYV1433" s="1"/>
      <c r="KYW1433" s="1"/>
      <c r="KYX1433" s="1"/>
      <c r="KYY1433" s="1"/>
      <c r="KYZ1433" s="1"/>
      <c r="KZA1433" s="1"/>
      <c r="KZB1433" s="1"/>
      <c r="KZC1433" s="1"/>
      <c r="KZD1433" s="1"/>
      <c r="KZE1433" s="1"/>
      <c r="KZF1433" s="1"/>
      <c r="KZG1433" s="1"/>
      <c r="KZH1433" s="1"/>
      <c r="KZI1433" s="1"/>
      <c r="KZJ1433" s="1"/>
      <c r="KZK1433" s="1"/>
      <c r="KZL1433" s="1"/>
      <c r="KZM1433" s="1"/>
      <c r="KZN1433" s="1"/>
      <c r="KZO1433" s="1"/>
      <c r="KZP1433" s="1"/>
      <c r="KZQ1433" s="1"/>
      <c r="KZR1433" s="1"/>
      <c r="KZS1433" s="1"/>
      <c r="KZT1433" s="1"/>
      <c r="KZU1433" s="1"/>
      <c r="KZV1433" s="1"/>
      <c r="KZW1433" s="1"/>
      <c r="KZX1433" s="1"/>
      <c r="KZY1433" s="1"/>
      <c r="KZZ1433" s="1"/>
      <c r="LAA1433" s="1"/>
      <c r="LAB1433" s="1"/>
      <c r="LAC1433" s="1"/>
      <c r="LAD1433" s="1"/>
      <c r="LAE1433" s="1"/>
      <c r="LAF1433" s="1"/>
      <c r="LAG1433" s="1"/>
      <c r="LAH1433" s="1"/>
      <c r="LAI1433" s="1"/>
      <c r="LAJ1433" s="1"/>
      <c r="LAK1433" s="1"/>
      <c r="LAL1433" s="1"/>
      <c r="LAM1433" s="1"/>
      <c r="LAN1433" s="1"/>
      <c r="LAO1433" s="1"/>
      <c r="LAP1433" s="1"/>
      <c r="LAQ1433" s="1"/>
      <c r="LAR1433" s="1"/>
      <c r="LAS1433" s="1"/>
      <c r="LAT1433" s="1"/>
      <c r="LAU1433" s="1"/>
      <c r="LAV1433" s="1"/>
      <c r="LAW1433" s="1"/>
      <c r="LAX1433" s="1"/>
      <c r="LAY1433" s="1"/>
      <c r="LAZ1433" s="1"/>
      <c r="LBA1433" s="1"/>
      <c r="LBB1433" s="1"/>
      <c r="LBC1433" s="1"/>
      <c r="LBD1433" s="1"/>
      <c r="LBE1433" s="1"/>
      <c r="LBF1433" s="1"/>
      <c r="LBG1433" s="1"/>
      <c r="LBH1433" s="1"/>
      <c r="LBI1433" s="1"/>
      <c r="LBJ1433" s="1"/>
      <c r="LBK1433" s="1"/>
      <c r="LBL1433" s="1"/>
      <c r="LBM1433" s="1"/>
      <c r="LBN1433" s="1"/>
      <c r="LBO1433" s="1"/>
      <c r="LBP1433" s="1"/>
      <c r="LBQ1433" s="1"/>
      <c r="LBR1433" s="1"/>
      <c r="LBS1433" s="1"/>
      <c r="LBT1433" s="1"/>
      <c r="LBU1433" s="1"/>
      <c r="LBV1433" s="1"/>
      <c r="LBW1433" s="1"/>
      <c r="LBX1433" s="1"/>
      <c r="LBY1433" s="1"/>
      <c r="LBZ1433" s="1"/>
      <c r="LCA1433" s="1"/>
      <c r="LCB1433" s="1"/>
      <c r="LCC1433" s="1"/>
      <c r="LCD1433" s="1"/>
      <c r="LCE1433" s="1"/>
      <c r="LCF1433" s="1"/>
      <c r="LCG1433" s="1"/>
      <c r="LCH1433" s="1"/>
      <c r="LCI1433" s="1"/>
      <c r="LCJ1433" s="1"/>
      <c r="LCK1433" s="1"/>
      <c r="LCL1433" s="1"/>
      <c r="LCM1433" s="1"/>
      <c r="LCN1433" s="1"/>
      <c r="LCO1433" s="1"/>
      <c r="LCP1433" s="1"/>
      <c r="LCQ1433" s="1"/>
      <c r="LCR1433" s="1"/>
      <c r="LCS1433" s="1"/>
      <c r="LCT1433" s="1"/>
      <c r="LCU1433" s="1"/>
      <c r="LCV1433" s="1"/>
      <c r="LCW1433" s="1"/>
      <c r="LCX1433" s="1"/>
      <c r="LCY1433" s="1"/>
      <c r="LCZ1433" s="1"/>
      <c r="LDA1433" s="1"/>
      <c r="LDB1433" s="1"/>
      <c r="LDC1433" s="1"/>
      <c r="LDD1433" s="1"/>
      <c r="LDE1433" s="1"/>
      <c r="LDF1433" s="1"/>
      <c r="LDG1433" s="1"/>
      <c r="LDH1433" s="1"/>
      <c r="LDI1433" s="1"/>
      <c r="LDJ1433" s="1"/>
      <c r="LDK1433" s="1"/>
      <c r="LDL1433" s="1"/>
      <c r="LDM1433" s="1"/>
      <c r="LDN1433" s="1"/>
      <c r="LDO1433" s="1"/>
      <c r="LDP1433" s="1"/>
      <c r="LDQ1433" s="1"/>
      <c r="LDR1433" s="1"/>
      <c r="LDS1433" s="1"/>
      <c r="LDT1433" s="1"/>
      <c r="LDU1433" s="1"/>
      <c r="LDV1433" s="1"/>
      <c r="LDW1433" s="1"/>
      <c r="LDX1433" s="1"/>
      <c r="LDY1433" s="1"/>
      <c r="LDZ1433" s="1"/>
      <c r="LEA1433" s="1"/>
      <c r="LEB1433" s="1"/>
      <c r="LEC1433" s="1"/>
      <c r="LED1433" s="1"/>
      <c r="LEE1433" s="1"/>
      <c r="LEF1433" s="1"/>
      <c r="LEG1433" s="1"/>
      <c r="LEH1433" s="1"/>
      <c r="LEI1433" s="1"/>
      <c r="LEJ1433" s="1"/>
      <c r="LEK1433" s="1"/>
      <c r="LEL1433" s="1"/>
      <c r="LEM1433" s="1"/>
      <c r="LEN1433" s="1"/>
      <c r="LEO1433" s="1"/>
      <c r="LEP1433" s="1"/>
      <c r="LEQ1433" s="1"/>
      <c r="LER1433" s="1"/>
      <c r="LES1433" s="1"/>
      <c r="LET1433" s="1"/>
      <c r="LEU1433" s="1"/>
      <c r="LEV1433" s="1"/>
      <c r="LEW1433" s="1"/>
      <c r="LEX1433" s="1"/>
      <c r="LEY1433" s="1"/>
      <c r="LEZ1433" s="1"/>
      <c r="LFA1433" s="1"/>
      <c r="LFB1433" s="1"/>
      <c r="LFC1433" s="1"/>
      <c r="LFD1433" s="1"/>
      <c r="LFE1433" s="1"/>
      <c r="LFF1433" s="1"/>
      <c r="LFG1433" s="1"/>
      <c r="LFH1433" s="1"/>
      <c r="LFI1433" s="1"/>
      <c r="LFJ1433" s="1"/>
      <c r="LFK1433" s="1"/>
      <c r="LFL1433" s="1"/>
      <c r="LFM1433" s="1"/>
      <c r="LFN1433" s="1"/>
      <c r="LFO1433" s="1"/>
      <c r="LFP1433" s="1"/>
      <c r="LFQ1433" s="1"/>
      <c r="LFR1433" s="1"/>
      <c r="LFS1433" s="1"/>
      <c r="LFT1433" s="1"/>
      <c r="LFU1433" s="1"/>
      <c r="LFV1433" s="1"/>
      <c r="LFW1433" s="1"/>
      <c r="LFX1433" s="1"/>
      <c r="LFY1433" s="1"/>
      <c r="LFZ1433" s="1"/>
      <c r="LGA1433" s="1"/>
      <c r="LGB1433" s="1"/>
      <c r="LGC1433" s="1"/>
      <c r="LGD1433" s="1"/>
      <c r="LGE1433" s="1"/>
      <c r="LGF1433" s="1"/>
      <c r="LGG1433" s="1"/>
      <c r="LGH1433" s="1"/>
      <c r="LGI1433" s="1"/>
      <c r="LGJ1433" s="1"/>
      <c r="LGK1433" s="1"/>
      <c r="LGL1433" s="1"/>
      <c r="LGM1433" s="1"/>
      <c r="LGN1433" s="1"/>
      <c r="LGO1433" s="1"/>
      <c r="LGP1433" s="1"/>
      <c r="LGQ1433" s="1"/>
      <c r="LGR1433" s="1"/>
      <c r="LGS1433" s="1"/>
      <c r="LGT1433" s="1"/>
      <c r="LGU1433" s="1"/>
      <c r="LGV1433" s="1"/>
      <c r="LGW1433" s="1"/>
      <c r="LGX1433" s="1"/>
      <c r="LGY1433" s="1"/>
      <c r="LGZ1433" s="1"/>
      <c r="LHA1433" s="1"/>
      <c r="LHB1433" s="1"/>
      <c r="LHC1433" s="1"/>
      <c r="LHD1433" s="1"/>
      <c r="LHE1433" s="1"/>
      <c r="LHF1433" s="1"/>
      <c r="LHG1433" s="1"/>
      <c r="LHH1433" s="1"/>
      <c r="LHI1433" s="1"/>
      <c r="LHJ1433" s="1"/>
      <c r="LHK1433" s="1"/>
      <c r="LHL1433" s="1"/>
      <c r="LHM1433" s="1"/>
      <c r="LHN1433" s="1"/>
      <c r="LHO1433" s="1"/>
      <c r="LHP1433" s="1"/>
      <c r="LHQ1433" s="1"/>
      <c r="LHR1433" s="1"/>
      <c r="LHS1433" s="1"/>
      <c r="LHT1433" s="1"/>
      <c r="LHU1433" s="1"/>
      <c r="LHV1433" s="1"/>
      <c r="LHW1433" s="1"/>
      <c r="LHX1433" s="1"/>
      <c r="LHY1433" s="1"/>
      <c r="LHZ1433" s="1"/>
      <c r="LIA1433" s="1"/>
      <c r="LIB1433" s="1"/>
      <c r="LIC1433" s="1"/>
      <c r="LID1433" s="1"/>
      <c r="LIE1433" s="1"/>
      <c r="LIF1433" s="1"/>
      <c r="LIG1433" s="1"/>
      <c r="LIH1433" s="1"/>
      <c r="LII1433" s="1"/>
      <c r="LIJ1433" s="1"/>
      <c r="LIK1433" s="1"/>
      <c r="LIL1433" s="1"/>
      <c r="LIM1433" s="1"/>
      <c r="LIN1433" s="1"/>
      <c r="LIO1433" s="1"/>
      <c r="LIP1433" s="1"/>
      <c r="LIQ1433" s="1"/>
      <c r="LIR1433" s="1"/>
      <c r="LIS1433" s="1"/>
      <c r="LIT1433" s="1"/>
      <c r="LIU1433" s="1"/>
      <c r="LIV1433" s="1"/>
      <c r="LIW1433" s="1"/>
      <c r="LIX1433" s="1"/>
      <c r="LIY1433" s="1"/>
      <c r="LIZ1433" s="1"/>
      <c r="LJA1433" s="1"/>
      <c r="LJB1433" s="1"/>
      <c r="LJC1433" s="1"/>
      <c r="LJD1433" s="1"/>
      <c r="LJE1433" s="1"/>
      <c r="LJF1433" s="1"/>
      <c r="LJG1433" s="1"/>
      <c r="LJH1433" s="1"/>
      <c r="LJI1433" s="1"/>
      <c r="LJJ1433" s="1"/>
      <c r="LJK1433" s="1"/>
      <c r="LJL1433" s="1"/>
      <c r="LJM1433" s="1"/>
      <c r="LJN1433" s="1"/>
      <c r="LJO1433" s="1"/>
      <c r="LJP1433" s="1"/>
      <c r="LJQ1433" s="1"/>
      <c r="LJR1433" s="1"/>
      <c r="LJS1433" s="1"/>
      <c r="LJT1433" s="1"/>
      <c r="LJU1433" s="1"/>
      <c r="LJV1433" s="1"/>
      <c r="LJW1433" s="1"/>
      <c r="LJX1433" s="1"/>
      <c r="LJY1433" s="1"/>
      <c r="LJZ1433" s="1"/>
      <c r="LKA1433" s="1"/>
      <c r="LKB1433" s="1"/>
      <c r="LKC1433" s="1"/>
      <c r="LKD1433" s="1"/>
      <c r="LKE1433" s="1"/>
      <c r="LKF1433" s="1"/>
      <c r="LKG1433" s="1"/>
      <c r="LKH1433" s="1"/>
      <c r="LKI1433" s="1"/>
      <c r="LKJ1433" s="1"/>
      <c r="LKK1433" s="1"/>
      <c r="LKL1433" s="1"/>
      <c r="LKM1433" s="1"/>
      <c r="LKN1433" s="1"/>
      <c r="LKO1433" s="1"/>
      <c r="LKP1433" s="1"/>
      <c r="LKQ1433" s="1"/>
      <c r="LKR1433" s="1"/>
      <c r="LKS1433" s="1"/>
      <c r="LKT1433" s="1"/>
      <c r="LKU1433" s="1"/>
      <c r="LKV1433" s="1"/>
      <c r="LKW1433" s="1"/>
      <c r="LKX1433" s="1"/>
      <c r="LKY1433" s="1"/>
      <c r="LKZ1433" s="1"/>
      <c r="LLA1433" s="1"/>
      <c r="LLB1433" s="1"/>
      <c r="LLC1433" s="1"/>
      <c r="LLD1433" s="1"/>
      <c r="LLE1433" s="1"/>
      <c r="LLF1433" s="1"/>
      <c r="LLG1433" s="1"/>
      <c r="LLH1433" s="1"/>
      <c r="LLI1433" s="1"/>
      <c r="LLJ1433" s="1"/>
      <c r="LLK1433" s="1"/>
      <c r="LLL1433" s="1"/>
      <c r="LLM1433" s="1"/>
      <c r="LLN1433" s="1"/>
      <c r="LLO1433" s="1"/>
      <c r="LLP1433" s="1"/>
      <c r="LLQ1433" s="1"/>
      <c r="LLR1433" s="1"/>
      <c r="LLS1433" s="1"/>
      <c r="LLT1433" s="1"/>
      <c r="LLU1433" s="1"/>
      <c r="LLV1433" s="1"/>
      <c r="LLW1433" s="1"/>
      <c r="LLX1433" s="1"/>
      <c r="LLY1433" s="1"/>
      <c r="LLZ1433" s="1"/>
      <c r="LMA1433" s="1"/>
      <c r="LMB1433" s="1"/>
      <c r="LMC1433" s="1"/>
      <c r="LMD1433" s="1"/>
      <c r="LME1433" s="1"/>
      <c r="LMF1433" s="1"/>
      <c r="LMG1433" s="1"/>
      <c r="LMH1433" s="1"/>
      <c r="LMI1433" s="1"/>
      <c r="LMJ1433" s="1"/>
      <c r="LMK1433" s="1"/>
      <c r="LML1433" s="1"/>
      <c r="LMM1433" s="1"/>
      <c r="LMN1433" s="1"/>
      <c r="LMO1433" s="1"/>
      <c r="LMP1433" s="1"/>
      <c r="LMQ1433" s="1"/>
      <c r="LMR1433" s="1"/>
      <c r="LMS1433" s="1"/>
      <c r="LMT1433" s="1"/>
      <c r="LMU1433" s="1"/>
      <c r="LMV1433" s="1"/>
      <c r="LMW1433" s="1"/>
      <c r="LMX1433" s="1"/>
      <c r="LMY1433" s="1"/>
      <c r="LMZ1433" s="1"/>
      <c r="LNA1433" s="1"/>
      <c r="LNB1433" s="1"/>
      <c r="LNC1433" s="1"/>
      <c r="LND1433" s="1"/>
      <c r="LNE1433" s="1"/>
      <c r="LNF1433" s="1"/>
      <c r="LNG1433" s="1"/>
      <c r="LNH1433" s="1"/>
      <c r="LNI1433" s="1"/>
      <c r="LNJ1433" s="1"/>
      <c r="LNK1433" s="1"/>
      <c r="LNL1433" s="1"/>
      <c r="LNM1433" s="1"/>
      <c r="LNN1433" s="1"/>
      <c r="LNO1433" s="1"/>
      <c r="LNP1433" s="1"/>
      <c r="LNQ1433" s="1"/>
      <c r="LNR1433" s="1"/>
      <c r="LNS1433" s="1"/>
      <c r="LNT1433" s="1"/>
      <c r="LNU1433" s="1"/>
      <c r="LNV1433" s="1"/>
      <c r="LNW1433" s="1"/>
      <c r="LNX1433" s="1"/>
      <c r="LNY1433" s="1"/>
      <c r="LNZ1433" s="1"/>
      <c r="LOA1433" s="1"/>
      <c r="LOB1433" s="1"/>
      <c r="LOC1433" s="1"/>
      <c r="LOD1433" s="1"/>
      <c r="LOE1433" s="1"/>
      <c r="LOF1433" s="1"/>
      <c r="LOG1433" s="1"/>
      <c r="LOH1433" s="1"/>
      <c r="LOI1433" s="1"/>
      <c r="LOJ1433" s="1"/>
      <c r="LOK1433" s="1"/>
      <c r="LOL1433" s="1"/>
      <c r="LOM1433" s="1"/>
      <c r="LON1433" s="1"/>
      <c r="LOO1433" s="1"/>
      <c r="LOP1433" s="1"/>
      <c r="LOQ1433" s="1"/>
      <c r="LOR1433" s="1"/>
      <c r="LOS1433" s="1"/>
      <c r="LOT1433" s="1"/>
      <c r="LOU1433" s="1"/>
      <c r="LOV1433" s="1"/>
      <c r="LOW1433" s="1"/>
      <c r="LOX1433" s="1"/>
      <c r="LOY1433" s="1"/>
      <c r="LOZ1433" s="1"/>
      <c r="LPA1433" s="1"/>
      <c r="LPB1433" s="1"/>
      <c r="LPC1433" s="1"/>
      <c r="LPD1433" s="1"/>
      <c r="LPE1433" s="1"/>
      <c r="LPF1433" s="1"/>
      <c r="LPG1433" s="1"/>
      <c r="LPH1433" s="1"/>
      <c r="LPI1433" s="1"/>
      <c r="LPJ1433" s="1"/>
      <c r="LPK1433" s="1"/>
      <c r="LPL1433" s="1"/>
      <c r="LPM1433" s="1"/>
      <c r="LPN1433" s="1"/>
      <c r="LPO1433" s="1"/>
      <c r="LPP1433" s="1"/>
      <c r="LPQ1433" s="1"/>
      <c r="LPR1433" s="1"/>
      <c r="LPS1433" s="1"/>
      <c r="LPT1433" s="1"/>
      <c r="LPU1433" s="1"/>
      <c r="LPV1433" s="1"/>
      <c r="LPW1433" s="1"/>
      <c r="LPX1433" s="1"/>
      <c r="LPY1433" s="1"/>
      <c r="LPZ1433" s="1"/>
      <c r="LQA1433" s="1"/>
      <c r="LQB1433" s="1"/>
      <c r="LQC1433" s="1"/>
      <c r="LQD1433" s="1"/>
      <c r="LQE1433" s="1"/>
      <c r="LQF1433" s="1"/>
      <c r="LQG1433" s="1"/>
      <c r="LQH1433" s="1"/>
      <c r="LQI1433" s="1"/>
      <c r="LQJ1433" s="1"/>
      <c r="LQK1433" s="1"/>
      <c r="LQL1433" s="1"/>
      <c r="LQM1433" s="1"/>
      <c r="LQN1433" s="1"/>
      <c r="LQO1433" s="1"/>
      <c r="LQP1433" s="1"/>
      <c r="LQQ1433" s="1"/>
      <c r="LQR1433" s="1"/>
      <c r="LQS1433" s="1"/>
      <c r="LQT1433" s="1"/>
      <c r="LQU1433" s="1"/>
      <c r="LQV1433" s="1"/>
      <c r="LQW1433" s="1"/>
      <c r="LQX1433" s="1"/>
      <c r="LQY1433" s="1"/>
      <c r="LQZ1433" s="1"/>
      <c r="LRA1433" s="1"/>
      <c r="LRB1433" s="1"/>
      <c r="LRC1433" s="1"/>
      <c r="LRD1433" s="1"/>
      <c r="LRE1433" s="1"/>
      <c r="LRF1433" s="1"/>
      <c r="LRG1433" s="1"/>
      <c r="LRH1433" s="1"/>
      <c r="LRI1433" s="1"/>
      <c r="LRJ1433" s="1"/>
      <c r="LRK1433" s="1"/>
      <c r="LRL1433" s="1"/>
      <c r="LRM1433" s="1"/>
      <c r="LRN1433" s="1"/>
      <c r="LRO1433" s="1"/>
      <c r="LRP1433" s="1"/>
      <c r="LRQ1433" s="1"/>
      <c r="LRR1433" s="1"/>
      <c r="LRS1433" s="1"/>
      <c r="LRT1433" s="1"/>
      <c r="LRU1433" s="1"/>
      <c r="LRV1433" s="1"/>
      <c r="LRW1433" s="1"/>
      <c r="LRX1433" s="1"/>
      <c r="LRY1433" s="1"/>
      <c r="LRZ1433" s="1"/>
      <c r="LSA1433" s="1"/>
      <c r="LSB1433" s="1"/>
      <c r="LSC1433" s="1"/>
      <c r="LSD1433" s="1"/>
      <c r="LSE1433" s="1"/>
      <c r="LSF1433" s="1"/>
      <c r="LSG1433" s="1"/>
      <c r="LSH1433" s="1"/>
      <c r="LSI1433" s="1"/>
      <c r="LSJ1433" s="1"/>
      <c r="LSK1433" s="1"/>
      <c r="LSL1433" s="1"/>
      <c r="LSM1433" s="1"/>
      <c r="LSN1433" s="1"/>
      <c r="LSO1433" s="1"/>
      <c r="LSP1433" s="1"/>
      <c r="LSQ1433" s="1"/>
      <c r="LSR1433" s="1"/>
      <c r="LSS1433" s="1"/>
      <c r="LST1433" s="1"/>
      <c r="LSU1433" s="1"/>
      <c r="LSV1433" s="1"/>
      <c r="LSW1433" s="1"/>
      <c r="LSX1433" s="1"/>
      <c r="LSY1433" s="1"/>
      <c r="LSZ1433" s="1"/>
      <c r="LTA1433" s="1"/>
      <c r="LTB1433" s="1"/>
      <c r="LTC1433" s="1"/>
      <c r="LTD1433" s="1"/>
      <c r="LTE1433" s="1"/>
      <c r="LTF1433" s="1"/>
      <c r="LTG1433" s="1"/>
      <c r="LTH1433" s="1"/>
      <c r="LTI1433" s="1"/>
      <c r="LTJ1433" s="1"/>
      <c r="LTK1433" s="1"/>
      <c r="LTL1433" s="1"/>
      <c r="LTM1433" s="1"/>
      <c r="LTN1433" s="1"/>
      <c r="LTO1433" s="1"/>
      <c r="LTP1433" s="1"/>
      <c r="LTQ1433" s="1"/>
      <c r="LTR1433" s="1"/>
      <c r="LTS1433" s="1"/>
      <c r="LTT1433" s="1"/>
      <c r="LTU1433" s="1"/>
      <c r="LTV1433" s="1"/>
      <c r="LTW1433" s="1"/>
      <c r="LTX1433" s="1"/>
      <c r="LTY1433" s="1"/>
      <c r="LTZ1433" s="1"/>
      <c r="LUA1433" s="1"/>
      <c r="LUB1433" s="1"/>
      <c r="LUC1433" s="1"/>
      <c r="LUD1433" s="1"/>
      <c r="LUE1433" s="1"/>
      <c r="LUF1433" s="1"/>
      <c r="LUG1433" s="1"/>
      <c r="LUH1433" s="1"/>
      <c r="LUI1433" s="1"/>
      <c r="LUJ1433" s="1"/>
      <c r="LUK1433" s="1"/>
      <c r="LUL1433" s="1"/>
      <c r="LUM1433" s="1"/>
      <c r="LUN1433" s="1"/>
      <c r="LUO1433" s="1"/>
      <c r="LUP1433" s="1"/>
      <c r="LUQ1433" s="1"/>
      <c r="LUR1433" s="1"/>
      <c r="LUS1433" s="1"/>
      <c r="LUT1433" s="1"/>
      <c r="LUU1433" s="1"/>
      <c r="LUV1433" s="1"/>
      <c r="LUW1433" s="1"/>
      <c r="LUX1433" s="1"/>
      <c r="LUY1433" s="1"/>
      <c r="LUZ1433" s="1"/>
      <c r="LVA1433" s="1"/>
      <c r="LVB1433" s="1"/>
      <c r="LVC1433" s="1"/>
      <c r="LVD1433" s="1"/>
      <c r="LVE1433" s="1"/>
      <c r="LVF1433" s="1"/>
      <c r="LVG1433" s="1"/>
      <c r="LVH1433" s="1"/>
      <c r="LVI1433" s="1"/>
      <c r="LVJ1433" s="1"/>
      <c r="LVK1433" s="1"/>
      <c r="LVL1433" s="1"/>
      <c r="LVM1433" s="1"/>
      <c r="LVN1433" s="1"/>
      <c r="LVO1433" s="1"/>
      <c r="LVP1433" s="1"/>
      <c r="LVQ1433" s="1"/>
      <c r="LVR1433" s="1"/>
      <c r="LVS1433" s="1"/>
      <c r="LVT1433" s="1"/>
      <c r="LVU1433" s="1"/>
      <c r="LVV1433" s="1"/>
      <c r="LVW1433" s="1"/>
      <c r="LVX1433" s="1"/>
      <c r="LVY1433" s="1"/>
      <c r="LVZ1433" s="1"/>
      <c r="LWA1433" s="1"/>
      <c r="LWB1433" s="1"/>
      <c r="LWC1433" s="1"/>
      <c r="LWD1433" s="1"/>
      <c r="LWE1433" s="1"/>
      <c r="LWF1433" s="1"/>
      <c r="LWG1433" s="1"/>
      <c r="LWH1433" s="1"/>
      <c r="LWI1433" s="1"/>
      <c r="LWJ1433" s="1"/>
      <c r="LWK1433" s="1"/>
      <c r="LWL1433" s="1"/>
      <c r="LWM1433" s="1"/>
      <c r="LWN1433" s="1"/>
      <c r="LWO1433" s="1"/>
      <c r="LWP1433" s="1"/>
      <c r="LWQ1433" s="1"/>
      <c r="LWR1433" s="1"/>
      <c r="LWS1433" s="1"/>
      <c r="LWT1433" s="1"/>
      <c r="LWU1433" s="1"/>
      <c r="LWV1433" s="1"/>
      <c r="LWW1433" s="1"/>
      <c r="LWX1433" s="1"/>
      <c r="LWY1433" s="1"/>
      <c r="LWZ1433" s="1"/>
      <c r="LXA1433" s="1"/>
      <c r="LXB1433" s="1"/>
      <c r="LXC1433" s="1"/>
      <c r="LXD1433" s="1"/>
      <c r="LXE1433" s="1"/>
      <c r="LXF1433" s="1"/>
      <c r="LXG1433" s="1"/>
      <c r="LXH1433" s="1"/>
      <c r="LXI1433" s="1"/>
      <c r="LXJ1433" s="1"/>
      <c r="LXK1433" s="1"/>
      <c r="LXL1433" s="1"/>
      <c r="LXM1433" s="1"/>
      <c r="LXN1433" s="1"/>
      <c r="LXO1433" s="1"/>
      <c r="LXP1433" s="1"/>
      <c r="LXQ1433" s="1"/>
      <c r="LXR1433" s="1"/>
      <c r="LXS1433" s="1"/>
      <c r="LXT1433" s="1"/>
      <c r="LXU1433" s="1"/>
      <c r="LXV1433" s="1"/>
      <c r="LXW1433" s="1"/>
      <c r="LXX1433" s="1"/>
      <c r="LXY1433" s="1"/>
      <c r="LXZ1433" s="1"/>
      <c r="LYA1433" s="1"/>
      <c r="LYB1433" s="1"/>
      <c r="LYC1433" s="1"/>
      <c r="LYD1433" s="1"/>
      <c r="LYE1433" s="1"/>
      <c r="LYF1433" s="1"/>
      <c r="LYG1433" s="1"/>
      <c r="LYH1433" s="1"/>
      <c r="LYI1433" s="1"/>
      <c r="LYJ1433" s="1"/>
      <c r="LYK1433" s="1"/>
      <c r="LYL1433" s="1"/>
      <c r="LYM1433" s="1"/>
      <c r="LYN1433" s="1"/>
      <c r="LYO1433" s="1"/>
      <c r="LYP1433" s="1"/>
      <c r="LYQ1433" s="1"/>
      <c r="LYR1433" s="1"/>
      <c r="LYS1433" s="1"/>
      <c r="LYT1433" s="1"/>
      <c r="LYU1433" s="1"/>
      <c r="LYV1433" s="1"/>
      <c r="LYW1433" s="1"/>
      <c r="LYX1433" s="1"/>
      <c r="LYY1433" s="1"/>
      <c r="LYZ1433" s="1"/>
      <c r="LZA1433" s="1"/>
      <c r="LZB1433" s="1"/>
      <c r="LZC1433" s="1"/>
      <c r="LZD1433" s="1"/>
      <c r="LZE1433" s="1"/>
      <c r="LZF1433" s="1"/>
      <c r="LZG1433" s="1"/>
      <c r="LZH1433" s="1"/>
      <c r="LZI1433" s="1"/>
      <c r="LZJ1433" s="1"/>
      <c r="LZK1433" s="1"/>
      <c r="LZL1433" s="1"/>
      <c r="LZM1433" s="1"/>
      <c r="LZN1433" s="1"/>
      <c r="LZO1433" s="1"/>
      <c r="LZP1433" s="1"/>
      <c r="LZQ1433" s="1"/>
      <c r="LZR1433" s="1"/>
      <c r="LZS1433" s="1"/>
      <c r="LZT1433" s="1"/>
      <c r="LZU1433" s="1"/>
      <c r="LZV1433" s="1"/>
      <c r="LZW1433" s="1"/>
      <c r="LZX1433" s="1"/>
      <c r="LZY1433" s="1"/>
      <c r="LZZ1433" s="1"/>
      <c r="MAA1433" s="1"/>
      <c r="MAB1433" s="1"/>
      <c r="MAC1433" s="1"/>
      <c r="MAD1433" s="1"/>
      <c r="MAE1433" s="1"/>
      <c r="MAF1433" s="1"/>
      <c r="MAG1433" s="1"/>
      <c r="MAH1433" s="1"/>
      <c r="MAI1433" s="1"/>
      <c r="MAJ1433" s="1"/>
      <c r="MAK1433" s="1"/>
      <c r="MAL1433" s="1"/>
      <c r="MAM1433" s="1"/>
      <c r="MAN1433" s="1"/>
      <c r="MAO1433" s="1"/>
      <c r="MAP1433" s="1"/>
      <c r="MAQ1433" s="1"/>
      <c r="MAR1433" s="1"/>
      <c r="MAS1433" s="1"/>
      <c r="MAT1433" s="1"/>
      <c r="MAU1433" s="1"/>
      <c r="MAV1433" s="1"/>
      <c r="MAW1433" s="1"/>
      <c r="MAX1433" s="1"/>
      <c r="MAY1433" s="1"/>
      <c r="MAZ1433" s="1"/>
      <c r="MBA1433" s="1"/>
      <c r="MBB1433" s="1"/>
      <c r="MBC1433" s="1"/>
      <c r="MBD1433" s="1"/>
      <c r="MBE1433" s="1"/>
      <c r="MBF1433" s="1"/>
      <c r="MBG1433" s="1"/>
      <c r="MBH1433" s="1"/>
      <c r="MBI1433" s="1"/>
      <c r="MBJ1433" s="1"/>
      <c r="MBK1433" s="1"/>
      <c r="MBL1433" s="1"/>
      <c r="MBM1433" s="1"/>
      <c r="MBN1433" s="1"/>
      <c r="MBO1433" s="1"/>
      <c r="MBP1433" s="1"/>
      <c r="MBQ1433" s="1"/>
      <c r="MBR1433" s="1"/>
      <c r="MBS1433" s="1"/>
      <c r="MBT1433" s="1"/>
      <c r="MBU1433" s="1"/>
      <c r="MBV1433" s="1"/>
      <c r="MBW1433" s="1"/>
      <c r="MBX1433" s="1"/>
      <c r="MBY1433" s="1"/>
      <c r="MBZ1433" s="1"/>
      <c r="MCA1433" s="1"/>
      <c r="MCB1433" s="1"/>
      <c r="MCC1433" s="1"/>
      <c r="MCD1433" s="1"/>
      <c r="MCE1433" s="1"/>
      <c r="MCF1433" s="1"/>
      <c r="MCG1433" s="1"/>
      <c r="MCH1433" s="1"/>
      <c r="MCI1433" s="1"/>
      <c r="MCJ1433" s="1"/>
      <c r="MCK1433" s="1"/>
      <c r="MCL1433" s="1"/>
      <c r="MCM1433" s="1"/>
      <c r="MCN1433" s="1"/>
      <c r="MCO1433" s="1"/>
      <c r="MCP1433" s="1"/>
      <c r="MCQ1433" s="1"/>
      <c r="MCR1433" s="1"/>
      <c r="MCS1433" s="1"/>
      <c r="MCT1433" s="1"/>
      <c r="MCU1433" s="1"/>
      <c r="MCV1433" s="1"/>
      <c r="MCW1433" s="1"/>
      <c r="MCX1433" s="1"/>
      <c r="MCY1433" s="1"/>
      <c r="MCZ1433" s="1"/>
      <c r="MDA1433" s="1"/>
      <c r="MDB1433" s="1"/>
      <c r="MDC1433" s="1"/>
      <c r="MDD1433" s="1"/>
      <c r="MDE1433" s="1"/>
      <c r="MDF1433" s="1"/>
      <c r="MDG1433" s="1"/>
      <c r="MDH1433" s="1"/>
      <c r="MDI1433" s="1"/>
      <c r="MDJ1433" s="1"/>
      <c r="MDK1433" s="1"/>
      <c r="MDL1433" s="1"/>
      <c r="MDM1433" s="1"/>
      <c r="MDN1433" s="1"/>
      <c r="MDO1433" s="1"/>
      <c r="MDP1433" s="1"/>
      <c r="MDQ1433" s="1"/>
      <c r="MDR1433" s="1"/>
      <c r="MDS1433" s="1"/>
      <c r="MDT1433" s="1"/>
      <c r="MDU1433" s="1"/>
      <c r="MDV1433" s="1"/>
      <c r="MDW1433" s="1"/>
      <c r="MDX1433" s="1"/>
      <c r="MDY1433" s="1"/>
      <c r="MDZ1433" s="1"/>
      <c r="MEA1433" s="1"/>
      <c r="MEB1433" s="1"/>
      <c r="MEC1433" s="1"/>
      <c r="MED1433" s="1"/>
      <c r="MEE1433" s="1"/>
      <c r="MEF1433" s="1"/>
      <c r="MEG1433" s="1"/>
      <c r="MEH1433" s="1"/>
      <c r="MEI1433" s="1"/>
      <c r="MEJ1433" s="1"/>
      <c r="MEK1433" s="1"/>
      <c r="MEL1433" s="1"/>
      <c r="MEM1433" s="1"/>
      <c r="MEN1433" s="1"/>
      <c r="MEO1433" s="1"/>
      <c r="MEP1433" s="1"/>
      <c r="MEQ1433" s="1"/>
      <c r="MER1433" s="1"/>
      <c r="MES1433" s="1"/>
      <c r="MET1433" s="1"/>
      <c r="MEU1433" s="1"/>
      <c r="MEV1433" s="1"/>
      <c r="MEW1433" s="1"/>
      <c r="MEX1433" s="1"/>
      <c r="MEY1433" s="1"/>
      <c r="MEZ1433" s="1"/>
      <c r="MFA1433" s="1"/>
      <c r="MFB1433" s="1"/>
      <c r="MFC1433" s="1"/>
      <c r="MFD1433" s="1"/>
      <c r="MFE1433" s="1"/>
      <c r="MFF1433" s="1"/>
      <c r="MFG1433" s="1"/>
      <c r="MFH1433" s="1"/>
      <c r="MFI1433" s="1"/>
      <c r="MFJ1433" s="1"/>
      <c r="MFK1433" s="1"/>
      <c r="MFL1433" s="1"/>
      <c r="MFM1433" s="1"/>
      <c r="MFN1433" s="1"/>
      <c r="MFO1433" s="1"/>
      <c r="MFP1433" s="1"/>
      <c r="MFQ1433" s="1"/>
      <c r="MFR1433" s="1"/>
      <c r="MFS1433" s="1"/>
      <c r="MFT1433" s="1"/>
      <c r="MFU1433" s="1"/>
      <c r="MFV1433" s="1"/>
      <c r="MFW1433" s="1"/>
      <c r="MFX1433" s="1"/>
      <c r="MFY1433" s="1"/>
      <c r="MFZ1433" s="1"/>
      <c r="MGA1433" s="1"/>
      <c r="MGB1433" s="1"/>
      <c r="MGC1433" s="1"/>
      <c r="MGD1433" s="1"/>
      <c r="MGE1433" s="1"/>
      <c r="MGF1433" s="1"/>
      <c r="MGG1433" s="1"/>
      <c r="MGH1433" s="1"/>
      <c r="MGI1433" s="1"/>
      <c r="MGJ1433" s="1"/>
      <c r="MGK1433" s="1"/>
      <c r="MGL1433" s="1"/>
      <c r="MGM1433" s="1"/>
      <c r="MGN1433" s="1"/>
      <c r="MGO1433" s="1"/>
      <c r="MGP1433" s="1"/>
      <c r="MGQ1433" s="1"/>
      <c r="MGR1433" s="1"/>
      <c r="MGS1433" s="1"/>
      <c r="MGT1433" s="1"/>
      <c r="MGU1433" s="1"/>
      <c r="MGV1433" s="1"/>
      <c r="MGW1433" s="1"/>
      <c r="MGX1433" s="1"/>
      <c r="MGY1433" s="1"/>
      <c r="MGZ1433" s="1"/>
      <c r="MHA1433" s="1"/>
      <c r="MHB1433" s="1"/>
      <c r="MHC1433" s="1"/>
      <c r="MHD1433" s="1"/>
      <c r="MHE1433" s="1"/>
      <c r="MHF1433" s="1"/>
      <c r="MHG1433" s="1"/>
      <c r="MHH1433" s="1"/>
      <c r="MHI1433" s="1"/>
      <c r="MHJ1433" s="1"/>
      <c r="MHK1433" s="1"/>
      <c r="MHL1433" s="1"/>
      <c r="MHM1433" s="1"/>
      <c r="MHN1433" s="1"/>
      <c r="MHO1433" s="1"/>
      <c r="MHP1433" s="1"/>
      <c r="MHQ1433" s="1"/>
      <c r="MHR1433" s="1"/>
      <c r="MHS1433" s="1"/>
      <c r="MHT1433" s="1"/>
      <c r="MHU1433" s="1"/>
      <c r="MHV1433" s="1"/>
      <c r="MHW1433" s="1"/>
      <c r="MHX1433" s="1"/>
      <c r="MHY1433" s="1"/>
      <c r="MHZ1433" s="1"/>
      <c r="MIA1433" s="1"/>
      <c r="MIB1433" s="1"/>
      <c r="MIC1433" s="1"/>
      <c r="MID1433" s="1"/>
      <c r="MIE1433" s="1"/>
      <c r="MIF1433" s="1"/>
      <c r="MIG1433" s="1"/>
      <c r="MIH1433" s="1"/>
      <c r="MII1433" s="1"/>
      <c r="MIJ1433" s="1"/>
      <c r="MIK1433" s="1"/>
      <c r="MIL1433" s="1"/>
      <c r="MIM1433" s="1"/>
      <c r="MIN1433" s="1"/>
      <c r="MIO1433" s="1"/>
      <c r="MIP1433" s="1"/>
      <c r="MIQ1433" s="1"/>
      <c r="MIR1433" s="1"/>
      <c r="MIS1433" s="1"/>
      <c r="MIT1433" s="1"/>
      <c r="MIU1433" s="1"/>
      <c r="MIV1433" s="1"/>
      <c r="MIW1433" s="1"/>
      <c r="MIX1433" s="1"/>
      <c r="MIY1433" s="1"/>
      <c r="MIZ1433" s="1"/>
      <c r="MJA1433" s="1"/>
      <c r="MJB1433" s="1"/>
      <c r="MJC1433" s="1"/>
      <c r="MJD1433" s="1"/>
      <c r="MJE1433" s="1"/>
      <c r="MJF1433" s="1"/>
      <c r="MJG1433" s="1"/>
      <c r="MJH1433" s="1"/>
      <c r="MJI1433" s="1"/>
      <c r="MJJ1433" s="1"/>
      <c r="MJK1433" s="1"/>
      <c r="MJL1433" s="1"/>
      <c r="MJM1433" s="1"/>
      <c r="MJN1433" s="1"/>
      <c r="MJO1433" s="1"/>
      <c r="MJP1433" s="1"/>
      <c r="MJQ1433" s="1"/>
      <c r="MJR1433" s="1"/>
      <c r="MJS1433" s="1"/>
      <c r="MJT1433" s="1"/>
      <c r="MJU1433" s="1"/>
      <c r="MJV1433" s="1"/>
      <c r="MJW1433" s="1"/>
      <c r="MJX1433" s="1"/>
      <c r="MJY1433" s="1"/>
      <c r="MJZ1433" s="1"/>
      <c r="MKA1433" s="1"/>
      <c r="MKB1433" s="1"/>
      <c r="MKC1433" s="1"/>
      <c r="MKD1433" s="1"/>
      <c r="MKE1433" s="1"/>
      <c r="MKF1433" s="1"/>
      <c r="MKG1433" s="1"/>
      <c r="MKH1433" s="1"/>
      <c r="MKI1433" s="1"/>
      <c r="MKJ1433" s="1"/>
      <c r="MKK1433" s="1"/>
      <c r="MKL1433" s="1"/>
      <c r="MKM1433" s="1"/>
      <c r="MKN1433" s="1"/>
      <c r="MKO1433" s="1"/>
      <c r="MKP1433" s="1"/>
      <c r="MKQ1433" s="1"/>
      <c r="MKR1433" s="1"/>
      <c r="MKS1433" s="1"/>
      <c r="MKT1433" s="1"/>
      <c r="MKU1433" s="1"/>
      <c r="MKV1433" s="1"/>
      <c r="MKW1433" s="1"/>
      <c r="MKX1433" s="1"/>
      <c r="MKY1433" s="1"/>
      <c r="MKZ1433" s="1"/>
      <c r="MLA1433" s="1"/>
      <c r="MLB1433" s="1"/>
      <c r="MLC1433" s="1"/>
      <c r="MLD1433" s="1"/>
      <c r="MLE1433" s="1"/>
      <c r="MLF1433" s="1"/>
      <c r="MLG1433" s="1"/>
      <c r="MLH1433" s="1"/>
      <c r="MLI1433" s="1"/>
      <c r="MLJ1433" s="1"/>
      <c r="MLK1433" s="1"/>
      <c r="MLL1433" s="1"/>
      <c r="MLM1433" s="1"/>
      <c r="MLN1433" s="1"/>
      <c r="MLO1433" s="1"/>
      <c r="MLP1433" s="1"/>
      <c r="MLQ1433" s="1"/>
      <c r="MLR1433" s="1"/>
      <c r="MLS1433" s="1"/>
      <c r="MLT1433" s="1"/>
      <c r="MLU1433" s="1"/>
      <c r="MLV1433" s="1"/>
      <c r="MLW1433" s="1"/>
      <c r="MLX1433" s="1"/>
      <c r="MLY1433" s="1"/>
      <c r="MLZ1433" s="1"/>
      <c r="MMA1433" s="1"/>
      <c r="MMB1433" s="1"/>
      <c r="MMC1433" s="1"/>
      <c r="MMD1433" s="1"/>
      <c r="MME1433" s="1"/>
      <c r="MMF1433" s="1"/>
      <c r="MMG1433" s="1"/>
      <c r="MMH1433" s="1"/>
      <c r="MMI1433" s="1"/>
      <c r="MMJ1433" s="1"/>
      <c r="MMK1433" s="1"/>
      <c r="MML1433" s="1"/>
      <c r="MMM1433" s="1"/>
      <c r="MMN1433" s="1"/>
      <c r="MMO1433" s="1"/>
      <c r="MMP1433" s="1"/>
      <c r="MMQ1433" s="1"/>
      <c r="MMR1433" s="1"/>
      <c r="MMS1433" s="1"/>
      <c r="MMT1433" s="1"/>
      <c r="MMU1433" s="1"/>
      <c r="MMV1433" s="1"/>
      <c r="MMW1433" s="1"/>
      <c r="MMX1433" s="1"/>
      <c r="MMY1433" s="1"/>
      <c r="MMZ1433" s="1"/>
      <c r="MNA1433" s="1"/>
      <c r="MNB1433" s="1"/>
      <c r="MNC1433" s="1"/>
      <c r="MND1433" s="1"/>
      <c r="MNE1433" s="1"/>
      <c r="MNF1433" s="1"/>
      <c r="MNG1433" s="1"/>
      <c r="MNH1433" s="1"/>
      <c r="MNI1433" s="1"/>
      <c r="MNJ1433" s="1"/>
      <c r="MNK1433" s="1"/>
      <c r="MNL1433" s="1"/>
      <c r="MNM1433" s="1"/>
      <c r="MNN1433" s="1"/>
      <c r="MNO1433" s="1"/>
      <c r="MNP1433" s="1"/>
      <c r="MNQ1433" s="1"/>
      <c r="MNR1433" s="1"/>
      <c r="MNS1433" s="1"/>
      <c r="MNT1433" s="1"/>
      <c r="MNU1433" s="1"/>
      <c r="MNV1433" s="1"/>
      <c r="MNW1433" s="1"/>
      <c r="MNX1433" s="1"/>
      <c r="MNY1433" s="1"/>
      <c r="MNZ1433" s="1"/>
      <c r="MOA1433" s="1"/>
      <c r="MOB1433" s="1"/>
      <c r="MOC1433" s="1"/>
      <c r="MOD1433" s="1"/>
      <c r="MOE1433" s="1"/>
      <c r="MOF1433" s="1"/>
      <c r="MOG1433" s="1"/>
      <c r="MOH1433" s="1"/>
      <c r="MOI1433" s="1"/>
      <c r="MOJ1433" s="1"/>
      <c r="MOK1433" s="1"/>
      <c r="MOL1433" s="1"/>
      <c r="MOM1433" s="1"/>
      <c r="MON1433" s="1"/>
      <c r="MOO1433" s="1"/>
      <c r="MOP1433" s="1"/>
      <c r="MOQ1433" s="1"/>
      <c r="MOR1433" s="1"/>
      <c r="MOS1433" s="1"/>
      <c r="MOT1433" s="1"/>
      <c r="MOU1433" s="1"/>
      <c r="MOV1433" s="1"/>
      <c r="MOW1433" s="1"/>
      <c r="MOX1433" s="1"/>
      <c r="MOY1433" s="1"/>
      <c r="MOZ1433" s="1"/>
      <c r="MPA1433" s="1"/>
      <c r="MPB1433" s="1"/>
      <c r="MPC1433" s="1"/>
      <c r="MPD1433" s="1"/>
      <c r="MPE1433" s="1"/>
      <c r="MPF1433" s="1"/>
      <c r="MPG1433" s="1"/>
      <c r="MPH1433" s="1"/>
      <c r="MPI1433" s="1"/>
      <c r="MPJ1433" s="1"/>
      <c r="MPK1433" s="1"/>
      <c r="MPL1433" s="1"/>
      <c r="MPM1433" s="1"/>
      <c r="MPN1433" s="1"/>
      <c r="MPO1433" s="1"/>
      <c r="MPP1433" s="1"/>
      <c r="MPQ1433" s="1"/>
      <c r="MPR1433" s="1"/>
      <c r="MPS1433" s="1"/>
      <c r="MPT1433" s="1"/>
      <c r="MPU1433" s="1"/>
      <c r="MPV1433" s="1"/>
      <c r="MPW1433" s="1"/>
      <c r="MPX1433" s="1"/>
      <c r="MPY1433" s="1"/>
      <c r="MPZ1433" s="1"/>
      <c r="MQA1433" s="1"/>
      <c r="MQB1433" s="1"/>
      <c r="MQC1433" s="1"/>
      <c r="MQD1433" s="1"/>
      <c r="MQE1433" s="1"/>
      <c r="MQF1433" s="1"/>
      <c r="MQG1433" s="1"/>
      <c r="MQH1433" s="1"/>
      <c r="MQI1433" s="1"/>
      <c r="MQJ1433" s="1"/>
      <c r="MQK1433" s="1"/>
      <c r="MQL1433" s="1"/>
      <c r="MQM1433" s="1"/>
      <c r="MQN1433" s="1"/>
      <c r="MQO1433" s="1"/>
      <c r="MQP1433" s="1"/>
      <c r="MQQ1433" s="1"/>
      <c r="MQR1433" s="1"/>
      <c r="MQS1433" s="1"/>
      <c r="MQT1433" s="1"/>
      <c r="MQU1433" s="1"/>
      <c r="MQV1433" s="1"/>
      <c r="MQW1433" s="1"/>
      <c r="MQX1433" s="1"/>
      <c r="MQY1433" s="1"/>
      <c r="MQZ1433" s="1"/>
      <c r="MRA1433" s="1"/>
      <c r="MRB1433" s="1"/>
      <c r="MRC1433" s="1"/>
      <c r="MRD1433" s="1"/>
      <c r="MRE1433" s="1"/>
      <c r="MRF1433" s="1"/>
      <c r="MRG1433" s="1"/>
      <c r="MRH1433" s="1"/>
      <c r="MRI1433" s="1"/>
      <c r="MRJ1433" s="1"/>
      <c r="MRK1433" s="1"/>
      <c r="MRL1433" s="1"/>
      <c r="MRM1433" s="1"/>
      <c r="MRN1433" s="1"/>
      <c r="MRO1433" s="1"/>
      <c r="MRP1433" s="1"/>
      <c r="MRQ1433" s="1"/>
      <c r="MRR1433" s="1"/>
      <c r="MRS1433" s="1"/>
      <c r="MRT1433" s="1"/>
      <c r="MRU1433" s="1"/>
      <c r="MRV1433" s="1"/>
      <c r="MRW1433" s="1"/>
      <c r="MRX1433" s="1"/>
      <c r="MRY1433" s="1"/>
      <c r="MRZ1433" s="1"/>
      <c r="MSA1433" s="1"/>
      <c r="MSB1433" s="1"/>
      <c r="MSC1433" s="1"/>
      <c r="MSD1433" s="1"/>
      <c r="MSE1433" s="1"/>
      <c r="MSF1433" s="1"/>
      <c r="MSG1433" s="1"/>
      <c r="MSH1433" s="1"/>
      <c r="MSI1433" s="1"/>
      <c r="MSJ1433" s="1"/>
      <c r="MSK1433" s="1"/>
      <c r="MSL1433" s="1"/>
      <c r="MSM1433" s="1"/>
      <c r="MSN1433" s="1"/>
      <c r="MSO1433" s="1"/>
      <c r="MSP1433" s="1"/>
      <c r="MSQ1433" s="1"/>
      <c r="MSR1433" s="1"/>
      <c r="MSS1433" s="1"/>
      <c r="MST1433" s="1"/>
      <c r="MSU1433" s="1"/>
      <c r="MSV1433" s="1"/>
      <c r="MSW1433" s="1"/>
      <c r="MSX1433" s="1"/>
      <c r="MSY1433" s="1"/>
      <c r="MSZ1433" s="1"/>
      <c r="MTA1433" s="1"/>
      <c r="MTB1433" s="1"/>
      <c r="MTC1433" s="1"/>
      <c r="MTD1433" s="1"/>
      <c r="MTE1433" s="1"/>
      <c r="MTF1433" s="1"/>
      <c r="MTG1433" s="1"/>
      <c r="MTH1433" s="1"/>
      <c r="MTI1433" s="1"/>
      <c r="MTJ1433" s="1"/>
      <c r="MTK1433" s="1"/>
      <c r="MTL1433" s="1"/>
      <c r="MTM1433" s="1"/>
      <c r="MTN1433" s="1"/>
      <c r="MTO1433" s="1"/>
      <c r="MTP1433" s="1"/>
      <c r="MTQ1433" s="1"/>
      <c r="MTR1433" s="1"/>
      <c r="MTS1433" s="1"/>
      <c r="MTT1433" s="1"/>
      <c r="MTU1433" s="1"/>
      <c r="MTV1433" s="1"/>
      <c r="MTW1433" s="1"/>
      <c r="MTX1433" s="1"/>
      <c r="MTY1433" s="1"/>
      <c r="MTZ1433" s="1"/>
      <c r="MUA1433" s="1"/>
      <c r="MUB1433" s="1"/>
      <c r="MUC1433" s="1"/>
      <c r="MUD1433" s="1"/>
      <c r="MUE1433" s="1"/>
      <c r="MUF1433" s="1"/>
      <c r="MUG1433" s="1"/>
      <c r="MUH1433" s="1"/>
      <c r="MUI1433" s="1"/>
      <c r="MUJ1433" s="1"/>
      <c r="MUK1433" s="1"/>
      <c r="MUL1433" s="1"/>
      <c r="MUM1433" s="1"/>
      <c r="MUN1433" s="1"/>
      <c r="MUO1433" s="1"/>
      <c r="MUP1433" s="1"/>
      <c r="MUQ1433" s="1"/>
      <c r="MUR1433" s="1"/>
      <c r="MUS1433" s="1"/>
      <c r="MUT1433" s="1"/>
      <c r="MUU1433" s="1"/>
      <c r="MUV1433" s="1"/>
      <c r="MUW1433" s="1"/>
      <c r="MUX1433" s="1"/>
      <c r="MUY1433" s="1"/>
      <c r="MUZ1433" s="1"/>
      <c r="MVA1433" s="1"/>
      <c r="MVB1433" s="1"/>
      <c r="MVC1433" s="1"/>
      <c r="MVD1433" s="1"/>
      <c r="MVE1433" s="1"/>
      <c r="MVF1433" s="1"/>
      <c r="MVG1433" s="1"/>
      <c r="MVH1433" s="1"/>
      <c r="MVI1433" s="1"/>
      <c r="MVJ1433" s="1"/>
      <c r="MVK1433" s="1"/>
      <c r="MVL1433" s="1"/>
      <c r="MVM1433" s="1"/>
      <c r="MVN1433" s="1"/>
      <c r="MVO1433" s="1"/>
      <c r="MVP1433" s="1"/>
      <c r="MVQ1433" s="1"/>
      <c r="MVR1433" s="1"/>
      <c r="MVS1433" s="1"/>
      <c r="MVT1433" s="1"/>
      <c r="MVU1433" s="1"/>
      <c r="MVV1433" s="1"/>
      <c r="MVW1433" s="1"/>
      <c r="MVX1433" s="1"/>
      <c r="MVY1433" s="1"/>
      <c r="MVZ1433" s="1"/>
      <c r="MWA1433" s="1"/>
      <c r="MWB1433" s="1"/>
      <c r="MWC1433" s="1"/>
      <c r="MWD1433" s="1"/>
      <c r="MWE1433" s="1"/>
      <c r="MWF1433" s="1"/>
      <c r="MWG1433" s="1"/>
      <c r="MWH1433" s="1"/>
      <c r="MWI1433" s="1"/>
      <c r="MWJ1433" s="1"/>
      <c r="MWK1433" s="1"/>
      <c r="MWL1433" s="1"/>
      <c r="MWM1433" s="1"/>
      <c r="MWN1433" s="1"/>
      <c r="MWO1433" s="1"/>
      <c r="MWP1433" s="1"/>
      <c r="MWQ1433" s="1"/>
      <c r="MWR1433" s="1"/>
      <c r="MWS1433" s="1"/>
      <c r="MWT1433" s="1"/>
      <c r="MWU1433" s="1"/>
      <c r="MWV1433" s="1"/>
      <c r="MWW1433" s="1"/>
      <c r="MWX1433" s="1"/>
      <c r="MWY1433" s="1"/>
      <c r="MWZ1433" s="1"/>
      <c r="MXA1433" s="1"/>
      <c r="MXB1433" s="1"/>
      <c r="MXC1433" s="1"/>
      <c r="MXD1433" s="1"/>
      <c r="MXE1433" s="1"/>
      <c r="MXF1433" s="1"/>
      <c r="MXG1433" s="1"/>
      <c r="MXH1433" s="1"/>
      <c r="MXI1433" s="1"/>
      <c r="MXJ1433" s="1"/>
      <c r="MXK1433" s="1"/>
      <c r="MXL1433" s="1"/>
      <c r="MXM1433" s="1"/>
      <c r="MXN1433" s="1"/>
      <c r="MXO1433" s="1"/>
      <c r="MXP1433" s="1"/>
      <c r="MXQ1433" s="1"/>
      <c r="MXR1433" s="1"/>
      <c r="MXS1433" s="1"/>
      <c r="MXT1433" s="1"/>
      <c r="MXU1433" s="1"/>
      <c r="MXV1433" s="1"/>
      <c r="MXW1433" s="1"/>
      <c r="MXX1433" s="1"/>
      <c r="MXY1433" s="1"/>
      <c r="MXZ1433" s="1"/>
      <c r="MYA1433" s="1"/>
      <c r="MYB1433" s="1"/>
      <c r="MYC1433" s="1"/>
      <c r="MYD1433" s="1"/>
      <c r="MYE1433" s="1"/>
      <c r="MYF1433" s="1"/>
      <c r="MYG1433" s="1"/>
      <c r="MYH1433" s="1"/>
      <c r="MYI1433" s="1"/>
      <c r="MYJ1433" s="1"/>
      <c r="MYK1433" s="1"/>
      <c r="MYL1433" s="1"/>
      <c r="MYM1433" s="1"/>
      <c r="MYN1433" s="1"/>
      <c r="MYO1433" s="1"/>
      <c r="MYP1433" s="1"/>
      <c r="MYQ1433" s="1"/>
      <c r="MYR1433" s="1"/>
      <c r="MYS1433" s="1"/>
      <c r="MYT1433" s="1"/>
      <c r="MYU1433" s="1"/>
      <c r="MYV1433" s="1"/>
      <c r="MYW1433" s="1"/>
      <c r="MYX1433" s="1"/>
      <c r="MYY1433" s="1"/>
      <c r="MYZ1433" s="1"/>
      <c r="MZA1433" s="1"/>
      <c r="MZB1433" s="1"/>
      <c r="MZC1433" s="1"/>
      <c r="MZD1433" s="1"/>
      <c r="MZE1433" s="1"/>
      <c r="MZF1433" s="1"/>
      <c r="MZG1433" s="1"/>
      <c r="MZH1433" s="1"/>
      <c r="MZI1433" s="1"/>
      <c r="MZJ1433" s="1"/>
      <c r="MZK1433" s="1"/>
      <c r="MZL1433" s="1"/>
      <c r="MZM1433" s="1"/>
      <c r="MZN1433" s="1"/>
      <c r="MZO1433" s="1"/>
      <c r="MZP1433" s="1"/>
      <c r="MZQ1433" s="1"/>
      <c r="MZR1433" s="1"/>
      <c r="MZS1433" s="1"/>
      <c r="MZT1433" s="1"/>
      <c r="MZU1433" s="1"/>
      <c r="MZV1433" s="1"/>
      <c r="MZW1433" s="1"/>
      <c r="MZX1433" s="1"/>
      <c r="MZY1433" s="1"/>
      <c r="MZZ1433" s="1"/>
      <c r="NAA1433" s="1"/>
      <c r="NAB1433" s="1"/>
      <c r="NAC1433" s="1"/>
      <c r="NAD1433" s="1"/>
      <c r="NAE1433" s="1"/>
      <c r="NAF1433" s="1"/>
      <c r="NAG1433" s="1"/>
      <c r="NAH1433" s="1"/>
      <c r="NAI1433" s="1"/>
      <c r="NAJ1433" s="1"/>
      <c r="NAK1433" s="1"/>
      <c r="NAL1433" s="1"/>
      <c r="NAM1433" s="1"/>
      <c r="NAN1433" s="1"/>
      <c r="NAO1433" s="1"/>
      <c r="NAP1433" s="1"/>
      <c r="NAQ1433" s="1"/>
      <c r="NAR1433" s="1"/>
      <c r="NAS1433" s="1"/>
      <c r="NAT1433" s="1"/>
      <c r="NAU1433" s="1"/>
      <c r="NAV1433" s="1"/>
      <c r="NAW1433" s="1"/>
      <c r="NAX1433" s="1"/>
      <c r="NAY1433" s="1"/>
      <c r="NAZ1433" s="1"/>
      <c r="NBA1433" s="1"/>
      <c r="NBB1433" s="1"/>
      <c r="NBC1433" s="1"/>
      <c r="NBD1433" s="1"/>
      <c r="NBE1433" s="1"/>
      <c r="NBF1433" s="1"/>
      <c r="NBG1433" s="1"/>
      <c r="NBH1433" s="1"/>
      <c r="NBI1433" s="1"/>
      <c r="NBJ1433" s="1"/>
      <c r="NBK1433" s="1"/>
      <c r="NBL1433" s="1"/>
      <c r="NBM1433" s="1"/>
      <c r="NBN1433" s="1"/>
      <c r="NBO1433" s="1"/>
      <c r="NBP1433" s="1"/>
      <c r="NBQ1433" s="1"/>
      <c r="NBR1433" s="1"/>
      <c r="NBS1433" s="1"/>
      <c r="NBT1433" s="1"/>
      <c r="NBU1433" s="1"/>
      <c r="NBV1433" s="1"/>
      <c r="NBW1433" s="1"/>
      <c r="NBX1433" s="1"/>
      <c r="NBY1433" s="1"/>
      <c r="NBZ1433" s="1"/>
      <c r="NCA1433" s="1"/>
      <c r="NCB1433" s="1"/>
      <c r="NCC1433" s="1"/>
      <c r="NCD1433" s="1"/>
      <c r="NCE1433" s="1"/>
      <c r="NCF1433" s="1"/>
      <c r="NCG1433" s="1"/>
      <c r="NCH1433" s="1"/>
      <c r="NCI1433" s="1"/>
      <c r="NCJ1433" s="1"/>
      <c r="NCK1433" s="1"/>
      <c r="NCL1433" s="1"/>
      <c r="NCM1433" s="1"/>
      <c r="NCN1433" s="1"/>
      <c r="NCO1433" s="1"/>
      <c r="NCP1433" s="1"/>
      <c r="NCQ1433" s="1"/>
      <c r="NCR1433" s="1"/>
      <c r="NCS1433" s="1"/>
      <c r="NCT1433" s="1"/>
      <c r="NCU1433" s="1"/>
      <c r="NCV1433" s="1"/>
      <c r="NCW1433" s="1"/>
      <c r="NCX1433" s="1"/>
      <c r="NCY1433" s="1"/>
      <c r="NCZ1433" s="1"/>
      <c r="NDA1433" s="1"/>
      <c r="NDB1433" s="1"/>
      <c r="NDC1433" s="1"/>
      <c r="NDD1433" s="1"/>
      <c r="NDE1433" s="1"/>
      <c r="NDF1433" s="1"/>
      <c r="NDG1433" s="1"/>
      <c r="NDH1433" s="1"/>
      <c r="NDI1433" s="1"/>
      <c r="NDJ1433" s="1"/>
      <c r="NDK1433" s="1"/>
      <c r="NDL1433" s="1"/>
      <c r="NDM1433" s="1"/>
      <c r="NDN1433" s="1"/>
      <c r="NDO1433" s="1"/>
      <c r="NDP1433" s="1"/>
      <c r="NDQ1433" s="1"/>
      <c r="NDR1433" s="1"/>
      <c r="NDS1433" s="1"/>
      <c r="NDT1433" s="1"/>
      <c r="NDU1433" s="1"/>
      <c r="NDV1433" s="1"/>
      <c r="NDW1433" s="1"/>
      <c r="NDX1433" s="1"/>
      <c r="NDY1433" s="1"/>
      <c r="NDZ1433" s="1"/>
      <c r="NEA1433" s="1"/>
      <c r="NEB1433" s="1"/>
      <c r="NEC1433" s="1"/>
      <c r="NED1433" s="1"/>
      <c r="NEE1433" s="1"/>
      <c r="NEF1433" s="1"/>
      <c r="NEG1433" s="1"/>
      <c r="NEH1433" s="1"/>
      <c r="NEI1433" s="1"/>
      <c r="NEJ1433" s="1"/>
      <c r="NEK1433" s="1"/>
      <c r="NEL1433" s="1"/>
      <c r="NEM1433" s="1"/>
      <c r="NEN1433" s="1"/>
      <c r="NEO1433" s="1"/>
      <c r="NEP1433" s="1"/>
      <c r="NEQ1433" s="1"/>
      <c r="NER1433" s="1"/>
      <c r="NES1433" s="1"/>
      <c r="NET1433" s="1"/>
      <c r="NEU1433" s="1"/>
      <c r="NEV1433" s="1"/>
      <c r="NEW1433" s="1"/>
      <c r="NEX1433" s="1"/>
      <c r="NEY1433" s="1"/>
      <c r="NEZ1433" s="1"/>
      <c r="NFA1433" s="1"/>
      <c r="NFB1433" s="1"/>
      <c r="NFC1433" s="1"/>
      <c r="NFD1433" s="1"/>
      <c r="NFE1433" s="1"/>
      <c r="NFF1433" s="1"/>
      <c r="NFG1433" s="1"/>
      <c r="NFH1433" s="1"/>
      <c r="NFI1433" s="1"/>
      <c r="NFJ1433" s="1"/>
      <c r="NFK1433" s="1"/>
      <c r="NFL1433" s="1"/>
      <c r="NFM1433" s="1"/>
      <c r="NFN1433" s="1"/>
      <c r="NFO1433" s="1"/>
      <c r="NFP1433" s="1"/>
      <c r="NFQ1433" s="1"/>
      <c r="NFR1433" s="1"/>
      <c r="NFS1433" s="1"/>
      <c r="NFT1433" s="1"/>
      <c r="NFU1433" s="1"/>
      <c r="NFV1433" s="1"/>
      <c r="NFW1433" s="1"/>
      <c r="NFX1433" s="1"/>
      <c r="NFY1433" s="1"/>
      <c r="NFZ1433" s="1"/>
      <c r="NGA1433" s="1"/>
      <c r="NGB1433" s="1"/>
      <c r="NGC1433" s="1"/>
      <c r="NGD1433" s="1"/>
      <c r="NGE1433" s="1"/>
      <c r="NGF1433" s="1"/>
      <c r="NGG1433" s="1"/>
      <c r="NGH1433" s="1"/>
      <c r="NGI1433" s="1"/>
      <c r="NGJ1433" s="1"/>
      <c r="NGK1433" s="1"/>
      <c r="NGL1433" s="1"/>
      <c r="NGM1433" s="1"/>
      <c r="NGN1433" s="1"/>
      <c r="NGO1433" s="1"/>
      <c r="NGP1433" s="1"/>
      <c r="NGQ1433" s="1"/>
      <c r="NGR1433" s="1"/>
      <c r="NGS1433" s="1"/>
      <c r="NGT1433" s="1"/>
      <c r="NGU1433" s="1"/>
      <c r="NGV1433" s="1"/>
      <c r="NGW1433" s="1"/>
      <c r="NGX1433" s="1"/>
      <c r="NGY1433" s="1"/>
      <c r="NGZ1433" s="1"/>
      <c r="NHA1433" s="1"/>
      <c r="NHB1433" s="1"/>
      <c r="NHC1433" s="1"/>
      <c r="NHD1433" s="1"/>
      <c r="NHE1433" s="1"/>
      <c r="NHF1433" s="1"/>
      <c r="NHG1433" s="1"/>
      <c r="NHH1433" s="1"/>
      <c r="NHI1433" s="1"/>
      <c r="NHJ1433" s="1"/>
      <c r="NHK1433" s="1"/>
      <c r="NHL1433" s="1"/>
      <c r="NHM1433" s="1"/>
      <c r="NHN1433" s="1"/>
      <c r="NHO1433" s="1"/>
      <c r="NHP1433" s="1"/>
      <c r="NHQ1433" s="1"/>
      <c r="NHR1433" s="1"/>
      <c r="NHS1433" s="1"/>
      <c r="NHT1433" s="1"/>
      <c r="NHU1433" s="1"/>
      <c r="NHV1433" s="1"/>
      <c r="NHW1433" s="1"/>
      <c r="NHX1433" s="1"/>
      <c r="NHY1433" s="1"/>
      <c r="NHZ1433" s="1"/>
      <c r="NIA1433" s="1"/>
      <c r="NIB1433" s="1"/>
      <c r="NIC1433" s="1"/>
      <c r="NID1433" s="1"/>
      <c r="NIE1433" s="1"/>
      <c r="NIF1433" s="1"/>
      <c r="NIG1433" s="1"/>
      <c r="NIH1433" s="1"/>
      <c r="NII1433" s="1"/>
      <c r="NIJ1433" s="1"/>
      <c r="NIK1433" s="1"/>
      <c r="NIL1433" s="1"/>
      <c r="NIM1433" s="1"/>
      <c r="NIN1433" s="1"/>
      <c r="NIO1433" s="1"/>
      <c r="NIP1433" s="1"/>
      <c r="NIQ1433" s="1"/>
      <c r="NIR1433" s="1"/>
      <c r="NIS1433" s="1"/>
      <c r="NIT1433" s="1"/>
      <c r="NIU1433" s="1"/>
      <c r="NIV1433" s="1"/>
      <c r="NIW1433" s="1"/>
      <c r="NIX1433" s="1"/>
      <c r="NIY1433" s="1"/>
      <c r="NIZ1433" s="1"/>
      <c r="NJA1433" s="1"/>
      <c r="NJB1433" s="1"/>
      <c r="NJC1433" s="1"/>
      <c r="NJD1433" s="1"/>
      <c r="NJE1433" s="1"/>
      <c r="NJF1433" s="1"/>
      <c r="NJG1433" s="1"/>
      <c r="NJH1433" s="1"/>
      <c r="NJI1433" s="1"/>
      <c r="NJJ1433" s="1"/>
      <c r="NJK1433" s="1"/>
      <c r="NJL1433" s="1"/>
      <c r="NJM1433" s="1"/>
      <c r="NJN1433" s="1"/>
      <c r="NJO1433" s="1"/>
      <c r="NJP1433" s="1"/>
      <c r="NJQ1433" s="1"/>
      <c r="NJR1433" s="1"/>
      <c r="NJS1433" s="1"/>
      <c r="NJT1433" s="1"/>
      <c r="NJU1433" s="1"/>
      <c r="NJV1433" s="1"/>
      <c r="NJW1433" s="1"/>
      <c r="NJX1433" s="1"/>
      <c r="NJY1433" s="1"/>
      <c r="NJZ1433" s="1"/>
      <c r="NKA1433" s="1"/>
      <c r="NKB1433" s="1"/>
      <c r="NKC1433" s="1"/>
      <c r="NKD1433" s="1"/>
      <c r="NKE1433" s="1"/>
      <c r="NKF1433" s="1"/>
      <c r="NKG1433" s="1"/>
      <c r="NKH1433" s="1"/>
      <c r="NKI1433" s="1"/>
      <c r="NKJ1433" s="1"/>
      <c r="NKK1433" s="1"/>
      <c r="NKL1433" s="1"/>
      <c r="NKM1433" s="1"/>
      <c r="NKN1433" s="1"/>
      <c r="NKO1433" s="1"/>
      <c r="NKP1433" s="1"/>
      <c r="NKQ1433" s="1"/>
      <c r="NKR1433" s="1"/>
      <c r="NKS1433" s="1"/>
      <c r="NKT1433" s="1"/>
      <c r="NKU1433" s="1"/>
      <c r="NKV1433" s="1"/>
      <c r="NKW1433" s="1"/>
      <c r="NKX1433" s="1"/>
      <c r="NKY1433" s="1"/>
      <c r="NKZ1433" s="1"/>
      <c r="NLA1433" s="1"/>
      <c r="NLB1433" s="1"/>
      <c r="NLC1433" s="1"/>
      <c r="NLD1433" s="1"/>
      <c r="NLE1433" s="1"/>
      <c r="NLF1433" s="1"/>
      <c r="NLG1433" s="1"/>
      <c r="NLH1433" s="1"/>
      <c r="NLI1433" s="1"/>
      <c r="NLJ1433" s="1"/>
      <c r="NLK1433" s="1"/>
      <c r="NLL1433" s="1"/>
      <c r="NLM1433" s="1"/>
      <c r="NLN1433" s="1"/>
      <c r="NLO1433" s="1"/>
      <c r="NLP1433" s="1"/>
      <c r="NLQ1433" s="1"/>
      <c r="NLR1433" s="1"/>
      <c r="NLS1433" s="1"/>
      <c r="NLT1433" s="1"/>
      <c r="NLU1433" s="1"/>
      <c r="NLV1433" s="1"/>
      <c r="NLW1433" s="1"/>
      <c r="NLX1433" s="1"/>
      <c r="NLY1433" s="1"/>
      <c r="NLZ1433" s="1"/>
      <c r="NMA1433" s="1"/>
      <c r="NMB1433" s="1"/>
      <c r="NMC1433" s="1"/>
      <c r="NMD1433" s="1"/>
      <c r="NME1433" s="1"/>
      <c r="NMF1433" s="1"/>
      <c r="NMG1433" s="1"/>
      <c r="NMH1433" s="1"/>
      <c r="NMI1433" s="1"/>
      <c r="NMJ1433" s="1"/>
      <c r="NMK1433" s="1"/>
      <c r="NML1433" s="1"/>
      <c r="NMM1433" s="1"/>
      <c r="NMN1433" s="1"/>
      <c r="NMO1433" s="1"/>
      <c r="NMP1433" s="1"/>
      <c r="NMQ1433" s="1"/>
      <c r="NMR1433" s="1"/>
      <c r="NMS1433" s="1"/>
      <c r="NMT1433" s="1"/>
      <c r="NMU1433" s="1"/>
      <c r="NMV1433" s="1"/>
      <c r="NMW1433" s="1"/>
      <c r="NMX1433" s="1"/>
      <c r="NMY1433" s="1"/>
      <c r="NMZ1433" s="1"/>
      <c r="NNA1433" s="1"/>
      <c r="NNB1433" s="1"/>
      <c r="NNC1433" s="1"/>
      <c r="NND1433" s="1"/>
      <c r="NNE1433" s="1"/>
      <c r="NNF1433" s="1"/>
      <c r="NNG1433" s="1"/>
      <c r="NNH1433" s="1"/>
      <c r="NNI1433" s="1"/>
      <c r="NNJ1433" s="1"/>
      <c r="NNK1433" s="1"/>
      <c r="NNL1433" s="1"/>
      <c r="NNM1433" s="1"/>
      <c r="NNN1433" s="1"/>
      <c r="NNO1433" s="1"/>
      <c r="NNP1433" s="1"/>
      <c r="NNQ1433" s="1"/>
      <c r="NNR1433" s="1"/>
      <c r="NNS1433" s="1"/>
      <c r="NNT1433" s="1"/>
      <c r="NNU1433" s="1"/>
      <c r="NNV1433" s="1"/>
      <c r="NNW1433" s="1"/>
      <c r="NNX1433" s="1"/>
      <c r="NNY1433" s="1"/>
      <c r="NNZ1433" s="1"/>
      <c r="NOA1433" s="1"/>
      <c r="NOB1433" s="1"/>
      <c r="NOC1433" s="1"/>
      <c r="NOD1433" s="1"/>
      <c r="NOE1433" s="1"/>
      <c r="NOF1433" s="1"/>
      <c r="NOG1433" s="1"/>
      <c r="NOH1433" s="1"/>
      <c r="NOI1433" s="1"/>
      <c r="NOJ1433" s="1"/>
      <c r="NOK1433" s="1"/>
      <c r="NOL1433" s="1"/>
      <c r="NOM1433" s="1"/>
      <c r="NON1433" s="1"/>
      <c r="NOO1433" s="1"/>
      <c r="NOP1433" s="1"/>
      <c r="NOQ1433" s="1"/>
      <c r="NOR1433" s="1"/>
      <c r="NOS1433" s="1"/>
      <c r="NOT1433" s="1"/>
      <c r="NOU1433" s="1"/>
      <c r="NOV1433" s="1"/>
      <c r="NOW1433" s="1"/>
      <c r="NOX1433" s="1"/>
      <c r="NOY1433" s="1"/>
      <c r="NOZ1433" s="1"/>
      <c r="NPA1433" s="1"/>
      <c r="NPB1433" s="1"/>
      <c r="NPC1433" s="1"/>
      <c r="NPD1433" s="1"/>
      <c r="NPE1433" s="1"/>
      <c r="NPF1433" s="1"/>
      <c r="NPG1433" s="1"/>
      <c r="NPH1433" s="1"/>
      <c r="NPI1433" s="1"/>
      <c r="NPJ1433" s="1"/>
      <c r="NPK1433" s="1"/>
      <c r="NPL1433" s="1"/>
      <c r="NPM1433" s="1"/>
      <c r="NPN1433" s="1"/>
      <c r="NPO1433" s="1"/>
      <c r="NPP1433" s="1"/>
      <c r="NPQ1433" s="1"/>
      <c r="NPR1433" s="1"/>
      <c r="NPS1433" s="1"/>
      <c r="NPT1433" s="1"/>
      <c r="NPU1433" s="1"/>
      <c r="NPV1433" s="1"/>
      <c r="NPW1433" s="1"/>
      <c r="NPX1433" s="1"/>
      <c r="NPY1433" s="1"/>
      <c r="NPZ1433" s="1"/>
      <c r="NQA1433" s="1"/>
      <c r="NQB1433" s="1"/>
      <c r="NQC1433" s="1"/>
      <c r="NQD1433" s="1"/>
      <c r="NQE1433" s="1"/>
      <c r="NQF1433" s="1"/>
      <c r="NQG1433" s="1"/>
      <c r="NQH1433" s="1"/>
      <c r="NQI1433" s="1"/>
      <c r="NQJ1433" s="1"/>
      <c r="NQK1433" s="1"/>
      <c r="NQL1433" s="1"/>
      <c r="NQM1433" s="1"/>
      <c r="NQN1433" s="1"/>
      <c r="NQO1433" s="1"/>
      <c r="NQP1433" s="1"/>
      <c r="NQQ1433" s="1"/>
      <c r="NQR1433" s="1"/>
      <c r="NQS1433" s="1"/>
      <c r="NQT1433" s="1"/>
      <c r="NQU1433" s="1"/>
      <c r="NQV1433" s="1"/>
      <c r="NQW1433" s="1"/>
      <c r="NQX1433" s="1"/>
      <c r="NQY1433" s="1"/>
      <c r="NQZ1433" s="1"/>
      <c r="NRA1433" s="1"/>
      <c r="NRB1433" s="1"/>
      <c r="NRC1433" s="1"/>
      <c r="NRD1433" s="1"/>
      <c r="NRE1433" s="1"/>
      <c r="NRF1433" s="1"/>
      <c r="NRG1433" s="1"/>
      <c r="NRH1433" s="1"/>
      <c r="NRI1433" s="1"/>
      <c r="NRJ1433" s="1"/>
      <c r="NRK1433" s="1"/>
      <c r="NRL1433" s="1"/>
      <c r="NRM1433" s="1"/>
      <c r="NRN1433" s="1"/>
      <c r="NRO1433" s="1"/>
      <c r="NRP1433" s="1"/>
      <c r="NRQ1433" s="1"/>
      <c r="NRR1433" s="1"/>
      <c r="NRS1433" s="1"/>
      <c r="NRT1433" s="1"/>
      <c r="NRU1433" s="1"/>
      <c r="NRV1433" s="1"/>
      <c r="NRW1433" s="1"/>
      <c r="NRX1433" s="1"/>
      <c r="NRY1433" s="1"/>
      <c r="NRZ1433" s="1"/>
      <c r="NSA1433" s="1"/>
      <c r="NSB1433" s="1"/>
      <c r="NSC1433" s="1"/>
      <c r="NSD1433" s="1"/>
      <c r="NSE1433" s="1"/>
      <c r="NSF1433" s="1"/>
      <c r="NSG1433" s="1"/>
      <c r="NSH1433" s="1"/>
      <c r="NSI1433" s="1"/>
      <c r="NSJ1433" s="1"/>
      <c r="NSK1433" s="1"/>
      <c r="NSL1433" s="1"/>
      <c r="NSM1433" s="1"/>
      <c r="NSN1433" s="1"/>
      <c r="NSO1433" s="1"/>
      <c r="NSP1433" s="1"/>
      <c r="NSQ1433" s="1"/>
      <c r="NSR1433" s="1"/>
      <c r="NSS1433" s="1"/>
      <c r="NST1433" s="1"/>
      <c r="NSU1433" s="1"/>
      <c r="NSV1433" s="1"/>
      <c r="NSW1433" s="1"/>
      <c r="NSX1433" s="1"/>
      <c r="NSY1433" s="1"/>
      <c r="NSZ1433" s="1"/>
      <c r="NTA1433" s="1"/>
      <c r="NTB1433" s="1"/>
      <c r="NTC1433" s="1"/>
      <c r="NTD1433" s="1"/>
      <c r="NTE1433" s="1"/>
      <c r="NTF1433" s="1"/>
      <c r="NTG1433" s="1"/>
      <c r="NTH1433" s="1"/>
      <c r="NTI1433" s="1"/>
      <c r="NTJ1433" s="1"/>
      <c r="NTK1433" s="1"/>
      <c r="NTL1433" s="1"/>
      <c r="NTM1433" s="1"/>
      <c r="NTN1433" s="1"/>
      <c r="NTO1433" s="1"/>
      <c r="NTP1433" s="1"/>
      <c r="NTQ1433" s="1"/>
      <c r="NTR1433" s="1"/>
      <c r="NTS1433" s="1"/>
      <c r="NTT1433" s="1"/>
      <c r="NTU1433" s="1"/>
      <c r="NTV1433" s="1"/>
      <c r="NTW1433" s="1"/>
      <c r="NTX1433" s="1"/>
      <c r="NTY1433" s="1"/>
      <c r="NTZ1433" s="1"/>
      <c r="NUA1433" s="1"/>
      <c r="NUB1433" s="1"/>
      <c r="NUC1433" s="1"/>
      <c r="NUD1433" s="1"/>
      <c r="NUE1433" s="1"/>
      <c r="NUF1433" s="1"/>
      <c r="NUG1433" s="1"/>
      <c r="NUH1433" s="1"/>
      <c r="NUI1433" s="1"/>
      <c r="NUJ1433" s="1"/>
      <c r="NUK1433" s="1"/>
      <c r="NUL1433" s="1"/>
      <c r="NUM1433" s="1"/>
      <c r="NUN1433" s="1"/>
      <c r="NUO1433" s="1"/>
      <c r="NUP1433" s="1"/>
      <c r="NUQ1433" s="1"/>
      <c r="NUR1433" s="1"/>
      <c r="NUS1433" s="1"/>
      <c r="NUT1433" s="1"/>
      <c r="NUU1433" s="1"/>
      <c r="NUV1433" s="1"/>
      <c r="NUW1433" s="1"/>
      <c r="NUX1433" s="1"/>
      <c r="NUY1433" s="1"/>
      <c r="NUZ1433" s="1"/>
      <c r="NVA1433" s="1"/>
      <c r="NVB1433" s="1"/>
      <c r="NVC1433" s="1"/>
      <c r="NVD1433" s="1"/>
      <c r="NVE1433" s="1"/>
      <c r="NVF1433" s="1"/>
      <c r="NVG1433" s="1"/>
      <c r="NVH1433" s="1"/>
      <c r="NVI1433" s="1"/>
      <c r="NVJ1433" s="1"/>
      <c r="NVK1433" s="1"/>
      <c r="NVL1433" s="1"/>
      <c r="NVM1433" s="1"/>
      <c r="NVN1433" s="1"/>
      <c r="NVO1433" s="1"/>
      <c r="NVP1433" s="1"/>
      <c r="NVQ1433" s="1"/>
      <c r="NVR1433" s="1"/>
      <c r="NVS1433" s="1"/>
      <c r="NVT1433" s="1"/>
      <c r="NVU1433" s="1"/>
      <c r="NVV1433" s="1"/>
      <c r="NVW1433" s="1"/>
      <c r="NVX1433" s="1"/>
      <c r="NVY1433" s="1"/>
      <c r="NVZ1433" s="1"/>
      <c r="NWA1433" s="1"/>
      <c r="NWB1433" s="1"/>
      <c r="NWC1433" s="1"/>
      <c r="NWD1433" s="1"/>
      <c r="NWE1433" s="1"/>
      <c r="NWF1433" s="1"/>
      <c r="NWG1433" s="1"/>
      <c r="NWH1433" s="1"/>
      <c r="NWI1433" s="1"/>
      <c r="NWJ1433" s="1"/>
      <c r="NWK1433" s="1"/>
      <c r="NWL1433" s="1"/>
      <c r="NWM1433" s="1"/>
      <c r="NWN1433" s="1"/>
      <c r="NWO1433" s="1"/>
      <c r="NWP1433" s="1"/>
      <c r="NWQ1433" s="1"/>
      <c r="NWR1433" s="1"/>
      <c r="NWS1433" s="1"/>
      <c r="NWT1433" s="1"/>
      <c r="NWU1433" s="1"/>
      <c r="NWV1433" s="1"/>
      <c r="NWW1433" s="1"/>
      <c r="NWX1433" s="1"/>
      <c r="NWY1433" s="1"/>
      <c r="NWZ1433" s="1"/>
      <c r="NXA1433" s="1"/>
      <c r="NXB1433" s="1"/>
      <c r="NXC1433" s="1"/>
      <c r="NXD1433" s="1"/>
      <c r="NXE1433" s="1"/>
      <c r="NXF1433" s="1"/>
      <c r="NXG1433" s="1"/>
      <c r="NXH1433" s="1"/>
      <c r="NXI1433" s="1"/>
      <c r="NXJ1433" s="1"/>
      <c r="NXK1433" s="1"/>
      <c r="NXL1433" s="1"/>
      <c r="NXM1433" s="1"/>
      <c r="NXN1433" s="1"/>
      <c r="NXO1433" s="1"/>
      <c r="NXP1433" s="1"/>
      <c r="NXQ1433" s="1"/>
      <c r="NXR1433" s="1"/>
      <c r="NXS1433" s="1"/>
      <c r="NXT1433" s="1"/>
      <c r="NXU1433" s="1"/>
      <c r="NXV1433" s="1"/>
      <c r="NXW1433" s="1"/>
      <c r="NXX1433" s="1"/>
      <c r="NXY1433" s="1"/>
      <c r="NXZ1433" s="1"/>
      <c r="NYA1433" s="1"/>
      <c r="NYB1433" s="1"/>
      <c r="NYC1433" s="1"/>
      <c r="NYD1433" s="1"/>
      <c r="NYE1433" s="1"/>
      <c r="NYF1433" s="1"/>
      <c r="NYG1433" s="1"/>
      <c r="NYH1433" s="1"/>
      <c r="NYI1433" s="1"/>
      <c r="NYJ1433" s="1"/>
      <c r="NYK1433" s="1"/>
      <c r="NYL1433" s="1"/>
      <c r="NYM1433" s="1"/>
      <c r="NYN1433" s="1"/>
      <c r="NYO1433" s="1"/>
      <c r="NYP1433" s="1"/>
      <c r="NYQ1433" s="1"/>
      <c r="NYR1433" s="1"/>
      <c r="NYS1433" s="1"/>
      <c r="NYT1433" s="1"/>
      <c r="NYU1433" s="1"/>
      <c r="NYV1433" s="1"/>
      <c r="NYW1433" s="1"/>
      <c r="NYX1433" s="1"/>
      <c r="NYY1433" s="1"/>
      <c r="NYZ1433" s="1"/>
      <c r="NZA1433" s="1"/>
      <c r="NZB1433" s="1"/>
      <c r="NZC1433" s="1"/>
      <c r="NZD1433" s="1"/>
      <c r="NZE1433" s="1"/>
      <c r="NZF1433" s="1"/>
      <c r="NZG1433" s="1"/>
      <c r="NZH1433" s="1"/>
      <c r="NZI1433" s="1"/>
      <c r="NZJ1433" s="1"/>
      <c r="NZK1433" s="1"/>
      <c r="NZL1433" s="1"/>
      <c r="NZM1433" s="1"/>
      <c r="NZN1433" s="1"/>
      <c r="NZO1433" s="1"/>
      <c r="NZP1433" s="1"/>
      <c r="NZQ1433" s="1"/>
      <c r="NZR1433" s="1"/>
      <c r="NZS1433" s="1"/>
      <c r="NZT1433" s="1"/>
      <c r="NZU1433" s="1"/>
      <c r="NZV1433" s="1"/>
      <c r="NZW1433" s="1"/>
      <c r="NZX1433" s="1"/>
      <c r="NZY1433" s="1"/>
      <c r="NZZ1433" s="1"/>
      <c r="OAA1433" s="1"/>
      <c r="OAB1433" s="1"/>
      <c r="OAC1433" s="1"/>
      <c r="OAD1433" s="1"/>
      <c r="OAE1433" s="1"/>
      <c r="OAF1433" s="1"/>
      <c r="OAG1433" s="1"/>
      <c r="OAH1433" s="1"/>
      <c r="OAI1433" s="1"/>
      <c r="OAJ1433" s="1"/>
      <c r="OAK1433" s="1"/>
      <c r="OAL1433" s="1"/>
      <c r="OAM1433" s="1"/>
      <c r="OAN1433" s="1"/>
      <c r="OAO1433" s="1"/>
      <c r="OAP1433" s="1"/>
      <c r="OAQ1433" s="1"/>
      <c r="OAR1433" s="1"/>
      <c r="OAS1433" s="1"/>
      <c r="OAT1433" s="1"/>
      <c r="OAU1433" s="1"/>
      <c r="OAV1433" s="1"/>
      <c r="OAW1433" s="1"/>
      <c r="OAX1433" s="1"/>
      <c r="OAY1433" s="1"/>
      <c r="OAZ1433" s="1"/>
      <c r="OBA1433" s="1"/>
      <c r="OBB1433" s="1"/>
      <c r="OBC1433" s="1"/>
      <c r="OBD1433" s="1"/>
      <c r="OBE1433" s="1"/>
      <c r="OBF1433" s="1"/>
      <c r="OBG1433" s="1"/>
      <c r="OBH1433" s="1"/>
      <c r="OBI1433" s="1"/>
      <c r="OBJ1433" s="1"/>
      <c r="OBK1433" s="1"/>
      <c r="OBL1433" s="1"/>
      <c r="OBM1433" s="1"/>
      <c r="OBN1433" s="1"/>
      <c r="OBO1433" s="1"/>
      <c r="OBP1433" s="1"/>
      <c r="OBQ1433" s="1"/>
      <c r="OBR1433" s="1"/>
      <c r="OBS1433" s="1"/>
      <c r="OBT1433" s="1"/>
      <c r="OBU1433" s="1"/>
      <c r="OBV1433" s="1"/>
      <c r="OBW1433" s="1"/>
      <c r="OBX1433" s="1"/>
      <c r="OBY1433" s="1"/>
      <c r="OBZ1433" s="1"/>
      <c r="OCA1433" s="1"/>
      <c r="OCB1433" s="1"/>
      <c r="OCC1433" s="1"/>
      <c r="OCD1433" s="1"/>
      <c r="OCE1433" s="1"/>
      <c r="OCF1433" s="1"/>
      <c r="OCG1433" s="1"/>
      <c r="OCH1433" s="1"/>
      <c r="OCI1433" s="1"/>
      <c r="OCJ1433" s="1"/>
      <c r="OCK1433" s="1"/>
      <c r="OCL1433" s="1"/>
      <c r="OCM1433" s="1"/>
      <c r="OCN1433" s="1"/>
      <c r="OCO1433" s="1"/>
      <c r="OCP1433" s="1"/>
      <c r="OCQ1433" s="1"/>
      <c r="OCR1433" s="1"/>
      <c r="OCS1433" s="1"/>
      <c r="OCT1433" s="1"/>
      <c r="OCU1433" s="1"/>
      <c r="OCV1433" s="1"/>
      <c r="OCW1433" s="1"/>
      <c r="OCX1433" s="1"/>
      <c r="OCY1433" s="1"/>
      <c r="OCZ1433" s="1"/>
      <c r="ODA1433" s="1"/>
      <c r="ODB1433" s="1"/>
      <c r="ODC1433" s="1"/>
      <c r="ODD1433" s="1"/>
      <c r="ODE1433" s="1"/>
      <c r="ODF1433" s="1"/>
      <c r="ODG1433" s="1"/>
      <c r="ODH1433" s="1"/>
      <c r="ODI1433" s="1"/>
      <c r="ODJ1433" s="1"/>
      <c r="ODK1433" s="1"/>
      <c r="ODL1433" s="1"/>
      <c r="ODM1433" s="1"/>
      <c r="ODN1433" s="1"/>
      <c r="ODO1433" s="1"/>
      <c r="ODP1433" s="1"/>
      <c r="ODQ1433" s="1"/>
      <c r="ODR1433" s="1"/>
      <c r="ODS1433" s="1"/>
      <c r="ODT1433" s="1"/>
      <c r="ODU1433" s="1"/>
      <c r="ODV1433" s="1"/>
      <c r="ODW1433" s="1"/>
      <c r="ODX1433" s="1"/>
      <c r="ODY1433" s="1"/>
      <c r="ODZ1433" s="1"/>
      <c r="OEA1433" s="1"/>
      <c r="OEB1433" s="1"/>
      <c r="OEC1433" s="1"/>
      <c r="OED1433" s="1"/>
      <c r="OEE1433" s="1"/>
      <c r="OEF1433" s="1"/>
      <c r="OEG1433" s="1"/>
      <c r="OEH1433" s="1"/>
      <c r="OEI1433" s="1"/>
      <c r="OEJ1433" s="1"/>
      <c r="OEK1433" s="1"/>
      <c r="OEL1433" s="1"/>
      <c r="OEM1433" s="1"/>
      <c r="OEN1433" s="1"/>
      <c r="OEO1433" s="1"/>
      <c r="OEP1433" s="1"/>
      <c r="OEQ1433" s="1"/>
      <c r="OER1433" s="1"/>
      <c r="OES1433" s="1"/>
      <c r="OET1433" s="1"/>
      <c r="OEU1433" s="1"/>
      <c r="OEV1433" s="1"/>
      <c r="OEW1433" s="1"/>
      <c r="OEX1433" s="1"/>
      <c r="OEY1433" s="1"/>
      <c r="OEZ1433" s="1"/>
      <c r="OFA1433" s="1"/>
      <c r="OFB1433" s="1"/>
      <c r="OFC1433" s="1"/>
      <c r="OFD1433" s="1"/>
      <c r="OFE1433" s="1"/>
      <c r="OFF1433" s="1"/>
      <c r="OFG1433" s="1"/>
      <c r="OFH1433" s="1"/>
      <c r="OFI1433" s="1"/>
      <c r="OFJ1433" s="1"/>
      <c r="OFK1433" s="1"/>
      <c r="OFL1433" s="1"/>
      <c r="OFM1433" s="1"/>
      <c r="OFN1433" s="1"/>
      <c r="OFO1433" s="1"/>
      <c r="OFP1433" s="1"/>
      <c r="OFQ1433" s="1"/>
      <c r="OFR1433" s="1"/>
      <c r="OFS1433" s="1"/>
      <c r="OFT1433" s="1"/>
      <c r="OFU1433" s="1"/>
      <c r="OFV1433" s="1"/>
      <c r="OFW1433" s="1"/>
      <c r="OFX1433" s="1"/>
      <c r="OFY1433" s="1"/>
      <c r="OFZ1433" s="1"/>
      <c r="OGA1433" s="1"/>
      <c r="OGB1433" s="1"/>
      <c r="OGC1433" s="1"/>
      <c r="OGD1433" s="1"/>
      <c r="OGE1433" s="1"/>
      <c r="OGF1433" s="1"/>
      <c r="OGG1433" s="1"/>
      <c r="OGH1433" s="1"/>
      <c r="OGI1433" s="1"/>
      <c r="OGJ1433" s="1"/>
      <c r="OGK1433" s="1"/>
      <c r="OGL1433" s="1"/>
      <c r="OGM1433" s="1"/>
      <c r="OGN1433" s="1"/>
      <c r="OGO1433" s="1"/>
      <c r="OGP1433" s="1"/>
      <c r="OGQ1433" s="1"/>
      <c r="OGR1433" s="1"/>
      <c r="OGS1433" s="1"/>
      <c r="OGT1433" s="1"/>
      <c r="OGU1433" s="1"/>
      <c r="OGV1433" s="1"/>
      <c r="OGW1433" s="1"/>
      <c r="OGX1433" s="1"/>
      <c r="OGY1433" s="1"/>
      <c r="OGZ1433" s="1"/>
      <c r="OHA1433" s="1"/>
      <c r="OHB1433" s="1"/>
      <c r="OHC1433" s="1"/>
      <c r="OHD1433" s="1"/>
      <c r="OHE1433" s="1"/>
      <c r="OHF1433" s="1"/>
      <c r="OHG1433" s="1"/>
      <c r="OHH1433" s="1"/>
      <c r="OHI1433" s="1"/>
      <c r="OHJ1433" s="1"/>
      <c r="OHK1433" s="1"/>
      <c r="OHL1433" s="1"/>
      <c r="OHM1433" s="1"/>
      <c r="OHN1433" s="1"/>
      <c r="OHO1433" s="1"/>
      <c r="OHP1433" s="1"/>
      <c r="OHQ1433" s="1"/>
      <c r="OHR1433" s="1"/>
      <c r="OHS1433" s="1"/>
      <c r="OHT1433" s="1"/>
      <c r="OHU1433" s="1"/>
      <c r="OHV1433" s="1"/>
      <c r="OHW1433" s="1"/>
      <c r="OHX1433" s="1"/>
      <c r="OHY1433" s="1"/>
      <c r="OHZ1433" s="1"/>
      <c r="OIA1433" s="1"/>
      <c r="OIB1433" s="1"/>
      <c r="OIC1433" s="1"/>
      <c r="OID1433" s="1"/>
      <c r="OIE1433" s="1"/>
      <c r="OIF1433" s="1"/>
      <c r="OIG1433" s="1"/>
      <c r="OIH1433" s="1"/>
      <c r="OII1433" s="1"/>
      <c r="OIJ1433" s="1"/>
      <c r="OIK1433" s="1"/>
      <c r="OIL1433" s="1"/>
      <c r="OIM1433" s="1"/>
      <c r="OIN1433" s="1"/>
      <c r="OIO1433" s="1"/>
      <c r="OIP1433" s="1"/>
      <c r="OIQ1433" s="1"/>
      <c r="OIR1433" s="1"/>
      <c r="OIS1433" s="1"/>
      <c r="OIT1433" s="1"/>
      <c r="OIU1433" s="1"/>
      <c r="OIV1433" s="1"/>
      <c r="OIW1433" s="1"/>
      <c r="OIX1433" s="1"/>
      <c r="OIY1433" s="1"/>
      <c r="OIZ1433" s="1"/>
      <c r="OJA1433" s="1"/>
      <c r="OJB1433" s="1"/>
      <c r="OJC1433" s="1"/>
      <c r="OJD1433" s="1"/>
      <c r="OJE1433" s="1"/>
      <c r="OJF1433" s="1"/>
      <c r="OJG1433" s="1"/>
      <c r="OJH1433" s="1"/>
      <c r="OJI1433" s="1"/>
      <c r="OJJ1433" s="1"/>
      <c r="OJK1433" s="1"/>
      <c r="OJL1433" s="1"/>
      <c r="OJM1433" s="1"/>
      <c r="OJN1433" s="1"/>
      <c r="OJO1433" s="1"/>
      <c r="OJP1433" s="1"/>
      <c r="OJQ1433" s="1"/>
      <c r="OJR1433" s="1"/>
      <c r="OJS1433" s="1"/>
      <c r="OJT1433" s="1"/>
      <c r="OJU1433" s="1"/>
      <c r="OJV1433" s="1"/>
      <c r="OJW1433" s="1"/>
      <c r="OJX1433" s="1"/>
      <c r="OJY1433" s="1"/>
      <c r="OJZ1433" s="1"/>
      <c r="OKA1433" s="1"/>
      <c r="OKB1433" s="1"/>
      <c r="OKC1433" s="1"/>
      <c r="OKD1433" s="1"/>
      <c r="OKE1433" s="1"/>
      <c r="OKF1433" s="1"/>
      <c r="OKG1433" s="1"/>
      <c r="OKH1433" s="1"/>
      <c r="OKI1433" s="1"/>
      <c r="OKJ1433" s="1"/>
      <c r="OKK1433" s="1"/>
      <c r="OKL1433" s="1"/>
      <c r="OKM1433" s="1"/>
      <c r="OKN1433" s="1"/>
      <c r="OKO1433" s="1"/>
      <c r="OKP1433" s="1"/>
      <c r="OKQ1433" s="1"/>
      <c r="OKR1433" s="1"/>
      <c r="OKS1433" s="1"/>
      <c r="OKT1433" s="1"/>
      <c r="OKU1433" s="1"/>
      <c r="OKV1433" s="1"/>
      <c r="OKW1433" s="1"/>
      <c r="OKX1433" s="1"/>
      <c r="OKY1433" s="1"/>
      <c r="OKZ1433" s="1"/>
      <c r="OLA1433" s="1"/>
      <c r="OLB1433" s="1"/>
      <c r="OLC1433" s="1"/>
      <c r="OLD1433" s="1"/>
      <c r="OLE1433" s="1"/>
      <c r="OLF1433" s="1"/>
      <c r="OLG1433" s="1"/>
      <c r="OLH1433" s="1"/>
      <c r="OLI1433" s="1"/>
      <c r="OLJ1433" s="1"/>
      <c r="OLK1433" s="1"/>
      <c r="OLL1433" s="1"/>
      <c r="OLM1433" s="1"/>
      <c r="OLN1433" s="1"/>
      <c r="OLO1433" s="1"/>
      <c r="OLP1433" s="1"/>
      <c r="OLQ1433" s="1"/>
      <c r="OLR1433" s="1"/>
      <c r="OLS1433" s="1"/>
      <c r="OLT1433" s="1"/>
      <c r="OLU1433" s="1"/>
      <c r="OLV1433" s="1"/>
      <c r="OLW1433" s="1"/>
      <c r="OLX1433" s="1"/>
      <c r="OLY1433" s="1"/>
      <c r="OLZ1433" s="1"/>
      <c r="OMA1433" s="1"/>
      <c r="OMB1433" s="1"/>
      <c r="OMC1433" s="1"/>
      <c r="OMD1433" s="1"/>
      <c r="OME1433" s="1"/>
      <c r="OMF1433" s="1"/>
      <c r="OMG1433" s="1"/>
      <c r="OMH1433" s="1"/>
      <c r="OMI1433" s="1"/>
      <c r="OMJ1433" s="1"/>
      <c r="OMK1433" s="1"/>
      <c r="OML1433" s="1"/>
      <c r="OMM1433" s="1"/>
      <c r="OMN1433" s="1"/>
      <c r="OMO1433" s="1"/>
      <c r="OMP1433" s="1"/>
      <c r="OMQ1433" s="1"/>
      <c r="OMR1433" s="1"/>
      <c r="OMS1433" s="1"/>
      <c r="OMT1433" s="1"/>
      <c r="OMU1433" s="1"/>
      <c r="OMV1433" s="1"/>
      <c r="OMW1433" s="1"/>
      <c r="OMX1433" s="1"/>
      <c r="OMY1433" s="1"/>
      <c r="OMZ1433" s="1"/>
      <c r="ONA1433" s="1"/>
      <c r="ONB1433" s="1"/>
      <c r="ONC1433" s="1"/>
      <c r="OND1433" s="1"/>
      <c r="ONE1433" s="1"/>
      <c r="ONF1433" s="1"/>
      <c r="ONG1433" s="1"/>
      <c r="ONH1433" s="1"/>
      <c r="ONI1433" s="1"/>
      <c r="ONJ1433" s="1"/>
      <c r="ONK1433" s="1"/>
      <c r="ONL1433" s="1"/>
      <c r="ONM1433" s="1"/>
      <c r="ONN1433" s="1"/>
      <c r="ONO1433" s="1"/>
      <c r="ONP1433" s="1"/>
      <c r="ONQ1433" s="1"/>
      <c r="ONR1433" s="1"/>
      <c r="ONS1433" s="1"/>
      <c r="ONT1433" s="1"/>
      <c r="ONU1433" s="1"/>
      <c r="ONV1433" s="1"/>
      <c r="ONW1433" s="1"/>
      <c r="ONX1433" s="1"/>
      <c r="ONY1433" s="1"/>
      <c r="ONZ1433" s="1"/>
      <c r="OOA1433" s="1"/>
      <c r="OOB1433" s="1"/>
      <c r="OOC1433" s="1"/>
      <c r="OOD1433" s="1"/>
      <c r="OOE1433" s="1"/>
      <c r="OOF1433" s="1"/>
      <c r="OOG1433" s="1"/>
      <c r="OOH1433" s="1"/>
      <c r="OOI1433" s="1"/>
      <c r="OOJ1433" s="1"/>
      <c r="OOK1433" s="1"/>
      <c r="OOL1433" s="1"/>
      <c r="OOM1433" s="1"/>
      <c r="OON1433" s="1"/>
      <c r="OOO1433" s="1"/>
      <c r="OOP1433" s="1"/>
      <c r="OOQ1433" s="1"/>
      <c r="OOR1433" s="1"/>
      <c r="OOS1433" s="1"/>
      <c r="OOT1433" s="1"/>
      <c r="OOU1433" s="1"/>
      <c r="OOV1433" s="1"/>
      <c r="OOW1433" s="1"/>
      <c r="OOX1433" s="1"/>
      <c r="OOY1433" s="1"/>
      <c r="OOZ1433" s="1"/>
      <c r="OPA1433" s="1"/>
      <c r="OPB1433" s="1"/>
      <c r="OPC1433" s="1"/>
      <c r="OPD1433" s="1"/>
      <c r="OPE1433" s="1"/>
      <c r="OPF1433" s="1"/>
      <c r="OPG1433" s="1"/>
      <c r="OPH1433" s="1"/>
      <c r="OPI1433" s="1"/>
      <c r="OPJ1433" s="1"/>
      <c r="OPK1433" s="1"/>
      <c r="OPL1433" s="1"/>
      <c r="OPM1433" s="1"/>
      <c r="OPN1433" s="1"/>
      <c r="OPO1433" s="1"/>
      <c r="OPP1433" s="1"/>
      <c r="OPQ1433" s="1"/>
      <c r="OPR1433" s="1"/>
      <c r="OPS1433" s="1"/>
      <c r="OPT1433" s="1"/>
      <c r="OPU1433" s="1"/>
      <c r="OPV1433" s="1"/>
      <c r="OPW1433" s="1"/>
      <c r="OPX1433" s="1"/>
      <c r="OPY1433" s="1"/>
      <c r="OPZ1433" s="1"/>
      <c r="OQA1433" s="1"/>
      <c r="OQB1433" s="1"/>
      <c r="OQC1433" s="1"/>
      <c r="OQD1433" s="1"/>
      <c r="OQE1433" s="1"/>
      <c r="OQF1433" s="1"/>
      <c r="OQG1433" s="1"/>
      <c r="OQH1433" s="1"/>
      <c r="OQI1433" s="1"/>
      <c r="OQJ1433" s="1"/>
      <c r="OQK1433" s="1"/>
      <c r="OQL1433" s="1"/>
      <c r="OQM1433" s="1"/>
      <c r="OQN1433" s="1"/>
      <c r="OQO1433" s="1"/>
      <c r="OQP1433" s="1"/>
      <c r="OQQ1433" s="1"/>
      <c r="OQR1433" s="1"/>
      <c r="OQS1433" s="1"/>
      <c r="OQT1433" s="1"/>
      <c r="OQU1433" s="1"/>
      <c r="OQV1433" s="1"/>
      <c r="OQW1433" s="1"/>
      <c r="OQX1433" s="1"/>
      <c r="OQY1433" s="1"/>
      <c r="OQZ1433" s="1"/>
      <c r="ORA1433" s="1"/>
      <c r="ORB1433" s="1"/>
      <c r="ORC1433" s="1"/>
      <c r="ORD1433" s="1"/>
      <c r="ORE1433" s="1"/>
      <c r="ORF1433" s="1"/>
      <c r="ORG1433" s="1"/>
      <c r="ORH1433" s="1"/>
      <c r="ORI1433" s="1"/>
      <c r="ORJ1433" s="1"/>
      <c r="ORK1433" s="1"/>
      <c r="ORL1433" s="1"/>
      <c r="ORM1433" s="1"/>
      <c r="ORN1433" s="1"/>
      <c r="ORO1433" s="1"/>
      <c r="ORP1433" s="1"/>
      <c r="ORQ1433" s="1"/>
      <c r="ORR1433" s="1"/>
      <c r="ORS1433" s="1"/>
      <c r="ORT1433" s="1"/>
      <c r="ORU1433" s="1"/>
      <c r="ORV1433" s="1"/>
      <c r="ORW1433" s="1"/>
      <c r="ORX1433" s="1"/>
      <c r="ORY1433" s="1"/>
      <c r="ORZ1433" s="1"/>
      <c r="OSA1433" s="1"/>
      <c r="OSB1433" s="1"/>
      <c r="OSC1433" s="1"/>
      <c r="OSD1433" s="1"/>
      <c r="OSE1433" s="1"/>
      <c r="OSF1433" s="1"/>
      <c r="OSG1433" s="1"/>
      <c r="OSH1433" s="1"/>
      <c r="OSI1433" s="1"/>
      <c r="OSJ1433" s="1"/>
      <c r="OSK1433" s="1"/>
      <c r="OSL1433" s="1"/>
      <c r="OSM1433" s="1"/>
      <c r="OSN1433" s="1"/>
      <c r="OSO1433" s="1"/>
      <c r="OSP1433" s="1"/>
      <c r="OSQ1433" s="1"/>
      <c r="OSR1433" s="1"/>
      <c r="OSS1433" s="1"/>
      <c r="OST1433" s="1"/>
      <c r="OSU1433" s="1"/>
      <c r="OSV1433" s="1"/>
      <c r="OSW1433" s="1"/>
      <c r="OSX1433" s="1"/>
      <c r="OSY1433" s="1"/>
      <c r="OSZ1433" s="1"/>
      <c r="OTA1433" s="1"/>
      <c r="OTB1433" s="1"/>
      <c r="OTC1433" s="1"/>
      <c r="OTD1433" s="1"/>
      <c r="OTE1433" s="1"/>
      <c r="OTF1433" s="1"/>
      <c r="OTG1433" s="1"/>
      <c r="OTH1433" s="1"/>
      <c r="OTI1433" s="1"/>
      <c r="OTJ1433" s="1"/>
      <c r="OTK1433" s="1"/>
      <c r="OTL1433" s="1"/>
      <c r="OTM1433" s="1"/>
      <c r="OTN1433" s="1"/>
      <c r="OTO1433" s="1"/>
      <c r="OTP1433" s="1"/>
      <c r="OTQ1433" s="1"/>
      <c r="OTR1433" s="1"/>
      <c r="OTS1433" s="1"/>
      <c r="OTT1433" s="1"/>
      <c r="OTU1433" s="1"/>
      <c r="OTV1433" s="1"/>
      <c r="OTW1433" s="1"/>
      <c r="OTX1433" s="1"/>
      <c r="OTY1433" s="1"/>
      <c r="OTZ1433" s="1"/>
      <c r="OUA1433" s="1"/>
      <c r="OUB1433" s="1"/>
      <c r="OUC1433" s="1"/>
      <c r="OUD1433" s="1"/>
      <c r="OUE1433" s="1"/>
      <c r="OUF1433" s="1"/>
      <c r="OUG1433" s="1"/>
      <c r="OUH1433" s="1"/>
      <c r="OUI1433" s="1"/>
      <c r="OUJ1433" s="1"/>
      <c r="OUK1433" s="1"/>
      <c r="OUL1433" s="1"/>
      <c r="OUM1433" s="1"/>
      <c r="OUN1433" s="1"/>
      <c r="OUO1433" s="1"/>
      <c r="OUP1433" s="1"/>
      <c r="OUQ1433" s="1"/>
      <c r="OUR1433" s="1"/>
      <c r="OUS1433" s="1"/>
      <c r="OUT1433" s="1"/>
      <c r="OUU1433" s="1"/>
      <c r="OUV1433" s="1"/>
      <c r="OUW1433" s="1"/>
      <c r="OUX1433" s="1"/>
      <c r="OUY1433" s="1"/>
      <c r="OUZ1433" s="1"/>
      <c r="OVA1433" s="1"/>
      <c r="OVB1433" s="1"/>
      <c r="OVC1433" s="1"/>
      <c r="OVD1433" s="1"/>
      <c r="OVE1433" s="1"/>
      <c r="OVF1433" s="1"/>
      <c r="OVG1433" s="1"/>
      <c r="OVH1433" s="1"/>
      <c r="OVI1433" s="1"/>
      <c r="OVJ1433" s="1"/>
      <c r="OVK1433" s="1"/>
      <c r="OVL1433" s="1"/>
      <c r="OVM1433" s="1"/>
      <c r="OVN1433" s="1"/>
      <c r="OVO1433" s="1"/>
      <c r="OVP1433" s="1"/>
      <c r="OVQ1433" s="1"/>
      <c r="OVR1433" s="1"/>
      <c r="OVS1433" s="1"/>
      <c r="OVT1433" s="1"/>
      <c r="OVU1433" s="1"/>
      <c r="OVV1433" s="1"/>
      <c r="OVW1433" s="1"/>
      <c r="OVX1433" s="1"/>
      <c r="OVY1433" s="1"/>
      <c r="OVZ1433" s="1"/>
      <c r="OWA1433" s="1"/>
      <c r="OWB1433" s="1"/>
      <c r="OWC1433" s="1"/>
      <c r="OWD1433" s="1"/>
      <c r="OWE1433" s="1"/>
      <c r="OWF1433" s="1"/>
      <c r="OWG1433" s="1"/>
      <c r="OWH1433" s="1"/>
      <c r="OWI1433" s="1"/>
      <c r="OWJ1433" s="1"/>
      <c r="OWK1433" s="1"/>
      <c r="OWL1433" s="1"/>
      <c r="OWM1433" s="1"/>
      <c r="OWN1433" s="1"/>
      <c r="OWO1433" s="1"/>
      <c r="OWP1433" s="1"/>
      <c r="OWQ1433" s="1"/>
      <c r="OWR1433" s="1"/>
      <c r="OWS1433" s="1"/>
      <c r="OWT1433" s="1"/>
      <c r="OWU1433" s="1"/>
      <c r="OWV1433" s="1"/>
      <c r="OWW1433" s="1"/>
      <c r="OWX1433" s="1"/>
      <c r="OWY1433" s="1"/>
      <c r="OWZ1433" s="1"/>
      <c r="OXA1433" s="1"/>
      <c r="OXB1433" s="1"/>
      <c r="OXC1433" s="1"/>
      <c r="OXD1433" s="1"/>
      <c r="OXE1433" s="1"/>
      <c r="OXF1433" s="1"/>
      <c r="OXG1433" s="1"/>
      <c r="OXH1433" s="1"/>
      <c r="OXI1433" s="1"/>
      <c r="OXJ1433" s="1"/>
      <c r="OXK1433" s="1"/>
      <c r="OXL1433" s="1"/>
      <c r="OXM1433" s="1"/>
      <c r="OXN1433" s="1"/>
      <c r="OXO1433" s="1"/>
      <c r="OXP1433" s="1"/>
      <c r="OXQ1433" s="1"/>
      <c r="OXR1433" s="1"/>
      <c r="OXS1433" s="1"/>
      <c r="OXT1433" s="1"/>
      <c r="OXU1433" s="1"/>
      <c r="OXV1433" s="1"/>
      <c r="OXW1433" s="1"/>
      <c r="OXX1433" s="1"/>
      <c r="OXY1433" s="1"/>
      <c r="OXZ1433" s="1"/>
      <c r="OYA1433" s="1"/>
      <c r="OYB1433" s="1"/>
      <c r="OYC1433" s="1"/>
      <c r="OYD1433" s="1"/>
      <c r="OYE1433" s="1"/>
      <c r="OYF1433" s="1"/>
      <c r="OYG1433" s="1"/>
      <c r="OYH1433" s="1"/>
      <c r="OYI1433" s="1"/>
      <c r="OYJ1433" s="1"/>
      <c r="OYK1433" s="1"/>
      <c r="OYL1433" s="1"/>
      <c r="OYM1433" s="1"/>
      <c r="OYN1433" s="1"/>
      <c r="OYO1433" s="1"/>
      <c r="OYP1433" s="1"/>
      <c r="OYQ1433" s="1"/>
      <c r="OYR1433" s="1"/>
      <c r="OYS1433" s="1"/>
      <c r="OYT1433" s="1"/>
      <c r="OYU1433" s="1"/>
      <c r="OYV1433" s="1"/>
      <c r="OYW1433" s="1"/>
      <c r="OYX1433" s="1"/>
      <c r="OYY1433" s="1"/>
      <c r="OYZ1433" s="1"/>
      <c r="OZA1433" s="1"/>
      <c r="OZB1433" s="1"/>
      <c r="OZC1433" s="1"/>
      <c r="OZD1433" s="1"/>
      <c r="OZE1433" s="1"/>
      <c r="OZF1433" s="1"/>
      <c r="OZG1433" s="1"/>
      <c r="OZH1433" s="1"/>
      <c r="OZI1433" s="1"/>
      <c r="OZJ1433" s="1"/>
      <c r="OZK1433" s="1"/>
      <c r="OZL1433" s="1"/>
      <c r="OZM1433" s="1"/>
      <c r="OZN1433" s="1"/>
      <c r="OZO1433" s="1"/>
      <c r="OZP1433" s="1"/>
      <c r="OZQ1433" s="1"/>
      <c r="OZR1433" s="1"/>
      <c r="OZS1433" s="1"/>
      <c r="OZT1433" s="1"/>
      <c r="OZU1433" s="1"/>
      <c r="OZV1433" s="1"/>
      <c r="OZW1433" s="1"/>
      <c r="OZX1433" s="1"/>
      <c r="OZY1433" s="1"/>
      <c r="OZZ1433" s="1"/>
      <c r="PAA1433" s="1"/>
      <c r="PAB1433" s="1"/>
      <c r="PAC1433" s="1"/>
      <c r="PAD1433" s="1"/>
      <c r="PAE1433" s="1"/>
      <c r="PAF1433" s="1"/>
      <c r="PAG1433" s="1"/>
      <c r="PAH1433" s="1"/>
      <c r="PAI1433" s="1"/>
      <c r="PAJ1433" s="1"/>
      <c r="PAK1433" s="1"/>
      <c r="PAL1433" s="1"/>
      <c r="PAM1433" s="1"/>
      <c r="PAN1433" s="1"/>
      <c r="PAO1433" s="1"/>
      <c r="PAP1433" s="1"/>
      <c r="PAQ1433" s="1"/>
      <c r="PAR1433" s="1"/>
      <c r="PAS1433" s="1"/>
      <c r="PAT1433" s="1"/>
      <c r="PAU1433" s="1"/>
      <c r="PAV1433" s="1"/>
      <c r="PAW1433" s="1"/>
      <c r="PAX1433" s="1"/>
      <c r="PAY1433" s="1"/>
      <c r="PAZ1433" s="1"/>
      <c r="PBA1433" s="1"/>
      <c r="PBB1433" s="1"/>
      <c r="PBC1433" s="1"/>
      <c r="PBD1433" s="1"/>
      <c r="PBE1433" s="1"/>
      <c r="PBF1433" s="1"/>
      <c r="PBG1433" s="1"/>
      <c r="PBH1433" s="1"/>
      <c r="PBI1433" s="1"/>
      <c r="PBJ1433" s="1"/>
      <c r="PBK1433" s="1"/>
      <c r="PBL1433" s="1"/>
      <c r="PBM1433" s="1"/>
      <c r="PBN1433" s="1"/>
      <c r="PBO1433" s="1"/>
      <c r="PBP1433" s="1"/>
      <c r="PBQ1433" s="1"/>
      <c r="PBR1433" s="1"/>
      <c r="PBS1433" s="1"/>
      <c r="PBT1433" s="1"/>
      <c r="PBU1433" s="1"/>
      <c r="PBV1433" s="1"/>
      <c r="PBW1433" s="1"/>
      <c r="PBX1433" s="1"/>
      <c r="PBY1433" s="1"/>
      <c r="PBZ1433" s="1"/>
      <c r="PCA1433" s="1"/>
      <c r="PCB1433" s="1"/>
      <c r="PCC1433" s="1"/>
      <c r="PCD1433" s="1"/>
      <c r="PCE1433" s="1"/>
      <c r="PCF1433" s="1"/>
      <c r="PCG1433" s="1"/>
      <c r="PCH1433" s="1"/>
      <c r="PCI1433" s="1"/>
      <c r="PCJ1433" s="1"/>
      <c r="PCK1433" s="1"/>
      <c r="PCL1433" s="1"/>
      <c r="PCM1433" s="1"/>
      <c r="PCN1433" s="1"/>
      <c r="PCO1433" s="1"/>
      <c r="PCP1433" s="1"/>
      <c r="PCQ1433" s="1"/>
      <c r="PCR1433" s="1"/>
      <c r="PCS1433" s="1"/>
      <c r="PCT1433" s="1"/>
      <c r="PCU1433" s="1"/>
      <c r="PCV1433" s="1"/>
      <c r="PCW1433" s="1"/>
      <c r="PCX1433" s="1"/>
      <c r="PCY1433" s="1"/>
      <c r="PCZ1433" s="1"/>
      <c r="PDA1433" s="1"/>
      <c r="PDB1433" s="1"/>
      <c r="PDC1433" s="1"/>
      <c r="PDD1433" s="1"/>
      <c r="PDE1433" s="1"/>
      <c r="PDF1433" s="1"/>
      <c r="PDG1433" s="1"/>
      <c r="PDH1433" s="1"/>
      <c r="PDI1433" s="1"/>
      <c r="PDJ1433" s="1"/>
      <c r="PDK1433" s="1"/>
      <c r="PDL1433" s="1"/>
      <c r="PDM1433" s="1"/>
      <c r="PDN1433" s="1"/>
      <c r="PDO1433" s="1"/>
      <c r="PDP1433" s="1"/>
      <c r="PDQ1433" s="1"/>
      <c r="PDR1433" s="1"/>
      <c r="PDS1433" s="1"/>
      <c r="PDT1433" s="1"/>
      <c r="PDU1433" s="1"/>
      <c r="PDV1433" s="1"/>
      <c r="PDW1433" s="1"/>
      <c r="PDX1433" s="1"/>
      <c r="PDY1433" s="1"/>
      <c r="PDZ1433" s="1"/>
      <c r="PEA1433" s="1"/>
      <c r="PEB1433" s="1"/>
      <c r="PEC1433" s="1"/>
      <c r="PED1433" s="1"/>
      <c r="PEE1433" s="1"/>
      <c r="PEF1433" s="1"/>
      <c r="PEG1433" s="1"/>
      <c r="PEH1433" s="1"/>
      <c r="PEI1433" s="1"/>
      <c r="PEJ1433" s="1"/>
      <c r="PEK1433" s="1"/>
      <c r="PEL1433" s="1"/>
      <c r="PEM1433" s="1"/>
      <c r="PEN1433" s="1"/>
      <c r="PEO1433" s="1"/>
      <c r="PEP1433" s="1"/>
      <c r="PEQ1433" s="1"/>
      <c r="PER1433" s="1"/>
      <c r="PES1433" s="1"/>
      <c r="PET1433" s="1"/>
      <c r="PEU1433" s="1"/>
      <c r="PEV1433" s="1"/>
      <c r="PEW1433" s="1"/>
      <c r="PEX1433" s="1"/>
      <c r="PEY1433" s="1"/>
      <c r="PEZ1433" s="1"/>
      <c r="PFA1433" s="1"/>
      <c r="PFB1433" s="1"/>
      <c r="PFC1433" s="1"/>
      <c r="PFD1433" s="1"/>
      <c r="PFE1433" s="1"/>
      <c r="PFF1433" s="1"/>
      <c r="PFG1433" s="1"/>
      <c r="PFH1433" s="1"/>
      <c r="PFI1433" s="1"/>
      <c r="PFJ1433" s="1"/>
      <c r="PFK1433" s="1"/>
      <c r="PFL1433" s="1"/>
      <c r="PFM1433" s="1"/>
      <c r="PFN1433" s="1"/>
      <c r="PFO1433" s="1"/>
      <c r="PFP1433" s="1"/>
      <c r="PFQ1433" s="1"/>
      <c r="PFR1433" s="1"/>
      <c r="PFS1433" s="1"/>
      <c r="PFT1433" s="1"/>
      <c r="PFU1433" s="1"/>
      <c r="PFV1433" s="1"/>
      <c r="PFW1433" s="1"/>
      <c r="PFX1433" s="1"/>
      <c r="PFY1433" s="1"/>
      <c r="PFZ1433" s="1"/>
      <c r="PGA1433" s="1"/>
      <c r="PGB1433" s="1"/>
      <c r="PGC1433" s="1"/>
      <c r="PGD1433" s="1"/>
      <c r="PGE1433" s="1"/>
      <c r="PGF1433" s="1"/>
      <c r="PGG1433" s="1"/>
      <c r="PGH1433" s="1"/>
      <c r="PGI1433" s="1"/>
      <c r="PGJ1433" s="1"/>
      <c r="PGK1433" s="1"/>
      <c r="PGL1433" s="1"/>
      <c r="PGM1433" s="1"/>
      <c r="PGN1433" s="1"/>
      <c r="PGO1433" s="1"/>
      <c r="PGP1433" s="1"/>
      <c r="PGQ1433" s="1"/>
      <c r="PGR1433" s="1"/>
      <c r="PGS1433" s="1"/>
      <c r="PGT1433" s="1"/>
      <c r="PGU1433" s="1"/>
      <c r="PGV1433" s="1"/>
      <c r="PGW1433" s="1"/>
      <c r="PGX1433" s="1"/>
      <c r="PGY1433" s="1"/>
      <c r="PGZ1433" s="1"/>
      <c r="PHA1433" s="1"/>
      <c r="PHB1433" s="1"/>
      <c r="PHC1433" s="1"/>
      <c r="PHD1433" s="1"/>
      <c r="PHE1433" s="1"/>
      <c r="PHF1433" s="1"/>
      <c r="PHG1433" s="1"/>
      <c r="PHH1433" s="1"/>
      <c r="PHI1433" s="1"/>
      <c r="PHJ1433" s="1"/>
      <c r="PHK1433" s="1"/>
      <c r="PHL1433" s="1"/>
      <c r="PHM1433" s="1"/>
      <c r="PHN1433" s="1"/>
      <c r="PHO1433" s="1"/>
      <c r="PHP1433" s="1"/>
      <c r="PHQ1433" s="1"/>
      <c r="PHR1433" s="1"/>
      <c r="PHS1433" s="1"/>
      <c r="PHT1433" s="1"/>
      <c r="PHU1433" s="1"/>
      <c r="PHV1433" s="1"/>
      <c r="PHW1433" s="1"/>
      <c r="PHX1433" s="1"/>
      <c r="PHY1433" s="1"/>
      <c r="PHZ1433" s="1"/>
      <c r="PIA1433" s="1"/>
      <c r="PIB1433" s="1"/>
      <c r="PIC1433" s="1"/>
      <c r="PID1433" s="1"/>
      <c r="PIE1433" s="1"/>
      <c r="PIF1433" s="1"/>
      <c r="PIG1433" s="1"/>
      <c r="PIH1433" s="1"/>
      <c r="PII1433" s="1"/>
      <c r="PIJ1433" s="1"/>
      <c r="PIK1433" s="1"/>
      <c r="PIL1433" s="1"/>
      <c r="PIM1433" s="1"/>
      <c r="PIN1433" s="1"/>
      <c r="PIO1433" s="1"/>
      <c r="PIP1433" s="1"/>
      <c r="PIQ1433" s="1"/>
      <c r="PIR1433" s="1"/>
      <c r="PIS1433" s="1"/>
      <c r="PIT1433" s="1"/>
      <c r="PIU1433" s="1"/>
      <c r="PIV1433" s="1"/>
      <c r="PIW1433" s="1"/>
      <c r="PIX1433" s="1"/>
      <c r="PIY1433" s="1"/>
      <c r="PIZ1433" s="1"/>
      <c r="PJA1433" s="1"/>
      <c r="PJB1433" s="1"/>
      <c r="PJC1433" s="1"/>
      <c r="PJD1433" s="1"/>
      <c r="PJE1433" s="1"/>
      <c r="PJF1433" s="1"/>
      <c r="PJG1433" s="1"/>
      <c r="PJH1433" s="1"/>
      <c r="PJI1433" s="1"/>
      <c r="PJJ1433" s="1"/>
      <c r="PJK1433" s="1"/>
      <c r="PJL1433" s="1"/>
      <c r="PJM1433" s="1"/>
      <c r="PJN1433" s="1"/>
      <c r="PJO1433" s="1"/>
      <c r="PJP1433" s="1"/>
      <c r="PJQ1433" s="1"/>
      <c r="PJR1433" s="1"/>
      <c r="PJS1433" s="1"/>
      <c r="PJT1433" s="1"/>
      <c r="PJU1433" s="1"/>
      <c r="PJV1433" s="1"/>
      <c r="PJW1433" s="1"/>
      <c r="PJX1433" s="1"/>
      <c r="PJY1433" s="1"/>
      <c r="PJZ1433" s="1"/>
      <c r="PKA1433" s="1"/>
      <c r="PKB1433" s="1"/>
      <c r="PKC1433" s="1"/>
      <c r="PKD1433" s="1"/>
      <c r="PKE1433" s="1"/>
      <c r="PKF1433" s="1"/>
      <c r="PKG1433" s="1"/>
      <c r="PKH1433" s="1"/>
      <c r="PKI1433" s="1"/>
      <c r="PKJ1433" s="1"/>
      <c r="PKK1433" s="1"/>
      <c r="PKL1433" s="1"/>
      <c r="PKM1433" s="1"/>
      <c r="PKN1433" s="1"/>
      <c r="PKO1433" s="1"/>
      <c r="PKP1433" s="1"/>
      <c r="PKQ1433" s="1"/>
      <c r="PKR1433" s="1"/>
      <c r="PKS1433" s="1"/>
      <c r="PKT1433" s="1"/>
      <c r="PKU1433" s="1"/>
      <c r="PKV1433" s="1"/>
      <c r="PKW1433" s="1"/>
      <c r="PKX1433" s="1"/>
      <c r="PKY1433" s="1"/>
      <c r="PKZ1433" s="1"/>
      <c r="PLA1433" s="1"/>
      <c r="PLB1433" s="1"/>
      <c r="PLC1433" s="1"/>
      <c r="PLD1433" s="1"/>
      <c r="PLE1433" s="1"/>
      <c r="PLF1433" s="1"/>
      <c r="PLG1433" s="1"/>
      <c r="PLH1433" s="1"/>
      <c r="PLI1433" s="1"/>
      <c r="PLJ1433" s="1"/>
      <c r="PLK1433" s="1"/>
      <c r="PLL1433" s="1"/>
      <c r="PLM1433" s="1"/>
      <c r="PLN1433" s="1"/>
      <c r="PLO1433" s="1"/>
      <c r="PLP1433" s="1"/>
      <c r="PLQ1433" s="1"/>
      <c r="PLR1433" s="1"/>
      <c r="PLS1433" s="1"/>
      <c r="PLT1433" s="1"/>
      <c r="PLU1433" s="1"/>
      <c r="PLV1433" s="1"/>
      <c r="PLW1433" s="1"/>
      <c r="PLX1433" s="1"/>
      <c r="PLY1433" s="1"/>
      <c r="PLZ1433" s="1"/>
      <c r="PMA1433" s="1"/>
      <c r="PMB1433" s="1"/>
      <c r="PMC1433" s="1"/>
      <c r="PMD1433" s="1"/>
      <c r="PME1433" s="1"/>
      <c r="PMF1433" s="1"/>
      <c r="PMG1433" s="1"/>
      <c r="PMH1433" s="1"/>
      <c r="PMI1433" s="1"/>
      <c r="PMJ1433" s="1"/>
      <c r="PMK1433" s="1"/>
      <c r="PML1433" s="1"/>
      <c r="PMM1433" s="1"/>
      <c r="PMN1433" s="1"/>
      <c r="PMO1433" s="1"/>
      <c r="PMP1433" s="1"/>
      <c r="PMQ1433" s="1"/>
      <c r="PMR1433" s="1"/>
      <c r="PMS1433" s="1"/>
      <c r="PMT1433" s="1"/>
      <c r="PMU1433" s="1"/>
      <c r="PMV1433" s="1"/>
      <c r="PMW1433" s="1"/>
      <c r="PMX1433" s="1"/>
      <c r="PMY1433" s="1"/>
      <c r="PMZ1433" s="1"/>
      <c r="PNA1433" s="1"/>
      <c r="PNB1433" s="1"/>
      <c r="PNC1433" s="1"/>
      <c r="PND1433" s="1"/>
      <c r="PNE1433" s="1"/>
      <c r="PNF1433" s="1"/>
      <c r="PNG1433" s="1"/>
      <c r="PNH1433" s="1"/>
      <c r="PNI1433" s="1"/>
      <c r="PNJ1433" s="1"/>
      <c r="PNK1433" s="1"/>
      <c r="PNL1433" s="1"/>
      <c r="PNM1433" s="1"/>
      <c r="PNN1433" s="1"/>
      <c r="PNO1433" s="1"/>
      <c r="PNP1433" s="1"/>
      <c r="PNQ1433" s="1"/>
      <c r="PNR1433" s="1"/>
      <c r="PNS1433" s="1"/>
      <c r="PNT1433" s="1"/>
      <c r="PNU1433" s="1"/>
      <c r="PNV1433" s="1"/>
      <c r="PNW1433" s="1"/>
      <c r="PNX1433" s="1"/>
      <c r="PNY1433" s="1"/>
      <c r="PNZ1433" s="1"/>
      <c r="POA1433" s="1"/>
      <c r="POB1433" s="1"/>
      <c r="POC1433" s="1"/>
      <c r="POD1433" s="1"/>
      <c r="POE1433" s="1"/>
      <c r="POF1433" s="1"/>
      <c r="POG1433" s="1"/>
      <c r="POH1433" s="1"/>
      <c r="POI1433" s="1"/>
      <c r="POJ1433" s="1"/>
      <c r="POK1433" s="1"/>
      <c r="POL1433" s="1"/>
      <c r="POM1433" s="1"/>
      <c r="PON1433" s="1"/>
      <c r="POO1433" s="1"/>
      <c r="POP1433" s="1"/>
      <c r="POQ1433" s="1"/>
      <c r="POR1433" s="1"/>
      <c r="POS1433" s="1"/>
      <c r="POT1433" s="1"/>
      <c r="POU1433" s="1"/>
      <c r="POV1433" s="1"/>
      <c r="POW1433" s="1"/>
      <c r="POX1433" s="1"/>
      <c r="POY1433" s="1"/>
      <c r="POZ1433" s="1"/>
      <c r="PPA1433" s="1"/>
      <c r="PPB1433" s="1"/>
      <c r="PPC1433" s="1"/>
      <c r="PPD1433" s="1"/>
      <c r="PPE1433" s="1"/>
      <c r="PPF1433" s="1"/>
      <c r="PPG1433" s="1"/>
      <c r="PPH1433" s="1"/>
      <c r="PPI1433" s="1"/>
      <c r="PPJ1433" s="1"/>
      <c r="PPK1433" s="1"/>
      <c r="PPL1433" s="1"/>
      <c r="PPM1433" s="1"/>
      <c r="PPN1433" s="1"/>
      <c r="PPO1433" s="1"/>
      <c r="PPP1433" s="1"/>
      <c r="PPQ1433" s="1"/>
      <c r="PPR1433" s="1"/>
      <c r="PPS1433" s="1"/>
      <c r="PPT1433" s="1"/>
      <c r="PPU1433" s="1"/>
      <c r="PPV1433" s="1"/>
      <c r="PPW1433" s="1"/>
      <c r="PPX1433" s="1"/>
      <c r="PPY1433" s="1"/>
      <c r="PPZ1433" s="1"/>
      <c r="PQA1433" s="1"/>
      <c r="PQB1433" s="1"/>
      <c r="PQC1433" s="1"/>
      <c r="PQD1433" s="1"/>
      <c r="PQE1433" s="1"/>
      <c r="PQF1433" s="1"/>
      <c r="PQG1433" s="1"/>
      <c r="PQH1433" s="1"/>
      <c r="PQI1433" s="1"/>
      <c r="PQJ1433" s="1"/>
      <c r="PQK1433" s="1"/>
      <c r="PQL1433" s="1"/>
      <c r="PQM1433" s="1"/>
      <c r="PQN1433" s="1"/>
      <c r="PQO1433" s="1"/>
      <c r="PQP1433" s="1"/>
      <c r="PQQ1433" s="1"/>
      <c r="PQR1433" s="1"/>
      <c r="PQS1433" s="1"/>
      <c r="PQT1433" s="1"/>
      <c r="PQU1433" s="1"/>
      <c r="PQV1433" s="1"/>
      <c r="PQW1433" s="1"/>
      <c r="PQX1433" s="1"/>
      <c r="PQY1433" s="1"/>
      <c r="PQZ1433" s="1"/>
      <c r="PRA1433" s="1"/>
      <c r="PRB1433" s="1"/>
      <c r="PRC1433" s="1"/>
      <c r="PRD1433" s="1"/>
      <c r="PRE1433" s="1"/>
      <c r="PRF1433" s="1"/>
      <c r="PRG1433" s="1"/>
      <c r="PRH1433" s="1"/>
      <c r="PRI1433" s="1"/>
      <c r="PRJ1433" s="1"/>
      <c r="PRK1433" s="1"/>
      <c r="PRL1433" s="1"/>
      <c r="PRM1433" s="1"/>
      <c r="PRN1433" s="1"/>
      <c r="PRO1433" s="1"/>
      <c r="PRP1433" s="1"/>
      <c r="PRQ1433" s="1"/>
      <c r="PRR1433" s="1"/>
      <c r="PRS1433" s="1"/>
      <c r="PRT1433" s="1"/>
      <c r="PRU1433" s="1"/>
      <c r="PRV1433" s="1"/>
      <c r="PRW1433" s="1"/>
      <c r="PRX1433" s="1"/>
      <c r="PRY1433" s="1"/>
      <c r="PRZ1433" s="1"/>
      <c r="PSA1433" s="1"/>
      <c r="PSB1433" s="1"/>
      <c r="PSC1433" s="1"/>
      <c r="PSD1433" s="1"/>
      <c r="PSE1433" s="1"/>
      <c r="PSF1433" s="1"/>
      <c r="PSG1433" s="1"/>
      <c r="PSH1433" s="1"/>
      <c r="PSI1433" s="1"/>
      <c r="PSJ1433" s="1"/>
      <c r="PSK1433" s="1"/>
      <c r="PSL1433" s="1"/>
      <c r="PSM1433" s="1"/>
      <c r="PSN1433" s="1"/>
      <c r="PSO1433" s="1"/>
      <c r="PSP1433" s="1"/>
      <c r="PSQ1433" s="1"/>
      <c r="PSR1433" s="1"/>
      <c r="PSS1433" s="1"/>
      <c r="PST1433" s="1"/>
      <c r="PSU1433" s="1"/>
      <c r="PSV1433" s="1"/>
      <c r="PSW1433" s="1"/>
      <c r="PSX1433" s="1"/>
      <c r="PSY1433" s="1"/>
      <c r="PSZ1433" s="1"/>
      <c r="PTA1433" s="1"/>
      <c r="PTB1433" s="1"/>
      <c r="PTC1433" s="1"/>
      <c r="PTD1433" s="1"/>
      <c r="PTE1433" s="1"/>
      <c r="PTF1433" s="1"/>
      <c r="PTG1433" s="1"/>
      <c r="PTH1433" s="1"/>
      <c r="PTI1433" s="1"/>
      <c r="PTJ1433" s="1"/>
      <c r="PTK1433" s="1"/>
      <c r="PTL1433" s="1"/>
      <c r="PTM1433" s="1"/>
      <c r="PTN1433" s="1"/>
      <c r="PTO1433" s="1"/>
      <c r="PTP1433" s="1"/>
      <c r="PTQ1433" s="1"/>
      <c r="PTR1433" s="1"/>
      <c r="PTS1433" s="1"/>
      <c r="PTT1433" s="1"/>
      <c r="PTU1433" s="1"/>
      <c r="PTV1433" s="1"/>
      <c r="PTW1433" s="1"/>
      <c r="PTX1433" s="1"/>
      <c r="PTY1433" s="1"/>
      <c r="PTZ1433" s="1"/>
      <c r="PUA1433" s="1"/>
      <c r="PUB1433" s="1"/>
      <c r="PUC1433" s="1"/>
      <c r="PUD1433" s="1"/>
      <c r="PUE1433" s="1"/>
      <c r="PUF1433" s="1"/>
      <c r="PUG1433" s="1"/>
      <c r="PUH1433" s="1"/>
      <c r="PUI1433" s="1"/>
      <c r="PUJ1433" s="1"/>
      <c r="PUK1433" s="1"/>
      <c r="PUL1433" s="1"/>
      <c r="PUM1433" s="1"/>
      <c r="PUN1433" s="1"/>
      <c r="PUO1433" s="1"/>
      <c r="PUP1433" s="1"/>
      <c r="PUQ1433" s="1"/>
      <c r="PUR1433" s="1"/>
      <c r="PUS1433" s="1"/>
      <c r="PUT1433" s="1"/>
      <c r="PUU1433" s="1"/>
      <c r="PUV1433" s="1"/>
      <c r="PUW1433" s="1"/>
      <c r="PUX1433" s="1"/>
      <c r="PUY1433" s="1"/>
      <c r="PUZ1433" s="1"/>
      <c r="PVA1433" s="1"/>
      <c r="PVB1433" s="1"/>
      <c r="PVC1433" s="1"/>
      <c r="PVD1433" s="1"/>
      <c r="PVE1433" s="1"/>
      <c r="PVF1433" s="1"/>
      <c r="PVG1433" s="1"/>
      <c r="PVH1433" s="1"/>
      <c r="PVI1433" s="1"/>
      <c r="PVJ1433" s="1"/>
      <c r="PVK1433" s="1"/>
      <c r="PVL1433" s="1"/>
      <c r="PVM1433" s="1"/>
      <c r="PVN1433" s="1"/>
      <c r="PVO1433" s="1"/>
      <c r="PVP1433" s="1"/>
      <c r="PVQ1433" s="1"/>
      <c r="PVR1433" s="1"/>
      <c r="PVS1433" s="1"/>
      <c r="PVT1433" s="1"/>
      <c r="PVU1433" s="1"/>
      <c r="PVV1433" s="1"/>
      <c r="PVW1433" s="1"/>
      <c r="PVX1433" s="1"/>
      <c r="PVY1433" s="1"/>
      <c r="PVZ1433" s="1"/>
      <c r="PWA1433" s="1"/>
      <c r="PWB1433" s="1"/>
      <c r="PWC1433" s="1"/>
      <c r="PWD1433" s="1"/>
      <c r="PWE1433" s="1"/>
      <c r="PWF1433" s="1"/>
      <c r="PWG1433" s="1"/>
      <c r="PWH1433" s="1"/>
      <c r="PWI1433" s="1"/>
      <c r="PWJ1433" s="1"/>
      <c r="PWK1433" s="1"/>
      <c r="PWL1433" s="1"/>
      <c r="PWM1433" s="1"/>
      <c r="PWN1433" s="1"/>
      <c r="PWO1433" s="1"/>
      <c r="PWP1433" s="1"/>
      <c r="PWQ1433" s="1"/>
      <c r="PWR1433" s="1"/>
      <c r="PWS1433" s="1"/>
      <c r="PWT1433" s="1"/>
      <c r="PWU1433" s="1"/>
      <c r="PWV1433" s="1"/>
      <c r="PWW1433" s="1"/>
      <c r="PWX1433" s="1"/>
      <c r="PWY1433" s="1"/>
      <c r="PWZ1433" s="1"/>
      <c r="PXA1433" s="1"/>
      <c r="PXB1433" s="1"/>
      <c r="PXC1433" s="1"/>
      <c r="PXD1433" s="1"/>
      <c r="PXE1433" s="1"/>
      <c r="PXF1433" s="1"/>
      <c r="PXG1433" s="1"/>
      <c r="PXH1433" s="1"/>
      <c r="PXI1433" s="1"/>
      <c r="PXJ1433" s="1"/>
      <c r="PXK1433" s="1"/>
      <c r="PXL1433" s="1"/>
      <c r="PXM1433" s="1"/>
      <c r="PXN1433" s="1"/>
      <c r="PXO1433" s="1"/>
      <c r="PXP1433" s="1"/>
      <c r="PXQ1433" s="1"/>
      <c r="PXR1433" s="1"/>
      <c r="PXS1433" s="1"/>
      <c r="PXT1433" s="1"/>
      <c r="PXU1433" s="1"/>
      <c r="PXV1433" s="1"/>
      <c r="PXW1433" s="1"/>
      <c r="PXX1433" s="1"/>
      <c r="PXY1433" s="1"/>
      <c r="PXZ1433" s="1"/>
      <c r="PYA1433" s="1"/>
      <c r="PYB1433" s="1"/>
      <c r="PYC1433" s="1"/>
      <c r="PYD1433" s="1"/>
      <c r="PYE1433" s="1"/>
      <c r="PYF1433" s="1"/>
      <c r="PYG1433" s="1"/>
      <c r="PYH1433" s="1"/>
      <c r="PYI1433" s="1"/>
      <c r="PYJ1433" s="1"/>
      <c r="PYK1433" s="1"/>
      <c r="PYL1433" s="1"/>
      <c r="PYM1433" s="1"/>
      <c r="PYN1433" s="1"/>
      <c r="PYO1433" s="1"/>
      <c r="PYP1433" s="1"/>
      <c r="PYQ1433" s="1"/>
      <c r="PYR1433" s="1"/>
      <c r="PYS1433" s="1"/>
      <c r="PYT1433" s="1"/>
      <c r="PYU1433" s="1"/>
      <c r="PYV1433" s="1"/>
      <c r="PYW1433" s="1"/>
      <c r="PYX1433" s="1"/>
      <c r="PYY1433" s="1"/>
      <c r="PYZ1433" s="1"/>
      <c r="PZA1433" s="1"/>
      <c r="PZB1433" s="1"/>
      <c r="PZC1433" s="1"/>
      <c r="PZD1433" s="1"/>
      <c r="PZE1433" s="1"/>
      <c r="PZF1433" s="1"/>
      <c r="PZG1433" s="1"/>
      <c r="PZH1433" s="1"/>
      <c r="PZI1433" s="1"/>
      <c r="PZJ1433" s="1"/>
      <c r="PZK1433" s="1"/>
      <c r="PZL1433" s="1"/>
      <c r="PZM1433" s="1"/>
      <c r="PZN1433" s="1"/>
      <c r="PZO1433" s="1"/>
      <c r="PZP1433" s="1"/>
      <c r="PZQ1433" s="1"/>
      <c r="PZR1433" s="1"/>
      <c r="PZS1433" s="1"/>
      <c r="PZT1433" s="1"/>
      <c r="PZU1433" s="1"/>
      <c r="PZV1433" s="1"/>
      <c r="PZW1433" s="1"/>
      <c r="PZX1433" s="1"/>
      <c r="PZY1433" s="1"/>
      <c r="PZZ1433" s="1"/>
      <c r="QAA1433" s="1"/>
      <c r="QAB1433" s="1"/>
      <c r="QAC1433" s="1"/>
      <c r="QAD1433" s="1"/>
      <c r="QAE1433" s="1"/>
      <c r="QAF1433" s="1"/>
      <c r="QAG1433" s="1"/>
      <c r="QAH1433" s="1"/>
      <c r="QAI1433" s="1"/>
      <c r="QAJ1433" s="1"/>
      <c r="QAK1433" s="1"/>
      <c r="QAL1433" s="1"/>
      <c r="QAM1433" s="1"/>
      <c r="QAN1433" s="1"/>
      <c r="QAO1433" s="1"/>
      <c r="QAP1433" s="1"/>
      <c r="QAQ1433" s="1"/>
      <c r="QAR1433" s="1"/>
      <c r="QAS1433" s="1"/>
      <c r="QAT1433" s="1"/>
      <c r="QAU1433" s="1"/>
      <c r="QAV1433" s="1"/>
      <c r="QAW1433" s="1"/>
      <c r="QAX1433" s="1"/>
      <c r="QAY1433" s="1"/>
      <c r="QAZ1433" s="1"/>
      <c r="QBA1433" s="1"/>
      <c r="QBB1433" s="1"/>
      <c r="QBC1433" s="1"/>
      <c r="QBD1433" s="1"/>
      <c r="QBE1433" s="1"/>
      <c r="QBF1433" s="1"/>
      <c r="QBG1433" s="1"/>
      <c r="QBH1433" s="1"/>
      <c r="QBI1433" s="1"/>
      <c r="QBJ1433" s="1"/>
      <c r="QBK1433" s="1"/>
      <c r="QBL1433" s="1"/>
      <c r="QBM1433" s="1"/>
      <c r="QBN1433" s="1"/>
      <c r="QBO1433" s="1"/>
      <c r="QBP1433" s="1"/>
      <c r="QBQ1433" s="1"/>
      <c r="QBR1433" s="1"/>
      <c r="QBS1433" s="1"/>
      <c r="QBT1433" s="1"/>
      <c r="QBU1433" s="1"/>
      <c r="QBV1433" s="1"/>
      <c r="QBW1433" s="1"/>
      <c r="QBX1433" s="1"/>
      <c r="QBY1433" s="1"/>
      <c r="QBZ1433" s="1"/>
      <c r="QCA1433" s="1"/>
      <c r="QCB1433" s="1"/>
      <c r="QCC1433" s="1"/>
      <c r="QCD1433" s="1"/>
      <c r="QCE1433" s="1"/>
      <c r="QCF1433" s="1"/>
      <c r="QCG1433" s="1"/>
      <c r="QCH1433" s="1"/>
      <c r="QCI1433" s="1"/>
      <c r="QCJ1433" s="1"/>
      <c r="QCK1433" s="1"/>
      <c r="QCL1433" s="1"/>
      <c r="QCM1433" s="1"/>
      <c r="QCN1433" s="1"/>
      <c r="QCO1433" s="1"/>
      <c r="QCP1433" s="1"/>
      <c r="QCQ1433" s="1"/>
      <c r="QCR1433" s="1"/>
      <c r="QCS1433" s="1"/>
      <c r="QCT1433" s="1"/>
      <c r="QCU1433" s="1"/>
      <c r="QCV1433" s="1"/>
      <c r="QCW1433" s="1"/>
      <c r="QCX1433" s="1"/>
      <c r="QCY1433" s="1"/>
      <c r="QCZ1433" s="1"/>
      <c r="QDA1433" s="1"/>
      <c r="QDB1433" s="1"/>
      <c r="QDC1433" s="1"/>
      <c r="QDD1433" s="1"/>
      <c r="QDE1433" s="1"/>
      <c r="QDF1433" s="1"/>
      <c r="QDG1433" s="1"/>
      <c r="QDH1433" s="1"/>
      <c r="QDI1433" s="1"/>
      <c r="QDJ1433" s="1"/>
      <c r="QDK1433" s="1"/>
      <c r="QDL1433" s="1"/>
      <c r="QDM1433" s="1"/>
      <c r="QDN1433" s="1"/>
      <c r="QDO1433" s="1"/>
      <c r="QDP1433" s="1"/>
      <c r="QDQ1433" s="1"/>
      <c r="QDR1433" s="1"/>
      <c r="QDS1433" s="1"/>
      <c r="QDT1433" s="1"/>
      <c r="QDU1433" s="1"/>
      <c r="QDV1433" s="1"/>
      <c r="QDW1433" s="1"/>
      <c r="QDX1433" s="1"/>
      <c r="QDY1433" s="1"/>
      <c r="QDZ1433" s="1"/>
      <c r="QEA1433" s="1"/>
      <c r="QEB1433" s="1"/>
      <c r="QEC1433" s="1"/>
      <c r="QED1433" s="1"/>
      <c r="QEE1433" s="1"/>
      <c r="QEF1433" s="1"/>
      <c r="QEG1433" s="1"/>
      <c r="QEH1433" s="1"/>
      <c r="QEI1433" s="1"/>
      <c r="QEJ1433" s="1"/>
      <c r="QEK1433" s="1"/>
      <c r="QEL1433" s="1"/>
      <c r="QEM1433" s="1"/>
      <c r="QEN1433" s="1"/>
      <c r="QEO1433" s="1"/>
      <c r="QEP1433" s="1"/>
      <c r="QEQ1433" s="1"/>
      <c r="QER1433" s="1"/>
      <c r="QES1433" s="1"/>
      <c r="QET1433" s="1"/>
      <c r="QEU1433" s="1"/>
      <c r="QEV1433" s="1"/>
      <c r="QEW1433" s="1"/>
      <c r="QEX1433" s="1"/>
      <c r="QEY1433" s="1"/>
      <c r="QEZ1433" s="1"/>
      <c r="QFA1433" s="1"/>
      <c r="QFB1433" s="1"/>
      <c r="QFC1433" s="1"/>
      <c r="QFD1433" s="1"/>
      <c r="QFE1433" s="1"/>
      <c r="QFF1433" s="1"/>
      <c r="QFG1433" s="1"/>
      <c r="QFH1433" s="1"/>
      <c r="QFI1433" s="1"/>
      <c r="QFJ1433" s="1"/>
      <c r="QFK1433" s="1"/>
      <c r="QFL1433" s="1"/>
      <c r="QFM1433" s="1"/>
      <c r="QFN1433" s="1"/>
      <c r="QFO1433" s="1"/>
      <c r="QFP1433" s="1"/>
      <c r="QFQ1433" s="1"/>
      <c r="QFR1433" s="1"/>
      <c r="QFS1433" s="1"/>
      <c r="QFT1433" s="1"/>
      <c r="QFU1433" s="1"/>
      <c r="QFV1433" s="1"/>
      <c r="QFW1433" s="1"/>
      <c r="QFX1433" s="1"/>
      <c r="QFY1433" s="1"/>
      <c r="QFZ1433" s="1"/>
      <c r="QGA1433" s="1"/>
      <c r="QGB1433" s="1"/>
      <c r="QGC1433" s="1"/>
      <c r="QGD1433" s="1"/>
      <c r="QGE1433" s="1"/>
      <c r="QGF1433" s="1"/>
      <c r="QGG1433" s="1"/>
      <c r="QGH1433" s="1"/>
      <c r="QGI1433" s="1"/>
      <c r="QGJ1433" s="1"/>
      <c r="QGK1433" s="1"/>
      <c r="QGL1433" s="1"/>
      <c r="QGM1433" s="1"/>
      <c r="QGN1433" s="1"/>
      <c r="QGO1433" s="1"/>
      <c r="QGP1433" s="1"/>
      <c r="QGQ1433" s="1"/>
      <c r="QGR1433" s="1"/>
      <c r="QGS1433" s="1"/>
      <c r="QGT1433" s="1"/>
      <c r="QGU1433" s="1"/>
      <c r="QGV1433" s="1"/>
      <c r="QGW1433" s="1"/>
      <c r="QGX1433" s="1"/>
      <c r="QGY1433" s="1"/>
      <c r="QGZ1433" s="1"/>
      <c r="QHA1433" s="1"/>
      <c r="QHB1433" s="1"/>
      <c r="QHC1433" s="1"/>
      <c r="QHD1433" s="1"/>
      <c r="QHE1433" s="1"/>
      <c r="QHF1433" s="1"/>
      <c r="QHG1433" s="1"/>
      <c r="QHH1433" s="1"/>
      <c r="QHI1433" s="1"/>
      <c r="QHJ1433" s="1"/>
      <c r="QHK1433" s="1"/>
      <c r="QHL1433" s="1"/>
      <c r="QHM1433" s="1"/>
      <c r="QHN1433" s="1"/>
      <c r="QHO1433" s="1"/>
      <c r="QHP1433" s="1"/>
      <c r="QHQ1433" s="1"/>
      <c r="QHR1433" s="1"/>
      <c r="QHS1433" s="1"/>
      <c r="QHT1433" s="1"/>
      <c r="QHU1433" s="1"/>
      <c r="QHV1433" s="1"/>
      <c r="QHW1433" s="1"/>
      <c r="QHX1433" s="1"/>
      <c r="QHY1433" s="1"/>
      <c r="QHZ1433" s="1"/>
      <c r="QIA1433" s="1"/>
      <c r="QIB1433" s="1"/>
      <c r="QIC1433" s="1"/>
      <c r="QID1433" s="1"/>
      <c r="QIE1433" s="1"/>
      <c r="QIF1433" s="1"/>
      <c r="QIG1433" s="1"/>
      <c r="QIH1433" s="1"/>
      <c r="QII1433" s="1"/>
      <c r="QIJ1433" s="1"/>
      <c r="QIK1433" s="1"/>
      <c r="QIL1433" s="1"/>
      <c r="QIM1433" s="1"/>
      <c r="QIN1433" s="1"/>
      <c r="QIO1433" s="1"/>
      <c r="QIP1433" s="1"/>
      <c r="QIQ1433" s="1"/>
      <c r="QIR1433" s="1"/>
      <c r="QIS1433" s="1"/>
      <c r="QIT1433" s="1"/>
      <c r="QIU1433" s="1"/>
      <c r="QIV1433" s="1"/>
      <c r="QIW1433" s="1"/>
      <c r="QIX1433" s="1"/>
      <c r="QIY1433" s="1"/>
      <c r="QIZ1433" s="1"/>
      <c r="QJA1433" s="1"/>
      <c r="QJB1433" s="1"/>
      <c r="QJC1433" s="1"/>
      <c r="QJD1433" s="1"/>
      <c r="QJE1433" s="1"/>
      <c r="QJF1433" s="1"/>
      <c r="QJG1433" s="1"/>
      <c r="QJH1433" s="1"/>
      <c r="QJI1433" s="1"/>
      <c r="QJJ1433" s="1"/>
      <c r="QJK1433" s="1"/>
      <c r="QJL1433" s="1"/>
      <c r="QJM1433" s="1"/>
      <c r="QJN1433" s="1"/>
      <c r="QJO1433" s="1"/>
      <c r="QJP1433" s="1"/>
      <c r="QJQ1433" s="1"/>
      <c r="QJR1433" s="1"/>
      <c r="QJS1433" s="1"/>
      <c r="QJT1433" s="1"/>
      <c r="QJU1433" s="1"/>
      <c r="QJV1433" s="1"/>
      <c r="QJW1433" s="1"/>
      <c r="QJX1433" s="1"/>
      <c r="QJY1433" s="1"/>
      <c r="QJZ1433" s="1"/>
      <c r="QKA1433" s="1"/>
      <c r="QKB1433" s="1"/>
      <c r="QKC1433" s="1"/>
      <c r="QKD1433" s="1"/>
      <c r="QKE1433" s="1"/>
      <c r="QKF1433" s="1"/>
      <c r="QKG1433" s="1"/>
      <c r="QKH1433" s="1"/>
      <c r="QKI1433" s="1"/>
      <c r="QKJ1433" s="1"/>
      <c r="QKK1433" s="1"/>
      <c r="QKL1433" s="1"/>
      <c r="QKM1433" s="1"/>
      <c r="QKN1433" s="1"/>
      <c r="QKO1433" s="1"/>
      <c r="QKP1433" s="1"/>
      <c r="QKQ1433" s="1"/>
      <c r="QKR1433" s="1"/>
      <c r="QKS1433" s="1"/>
      <c r="QKT1433" s="1"/>
      <c r="QKU1433" s="1"/>
      <c r="QKV1433" s="1"/>
      <c r="QKW1433" s="1"/>
      <c r="QKX1433" s="1"/>
      <c r="QKY1433" s="1"/>
      <c r="QKZ1433" s="1"/>
      <c r="QLA1433" s="1"/>
      <c r="QLB1433" s="1"/>
      <c r="QLC1433" s="1"/>
      <c r="QLD1433" s="1"/>
      <c r="QLE1433" s="1"/>
      <c r="QLF1433" s="1"/>
      <c r="QLG1433" s="1"/>
      <c r="QLH1433" s="1"/>
      <c r="QLI1433" s="1"/>
      <c r="QLJ1433" s="1"/>
      <c r="QLK1433" s="1"/>
      <c r="QLL1433" s="1"/>
      <c r="QLM1433" s="1"/>
      <c r="QLN1433" s="1"/>
      <c r="QLO1433" s="1"/>
      <c r="QLP1433" s="1"/>
      <c r="QLQ1433" s="1"/>
      <c r="QLR1433" s="1"/>
      <c r="QLS1433" s="1"/>
      <c r="QLT1433" s="1"/>
      <c r="QLU1433" s="1"/>
      <c r="QLV1433" s="1"/>
      <c r="QLW1433" s="1"/>
      <c r="QLX1433" s="1"/>
      <c r="QLY1433" s="1"/>
      <c r="QLZ1433" s="1"/>
      <c r="QMA1433" s="1"/>
      <c r="QMB1433" s="1"/>
      <c r="QMC1433" s="1"/>
      <c r="QMD1433" s="1"/>
      <c r="QME1433" s="1"/>
      <c r="QMF1433" s="1"/>
      <c r="QMG1433" s="1"/>
      <c r="QMH1433" s="1"/>
      <c r="QMI1433" s="1"/>
      <c r="QMJ1433" s="1"/>
      <c r="QMK1433" s="1"/>
      <c r="QML1433" s="1"/>
      <c r="QMM1433" s="1"/>
      <c r="QMN1433" s="1"/>
      <c r="QMO1433" s="1"/>
      <c r="QMP1433" s="1"/>
      <c r="QMQ1433" s="1"/>
      <c r="QMR1433" s="1"/>
      <c r="QMS1433" s="1"/>
      <c r="QMT1433" s="1"/>
      <c r="QMU1433" s="1"/>
      <c r="QMV1433" s="1"/>
      <c r="QMW1433" s="1"/>
      <c r="QMX1433" s="1"/>
      <c r="QMY1433" s="1"/>
      <c r="QMZ1433" s="1"/>
      <c r="QNA1433" s="1"/>
      <c r="QNB1433" s="1"/>
      <c r="QNC1433" s="1"/>
      <c r="QND1433" s="1"/>
      <c r="QNE1433" s="1"/>
      <c r="QNF1433" s="1"/>
      <c r="QNG1433" s="1"/>
      <c r="QNH1433" s="1"/>
      <c r="QNI1433" s="1"/>
      <c r="QNJ1433" s="1"/>
      <c r="QNK1433" s="1"/>
      <c r="QNL1433" s="1"/>
      <c r="QNM1433" s="1"/>
      <c r="QNN1433" s="1"/>
      <c r="QNO1433" s="1"/>
      <c r="QNP1433" s="1"/>
      <c r="QNQ1433" s="1"/>
      <c r="QNR1433" s="1"/>
      <c r="QNS1433" s="1"/>
      <c r="QNT1433" s="1"/>
      <c r="QNU1433" s="1"/>
      <c r="QNV1433" s="1"/>
      <c r="QNW1433" s="1"/>
      <c r="QNX1433" s="1"/>
      <c r="QNY1433" s="1"/>
      <c r="QNZ1433" s="1"/>
      <c r="QOA1433" s="1"/>
      <c r="QOB1433" s="1"/>
      <c r="QOC1433" s="1"/>
      <c r="QOD1433" s="1"/>
      <c r="QOE1433" s="1"/>
      <c r="QOF1433" s="1"/>
      <c r="QOG1433" s="1"/>
      <c r="QOH1433" s="1"/>
      <c r="QOI1433" s="1"/>
      <c r="QOJ1433" s="1"/>
      <c r="QOK1433" s="1"/>
      <c r="QOL1433" s="1"/>
      <c r="QOM1433" s="1"/>
      <c r="QON1433" s="1"/>
      <c r="QOO1433" s="1"/>
      <c r="QOP1433" s="1"/>
      <c r="QOQ1433" s="1"/>
      <c r="QOR1433" s="1"/>
      <c r="QOS1433" s="1"/>
      <c r="QOT1433" s="1"/>
      <c r="QOU1433" s="1"/>
      <c r="QOV1433" s="1"/>
      <c r="QOW1433" s="1"/>
      <c r="QOX1433" s="1"/>
      <c r="QOY1433" s="1"/>
      <c r="QOZ1433" s="1"/>
      <c r="QPA1433" s="1"/>
      <c r="QPB1433" s="1"/>
      <c r="QPC1433" s="1"/>
      <c r="QPD1433" s="1"/>
      <c r="QPE1433" s="1"/>
      <c r="QPF1433" s="1"/>
      <c r="QPG1433" s="1"/>
      <c r="QPH1433" s="1"/>
      <c r="QPI1433" s="1"/>
      <c r="QPJ1433" s="1"/>
      <c r="QPK1433" s="1"/>
      <c r="QPL1433" s="1"/>
      <c r="QPM1433" s="1"/>
      <c r="QPN1433" s="1"/>
      <c r="QPO1433" s="1"/>
      <c r="QPP1433" s="1"/>
      <c r="QPQ1433" s="1"/>
      <c r="QPR1433" s="1"/>
      <c r="QPS1433" s="1"/>
      <c r="QPT1433" s="1"/>
      <c r="QPU1433" s="1"/>
      <c r="QPV1433" s="1"/>
      <c r="QPW1433" s="1"/>
      <c r="QPX1433" s="1"/>
      <c r="QPY1433" s="1"/>
      <c r="QPZ1433" s="1"/>
      <c r="QQA1433" s="1"/>
      <c r="QQB1433" s="1"/>
      <c r="QQC1433" s="1"/>
      <c r="QQD1433" s="1"/>
      <c r="QQE1433" s="1"/>
      <c r="QQF1433" s="1"/>
      <c r="QQG1433" s="1"/>
      <c r="QQH1433" s="1"/>
      <c r="QQI1433" s="1"/>
      <c r="QQJ1433" s="1"/>
      <c r="QQK1433" s="1"/>
      <c r="QQL1433" s="1"/>
      <c r="QQM1433" s="1"/>
      <c r="QQN1433" s="1"/>
      <c r="QQO1433" s="1"/>
      <c r="QQP1433" s="1"/>
      <c r="QQQ1433" s="1"/>
      <c r="QQR1433" s="1"/>
      <c r="QQS1433" s="1"/>
      <c r="QQT1433" s="1"/>
      <c r="QQU1433" s="1"/>
      <c r="QQV1433" s="1"/>
      <c r="QQW1433" s="1"/>
      <c r="QQX1433" s="1"/>
      <c r="QQY1433" s="1"/>
      <c r="QQZ1433" s="1"/>
      <c r="QRA1433" s="1"/>
      <c r="QRB1433" s="1"/>
      <c r="QRC1433" s="1"/>
      <c r="QRD1433" s="1"/>
      <c r="QRE1433" s="1"/>
      <c r="QRF1433" s="1"/>
      <c r="QRG1433" s="1"/>
      <c r="QRH1433" s="1"/>
      <c r="QRI1433" s="1"/>
      <c r="QRJ1433" s="1"/>
      <c r="QRK1433" s="1"/>
      <c r="QRL1433" s="1"/>
      <c r="QRM1433" s="1"/>
      <c r="QRN1433" s="1"/>
      <c r="QRO1433" s="1"/>
      <c r="QRP1433" s="1"/>
      <c r="QRQ1433" s="1"/>
      <c r="QRR1433" s="1"/>
      <c r="QRS1433" s="1"/>
      <c r="QRT1433" s="1"/>
      <c r="QRU1433" s="1"/>
      <c r="QRV1433" s="1"/>
      <c r="QRW1433" s="1"/>
      <c r="QRX1433" s="1"/>
      <c r="QRY1433" s="1"/>
      <c r="QRZ1433" s="1"/>
      <c r="QSA1433" s="1"/>
      <c r="QSB1433" s="1"/>
      <c r="QSC1433" s="1"/>
      <c r="QSD1433" s="1"/>
      <c r="QSE1433" s="1"/>
      <c r="QSF1433" s="1"/>
      <c r="QSG1433" s="1"/>
      <c r="QSH1433" s="1"/>
      <c r="QSI1433" s="1"/>
      <c r="QSJ1433" s="1"/>
      <c r="QSK1433" s="1"/>
      <c r="QSL1433" s="1"/>
      <c r="QSM1433" s="1"/>
      <c r="QSN1433" s="1"/>
      <c r="QSO1433" s="1"/>
      <c r="QSP1433" s="1"/>
      <c r="QSQ1433" s="1"/>
      <c r="QSR1433" s="1"/>
      <c r="QSS1433" s="1"/>
      <c r="QST1433" s="1"/>
      <c r="QSU1433" s="1"/>
      <c r="QSV1433" s="1"/>
      <c r="QSW1433" s="1"/>
      <c r="QSX1433" s="1"/>
      <c r="QSY1433" s="1"/>
      <c r="QSZ1433" s="1"/>
      <c r="QTA1433" s="1"/>
      <c r="QTB1433" s="1"/>
      <c r="QTC1433" s="1"/>
      <c r="QTD1433" s="1"/>
      <c r="QTE1433" s="1"/>
      <c r="QTF1433" s="1"/>
      <c r="QTG1433" s="1"/>
      <c r="QTH1433" s="1"/>
      <c r="QTI1433" s="1"/>
      <c r="QTJ1433" s="1"/>
      <c r="QTK1433" s="1"/>
      <c r="QTL1433" s="1"/>
      <c r="QTM1433" s="1"/>
      <c r="QTN1433" s="1"/>
      <c r="QTO1433" s="1"/>
      <c r="QTP1433" s="1"/>
      <c r="QTQ1433" s="1"/>
      <c r="QTR1433" s="1"/>
      <c r="QTS1433" s="1"/>
      <c r="QTT1433" s="1"/>
      <c r="QTU1433" s="1"/>
      <c r="QTV1433" s="1"/>
      <c r="QTW1433" s="1"/>
      <c r="QTX1433" s="1"/>
      <c r="QTY1433" s="1"/>
      <c r="QTZ1433" s="1"/>
      <c r="QUA1433" s="1"/>
      <c r="QUB1433" s="1"/>
      <c r="QUC1433" s="1"/>
      <c r="QUD1433" s="1"/>
      <c r="QUE1433" s="1"/>
      <c r="QUF1433" s="1"/>
      <c r="QUG1433" s="1"/>
      <c r="QUH1433" s="1"/>
      <c r="QUI1433" s="1"/>
      <c r="QUJ1433" s="1"/>
      <c r="QUK1433" s="1"/>
      <c r="QUL1433" s="1"/>
      <c r="QUM1433" s="1"/>
      <c r="QUN1433" s="1"/>
      <c r="QUO1433" s="1"/>
      <c r="QUP1433" s="1"/>
      <c r="QUQ1433" s="1"/>
      <c r="QUR1433" s="1"/>
      <c r="QUS1433" s="1"/>
      <c r="QUT1433" s="1"/>
      <c r="QUU1433" s="1"/>
      <c r="QUV1433" s="1"/>
      <c r="QUW1433" s="1"/>
      <c r="QUX1433" s="1"/>
      <c r="QUY1433" s="1"/>
      <c r="QUZ1433" s="1"/>
      <c r="QVA1433" s="1"/>
      <c r="QVB1433" s="1"/>
      <c r="QVC1433" s="1"/>
      <c r="QVD1433" s="1"/>
      <c r="QVE1433" s="1"/>
      <c r="QVF1433" s="1"/>
      <c r="QVG1433" s="1"/>
      <c r="QVH1433" s="1"/>
      <c r="QVI1433" s="1"/>
      <c r="QVJ1433" s="1"/>
      <c r="QVK1433" s="1"/>
      <c r="QVL1433" s="1"/>
      <c r="QVM1433" s="1"/>
      <c r="QVN1433" s="1"/>
      <c r="QVO1433" s="1"/>
      <c r="QVP1433" s="1"/>
      <c r="QVQ1433" s="1"/>
      <c r="QVR1433" s="1"/>
      <c r="QVS1433" s="1"/>
      <c r="QVT1433" s="1"/>
      <c r="QVU1433" s="1"/>
      <c r="QVV1433" s="1"/>
      <c r="QVW1433" s="1"/>
      <c r="QVX1433" s="1"/>
      <c r="QVY1433" s="1"/>
      <c r="QVZ1433" s="1"/>
      <c r="QWA1433" s="1"/>
      <c r="QWB1433" s="1"/>
      <c r="QWC1433" s="1"/>
      <c r="QWD1433" s="1"/>
      <c r="QWE1433" s="1"/>
      <c r="QWF1433" s="1"/>
      <c r="QWG1433" s="1"/>
      <c r="QWH1433" s="1"/>
      <c r="QWI1433" s="1"/>
      <c r="QWJ1433" s="1"/>
      <c r="QWK1433" s="1"/>
      <c r="QWL1433" s="1"/>
      <c r="QWM1433" s="1"/>
      <c r="QWN1433" s="1"/>
      <c r="QWO1433" s="1"/>
      <c r="QWP1433" s="1"/>
      <c r="QWQ1433" s="1"/>
      <c r="QWR1433" s="1"/>
      <c r="QWS1433" s="1"/>
      <c r="QWT1433" s="1"/>
      <c r="QWU1433" s="1"/>
      <c r="QWV1433" s="1"/>
      <c r="QWW1433" s="1"/>
      <c r="QWX1433" s="1"/>
      <c r="QWY1433" s="1"/>
      <c r="QWZ1433" s="1"/>
      <c r="QXA1433" s="1"/>
      <c r="QXB1433" s="1"/>
      <c r="QXC1433" s="1"/>
      <c r="QXD1433" s="1"/>
      <c r="QXE1433" s="1"/>
      <c r="QXF1433" s="1"/>
      <c r="QXG1433" s="1"/>
      <c r="QXH1433" s="1"/>
      <c r="QXI1433" s="1"/>
      <c r="QXJ1433" s="1"/>
      <c r="QXK1433" s="1"/>
      <c r="QXL1433" s="1"/>
      <c r="QXM1433" s="1"/>
      <c r="QXN1433" s="1"/>
      <c r="QXO1433" s="1"/>
      <c r="QXP1433" s="1"/>
      <c r="QXQ1433" s="1"/>
      <c r="QXR1433" s="1"/>
      <c r="QXS1433" s="1"/>
      <c r="QXT1433" s="1"/>
      <c r="QXU1433" s="1"/>
      <c r="QXV1433" s="1"/>
      <c r="QXW1433" s="1"/>
      <c r="QXX1433" s="1"/>
      <c r="QXY1433" s="1"/>
      <c r="QXZ1433" s="1"/>
      <c r="QYA1433" s="1"/>
      <c r="QYB1433" s="1"/>
      <c r="QYC1433" s="1"/>
      <c r="QYD1433" s="1"/>
      <c r="QYE1433" s="1"/>
      <c r="QYF1433" s="1"/>
      <c r="QYG1433" s="1"/>
      <c r="QYH1433" s="1"/>
      <c r="QYI1433" s="1"/>
      <c r="QYJ1433" s="1"/>
      <c r="QYK1433" s="1"/>
      <c r="QYL1433" s="1"/>
      <c r="QYM1433" s="1"/>
      <c r="QYN1433" s="1"/>
      <c r="QYO1433" s="1"/>
      <c r="QYP1433" s="1"/>
      <c r="QYQ1433" s="1"/>
      <c r="QYR1433" s="1"/>
      <c r="QYS1433" s="1"/>
      <c r="QYT1433" s="1"/>
      <c r="QYU1433" s="1"/>
      <c r="QYV1433" s="1"/>
      <c r="QYW1433" s="1"/>
      <c r="QYX1433" s="1"/>
      <c r="QYY1433" s="1"/>
      <c r="QYZ1433" s="1"/>
      <c r="QZA1433" s="1"/>
      <c r="QZB1433" s="1"/>
      <c r="QZC1433" s="1"/>
      <c r="QZD1433" s="1"/>
      <c r="QZE1433" s="1"/>
      <c r="QZF1433" s="1"/>
      <c r="QZG1433" s="1"/>
      <c r="QZH1433" s="1"/>
      <c r="QZI1433" s="1"/>
      <c r="QZJ1433" s="1"/>
      <c r="QZK1433" s="1"/>
      <c r="QZL1433" s="1"/>
      <c r="QZM1433" s="1"/>
      <c r="QZN1433" s="1"/>
      <c r="QZO1433" s="1"/>
      <c r="QZP1433" s="1"/>
      <c r="QZQ1433" s="1"/>
      <c r="QZR1433" s="1"/>
      <c r="QZS1433" s="1"/>
      <c r="QZT1433" s="1"/>
      <c r="QZU1433" s="1"/>
      <c r="QZV1433" s="1"/>
      <c r="QZW1433" s="1"/>
      <c r="QZX1433" s="1"/>
      <c r="QZY1433" s="1"/>
      <c r="QZZ1433" s="1"/>
      <c r="RAA1433" s="1"/>
      <c r="RAB1433" s="1"/>
      <c r="RAC1433" s="1"/>
      <c r="RAD1433" s="1"/>
      <c r="RAE1433" s="1"/>
      <c r="RAF1433" s="1"/>
      <c r="RAG1433" s="1"/>
      <c r="RAH1433" s="1"/>
      <c r="RAI1433" s="1"/>
      <c r="RAJ1433" s="1"/>
      <c r="RAK1433" s="1"/>
      <c r="RAL1433" s="1"/>
      <c r="RAM1433" s="1"/>
      <c r="RAN1433" s="1"/>
      <c r="RAO1433" s="1"/>
      <c r="RAP1433" s="1"/>
      <c r="RAQ1433" s="1"/>
      <c r="RAR1433" s="1"/>
      <c r="RAS1433" s="1"/>
      <c r="RAT1433" s="1"/>
      <c r="RAU1433" s="1"/>
      <c r="RAV1433" s="1"/>
      <c r="RAW1433" s="1"/>
      <c r="RAX1433" s="1"/>
      <c r="RAY1433" s="1"/>
      <c r="RAZ1433" s="1"/>
      <c r="RBA1433" s="1"/>
      <c r="RBB1433" s="1"/>
      <c r="RBC1433" s="1"/>
      <c r="RBD1433" s="1"/>
      <c r="RBE1433" s="1"/>
      <c r="RBF1433" s="1"/>
      <c r="RBG1433" s="1"/>
      <c r="RBH1433" s="1"/>
      <c r="RBI1433" s="1"/>
      <c r="RBJ1433" s="1"/>
      <c r="RBK1433" s="1"/>
      <c r="RBL1433" s="1"/>
      <c r="RBM1433" s="1"/>
      <c r="RBN1433" s="1"/>
      <c r="RBO1433" s="1"/>
      <c r="RBP1433" s="1"/>
      <c r="RBQ1433" s="1"/>
      <c r="RBR1433" s="1"/>
      <c r="RBS1433" s="1"/>
      <c r="RBT1433" s="1"/>
      <c r="RBU1433" s="1"/>
      <c r="RBV1433" s="1"/>
      <c r="RBW1433" s="1"/>
      <c r="RBX1433" s="1"/>
      <c r="RBY1433" s="1"/>
      <c r="RBZ1433" s="1"/>
      <c r="RCA1433" s="1"/>
      <c r="RCB1433" s="1"/>
      <c r="RCC1433" s="1"/>
      <c r="RCD1433" s="1"/>
      <c r="RCE1433" s="1"/>
      <c r="RCF1433" s="1"/>
      <c r="RCG1433" s="1"/>
      <c r="RCH1433" s="1"/>
      <c r="RCI1433" s="1"/>
      <c r="RCJ1433" s="1"/>
      <c r="RCK1433" s="1"/>
      <c r="RCL1433" s="1"/>
      <c r="RCM1433" s="1"/>
      <c r="RCN1433" s="1"/>
      <c r="RCO1433" s="1"/>
      <c r="RCP1433" s="1"/>
      <c r="RCQ1433" s="1"/>
      <c r="RCR1433" s="1"/>
      <c r="RCS1433" s="1"/>
      <c r="RCT1433" s="1"/>
      <c r="RCU1433" s="1"/>
      <c r="RCV1433" s="1"/>
      <c r="RCW1433" s="1"/>
      <c r="RCX1433" s="1"/>
      <c r="RCY1433" s="1"/>
      <c r="RCZ1433" s="1"/>
      <c r="RDA1433" s="1"/>
      <c r="RDB1433" s="1"/>
      <c r="RDC1433" s="1"/>
      <c r="RDD1433" s="1"/>
      <c r="RDE1433" s="1"/>
      <c r="RDF1433" s="1"/>
      <c r="RDG1433" s="1"/>
      <c r="RDH1433" s="1"/>
      <c r="RDI1433" s="1"/>
      <c r="RDJ1433" s="1"/>
      <c r="RDK1433" s="1"/>
      <c r="RDL1433" s="1"/>
      <c r="RDM1433" s="1"/>
      <c r="RDN1433" s="1"/>
      <c r="RDO1433" s="1"/>
      <c r="RDP1433" s="1"/>
      <c r="RDQ1433" s="1"/>
      <c r="RDR1433" s="1"/>
      <c r="RDS1433" s="1"/>
      <c r="RDT1433" s="1"/>
      <c r="RDU1433" s="1"/>
      <c r="RDV1433" s="1"/>
      <c r="RDW1433" s="1"/>
      <c r="RDX1433" s="1"/>
      <c r="RDY1433" s="1"/>
      <c r="RDZ1433" s="1"/>
      <c r="REA1433" s="1"/>
      <c r="REB1433" s="1"/>
      <c r="REC1433" s="1"/>
      <c r="RED1433" s="1"/>
      <c r="REE1433" s="1"/>
      <c r="REF1433" s="1"/>
      <c r="REG1433" s="1"/>
      <c r="REH1433" s="1"/>
      <c r="REI1433" s="1"/>
      <c r="REJ1433" s="1"/>
      <c r="REK1433" s="1"/>
      <c r="REL1433" s="1"/>
      <c r="REM1433" s="1"/>
      <c r="REN1433" s="1"/>
      <c r="REO1433" s="1"/>
      <c r="REP1433" s="1"/>
      <c r="REQ1433" s="1"/>
      <c r="RER1433" s="1"/>
      <c r="RES1433" s="1"/>
      <c r="RET1433" s="1"/>
      <c r="REU1433" s="1"/>
      <c r="REV1433" s="1"/>
      <c r="REW1433" s="1"/>
      <c r="REX1433" s="1"/>
      <c r="REY1433" s="1"/>
      <c r="REZ1433" s="1"/>
      <c r="RFA1433" s="1"/>
      <c r="RFB1433" s="1"/>
      <c r="RFC1433" s="1"/>
      <c r="RFD1433" s="1"/>
      <c r="RFE1433" s="1"/>
      <c r="RFF1433" s="1"/>
      <c r="RFG1433" s="1"/>
      <c r="RFH1433" s="1"/>
      <c r="RFI1433" s="1"/>
      <c r="RFJ1433" s="1"/>
      <c r="RFK1433" s="1"/>
      <c r="RFL1433" s="1"/>
      <c r="RFM1433" s="1"/>
      <c r="RFN1433" s="1"/>
      <c r="RFO1433" s="1"/>
      <c r="RFP1433" s="1"/>
      <c r="RFQ1433" s="1"/>
      <c r="RFR1433" s="1"/>
      <c r="RFS1433" s="1"/>
      <c r="RFT1433" s="1"/>
      <c r="RFU1433" s="1"/>
      <c r="RFV1433" s="1"/>
      <c r="RFW1433" s="1"/>
      <c r="RFX1433" s="1"/>
      <c r="RFY1433" s="1"/>
      <c r="RFZ1433" s="1"/>
      <c r="RGA1433" s="1"/>
      <c r="RGB1433" s="1"/>
      <c r="RGC1433" s="1"/>
      <c r="RGD1433" s="1"/>
      <c r="RGE1433" s="1"/>
      <c r="RGF1433" s="1"/>
      <c r="RGG1433" s="1"/>
      <c r="RGH1433" s="1"/>
      <c r="RGI1433" s="1"/>
      <c r="RGJ1433" s="1"/>
      <c r="RGK1433" s="1"/>
      <c r="RGL1433" s="1"/>
      <c r="RGM1433" s="1"/>
      <c r="RGN1433" s="1"/>
      <c r="RGO1433" s="1"/>
      <c r="RGP1433" s="1"/>
      <c r="RGQ1433" s="1"/>
      <c r="RGR1433" s="1"/>
      <c r="RGS1433" s="1"/>
      <c r="RGT1433" s="1"/>
      <c r="RGU1433" s="1"/>
      <c r="RGV1433" s="1"/>
      <c r="RGW1433" s="1"/>
      <c r="RGX1433" s="1"/>
      <c r="RGY1433" s="1"/>
      <c r="RGZ1433" s="1"/>
      <c r="RHA1433" s="1"/>
      <c r="RHB1433" s="1"/>
      <c r="RHC1433" s="1"/>
      <c r="RHD1433" s="1"/>
      <c r="RHE1433" s="1"/>
      <c r="RHF1433" s="1"/>
      <c r="RHG1433" s="1"/>
      <c r="RHH1433" s="1"/>
      <c r="RHI1433" s="1"/>
      <c r="RHJ1433" s="1"/>
      <c r="RHK1433" s="1"/>
      <c r="RHL1433" s="1"/>
      <c r="RHM1433" s="1"/>
      <c r="RHN1433" s="1"/>
      <c r="RHO1433" s="1"/>
      <c r="RHP1433" s="1"/>
      <c r="RHQ1433" s="1"/>
      <c r="RHR1433" s="1"/>
      <c r="RHS1433" s="1"/>
      <c r="RHT1433" s="1"/>
      <c r="RHU1433" s="1"/>
      <c r="RHV1433" s="1"/>
      <c r="RHW1433" s="1"/>
      <c r="RHX1433" s="1"/>
      <c r="RHY1433" s="1"/>
      <c r="RHZ1433" s="1"/>
      <c r="RIA1433" s="1"/>
      <c r="RIB1433" s="1"/>
      <c r="RIC1433" s="1"/>
      <c r="RID1433" s="1"/>
      <c r="RIE1433" s="1"/>
      <c r="RIF1433" s="1"/>
      <c r="RIG1433" s="1"/>
      <c r="RIH1433" s="1"/>
      <c r="RII1433" s="1"/>
      <c r="RIJ1433" s="1"/>
      <c r="RIK1433" s="1"/>
      <c r="RIL1433" s="1"/>
      <c r="RIM1433" s="1"/>
      <c r="RIN1433" s="1"/>
      <c r="RIO1433" s="1"/>
      <c r="RIP1433" s="1"/>
      <c r="RIQ1433" s="1"/>
      <c r="RIR1433" s="1"/>
      <c r="RIS1433" s="1"/>
      <c r="RIT1433" s="1"/>
      <c r="RIU1433" s="1"/>
      <c r="RIV1433" s="1"/>
      <c r="RIW1433" s="1"/>
      <c r="RIX1433" s="1"/>
      <c r="RIY1433" s="1"/>
      <c r="RIZ1433" s="1"/>
      <c r="RJA1433" s="1"/>
      <c r="RJB1433" s="1"/>
      <c r="RJC1433" s="1"/>
      <c r="RJD1433" s="1"/>
      <c r="RJE1433" s="1"/>
      <c r="RJF1433" s="1"/>
      <c r="RJG1433" s="1"/>
      <c r="RJH1433" s="1"/>
      <c r="RJI1433" s="1"/>
      <c r="RJJ1433" s="1"/>
      <c r="RJK1433" s="1"/>
      <c r="RJL1433" s="1"/>
      <c r="RJM1433" s="1"/>
      <c r="RJN1433" s="1"/>
      <c r="RJO1433" s="1"/>
      <c r="RJP1433" s="1"/>
      <c r="RJQ1433" s="1"/>
      <c r="RJR1433" s="1"/>
      <c r="RJS1433" s="1"/>
      <c r="RJT1433" s="1"/>
      <c r="RJU1433" s="1"/>
      <c r="RJV1433" s="1"/>
      <c r="RJW1433" s="1"/>
      <c r="RJX1433" s="1"/>
      <c r="RJY1433" s="1"/>
      <c r="RJZ1433" s="1"/>
      <c r="RKA1433" s="1"/>
      <c r="RKB1433" s="1"/>
      <c r="RKC1433" s="1"/>
      <c r="RKD1433" s="1"/>
      <c r="RKE1433" s="1"/>
      <c r="RKF1433" s="1"/>
      <c r="RKG1433" s="1"/>
      <c r="RKH1433" s="1"/>
      <c r="RKI1433" s="1"/>
      <c r="RKJ1433" s="1"/>
      <c r="RKK1433" s="1"/>
      <c r="RKL1433" s="1"/>
      <c r="RKM1433" s="1"/>
      <c r="RKN1433" s="1"/>
      <c r="RKO1433" s="1"/>
      <c r="RKP1433" s="1"/>
      <c r="RKQ1433" s="1"/>
      <c r="RKR1433" s="1"/>
      <c r="RKS1433" s="1"/>
      <c r="RKT1433" s="1"/>
      <c r="RKU1433" s="1"/>
      <c r="RKV1433" s="1"/>
      <c r="RKW1433" s="1"/>
      <c r="RKX1433" s="1"/>
      <c r="RKY1433" s="1"/>
      <c r="RKZ1433" s="1"/>
      <c r="RLA1433" s="1"/>
      <c r="RLB1433" s="1"/>
      <c r="RLC1433" s="1"/>
      <c r="RLD1433" s="1"/>
      <c r="RLE1433" s="1"/>
      <c r="RLF1433" s="1"/>
      <c r="RLG1433" s="1"/>
      <c r="RLH1433" s="1"/>
      <c r="RLI1433" s="1"/>
      <c r="RLJ1433" s="1"/>
      <c r="RLK1433" s="1"/>
      <c r="RLL1433" s="1"/>
      <c r="RLM1433" s="1"/>
      <c r="RLN1433" s="1"/>
      <c r="RLO1433" s="1"/>
      <c r="RLP1433" s="1"/>
      <c r="RLQ1433" s="1"/>
      <c r="RLR1433" s="1"/>
      <c r="RLS1433" s="1"/>
      <c r="RLT1433" s="1"/>
      <c r="RLU1433" s="1"/>
      <c r="RLV1433" s="1"/>
      <c r="RLW1433" s="1"/>
      <c r="RLX1433" s="1"/>
      <c r="RLY1433" s="1"/>
      <c r="RLZ1433" s="1"/>
      <c r="RMA1433" s="1"/>
      <c r="RMB1433" s="1"/>
      <c r="RMC1433" s="1"/>
      <c r="RMD1433" s="1"/>
      <c r="RME1433" s="1"/>
      <c r="RMF1433" s="1"/>
      <c r="RMG1433" s="1"/>
      <c r="RMH1433" s="1"/>
      <c r="RMI1433" s="1"/>
      <c r="RMJ1433" s="1"/>
      <c r="RMK1433" s="1"/>
      <c r="RML1433" s="1"/>
      <c r="RMM1433" s="1"/>
      <c r="RMN1433" s="1"/>
      <c r="RMO1433" s="1"/>
      <c r="RMP1433" s="1"/>
      <c r="RMQ1433" s="1"/>
      <c r="RMR1433" s="1"/>
      <c r="RMS1433" s="1"/>
      <c r="RMT1433" s="1"/>
      <c r="RMU1433" s="1"/>
      <c r="RMV1433" s="1"/>
      <c r="RMW1433" s="1"/>
      <c r="RMX1433" s="1"/>
      <c r="RMY1433" s="1"/>
      <c r="RMZ1433" s="1"/>
      <c r="RNA1433" s="1"/>
      <c r="RNB1433" s="1"/>
      <c r="RNC1433" s="1"/>
      <c r="RND1433" s="1"/>
      <c r="RNE1433" s="1"/>
      <c r="RNF1433" s="1"/>
      <c r="RNG1433" s="1"/>
      <c r="RNH1433" s="1"/>
      <c r="RNI1433" s="1"/>
      <c r="RNJ1433" s="1"/>
      <c r="RNK1433" s="1"/>
      <c r="RNL1433" s="1"/>
      <c r="RNM1433" s="1"/>
      <c r="RNN1433" s="1"/>
      <c r="RNO1433" s="1"/>
      <c r="RNP1433" s="1"/>
      <c r="RNQ1433" s="1"/>
      <c r="RNR1433" s="1"/>
      <c r="RNS1433" s="1"/>
      <c r="RNT1433" s="1"/>
      <c r="RNU1433" s="1"/>
      <c r="RNV1433" s="1"/>
      <c r="RNW1433" s="1"/>
      <c r="RNX1433" s="1"/>
      <c r="RNY1433" s="1"/>
      <c r="RNZ1433" s="1"/>
      <c r="ROA1433" s="1"/>
      <c r="ROB1433" s="1"/>
      <c r="ROC1433" s="1"/>
      <c r="ROD1433" s="1"/>
      <c r="ROE1433" s="1"/>
      <c r="ROF1433" s="1"/>
      <c r="ROG1433" s="1"/>
      <c r="ROH1433" s="1"/>
      <c r="ROI1433" s="1"/>
      <c r="ROJ1433" s="1"/>
      <c r="ROK1433" s="1"/>
      <c r="ROL1433" s="1"/>
      <c r="ROM1433" s="1"/>
      <c r="RON1433" s="1"/>
      <c r="ROO1433" s="1"/>
      <c r="ROP1433" s="1"/>
      <c r="ROQ1433" s="1"/>
      <c r="ROR1433" s="1"/>
      <c r="ROS1433" s="1"/>
      <c r="ROT1433" s="1"/>
      <c r="ROU1433" s="1"/>
      <c r="ROV1433" s="1"/>
      <c r="ROW1433" s="1"/>
      <c r="ROX1433" s="1"/>
      <c r="ROY1433" s="1"/>
      <c r="ROZ1433" s="1"/>
      <c r="RPA1433" s="1"/>
      <c r="RPB1433" s="1"/>
      <c r="RPC1433" s="1"/>
      <c r="RPD1433" s="1"/>
      <c r="RPE1433" s="1"/>
      <c r="RPF1433" s="1"/>
      <c r="RPG1433" s="1"/>
      <c r="RPH1433" s="1"/>
      <c r="RPI1433" s="1"/>
      <c r="RPJ1433" s="1"/>
      <c r="RPK1433" s="1"/>
      <c r="RPL1433" s="1"/>
      <c r="RPM1433" s="1"/>
      <c r="RPN1433" s="1"/>
      <c r="RPO1433" s="1"/>
      <c r="RPP1433" s="1"/>
      <c r="RPQ1433" s="1"/>
      <c r="RPR1433" s="1"/>
      <c r="RPS1433" s="1"/>
      <c r="RPT1433" s="1"/>
      <c r="RPU1433" s="1"/>
      <c r="RPV1433" s="1"/>
      <c r="RPW1433" s="1"/>
      <c r="RPX1433" s="1"/>
      <c r="RPY1433" s="1"/>
      <c r="RPZ1433" s="1"/>
      <c r="RQA1433" s="1"/>
      <c r="RQB1433" s="1"/>
      <c r="RQC1433" s="1"/>
      <c r="RQD1433" s="1"/>
      <c r="RQE1433" s="1"/>
      <c r="RQF1433" s="1"/>
      <c r="RQG1433" s="1"/>
      <c r="RQH1433" s="1"/>
      <c r="RQI1433" s="1"/>
      <c r="RQJ1433" s="1"/>
      <c r="RQK1433" s="1"/>
      <c r="RQL1433" s="1"/>
      <c r="RQM1433" s="1"/>
      <c r="RQN1433" s="1"/>
      <c r="RQO1433" s="1"/>
      <c r="RQP1433" s="1"/>
      <c r="RQQ1433" s="1"/>
      <c r="RQR1433" s="1"/>
      <c r="RQS1433" s="1"/>
      <c r="RQT1433" s="1"/>
      <c r="RQU1433" s="1"/>
      <c r="RQV1433" s="1"/>
      <c r="RQW1433" s="1"/>
      <c r="RQX1433" s="1"/>
      <c r="RQY1433" s="1"/>
      <c r="RQZ1433" s="1"/>
      <c r="RRA1433" s="1"/>
      <c r="RRB1433" s="1"/>
      <c r="RRC1433" s="1"/>
      <c r="RRD1433" s="1"/>
      <c r="RRE1433" s="1"/>
      <c r="RRF1433" s="1"/>
      <c r="RRG1433" s="1"/>
      <c r="RRH1433" s="1"/>
      <c r="RRI1433" s="1"/>
      <c r="RRJ1433" s="1"/>
      <c r="RRK1433" s="1"/>
      <c r="RRL1433" s="1"/>
      <c r="RRM1433" s="1"/>
      <c r="RRN1433" s="1"/>
      <c r="RRO1433" s="1"/>
      <c r="RRP1433" s="1"/>
      <c r="RRQ1433" s="1"/>
      <c r="RRR1433" s="1"/>
      <c r="RRS1433" s="1"/>
      <c r="RRT1433" s="1"/>
      <c r="RRU1433" s="1"/>
      <c r="RRV1433" s="1"/>
      <c r="RRW1433" s="1"/>
      <c r="RRX1433" s="1"/>
      <c r="RRY1433" s="1"/>
      <c r="RRZ1433" s="1"/>
      <c r="RSA1433" s="1"/>
      <c r="RSB1433" s="1"/>
      <c r="RSC1433" s="1"/>
      <c r="RSD1433" s="1"/>
      <c r="RSE1433" s="1"/>
      <c r="RSF1433" s="1"/>
      <c r="RSG1433" s="1"/>
      <c r="RSH1433" s="1"/>
      <c r="RSI1433" s="1"/>
      <c r="RSJ1433" s="1"/>
      <c r="RSK1433" s="1"/>
      <c r="RSL1433" s="1"/>
      <c r="RSM1433" s="1"/>
      <c r="RSN1433" s="1"/>
      <c r="RSO1433" s="1"/>
      <c r="RSP1433" s="1"/>
      <c r="RSQ1433" s="1"/>
      <c r="RSR1433" s="1"/>
      <c r="RSS1433" s="1"/>
      <c r="RST1433" s="1"/>
      <c r="RSU1433" s="1"/>
      <c r="RSV1433" s="1"/>
      <c r="RSW1433" s="1"/>
      <c r="RSX1433" s="1"/>
      <c r="RSY1433" s="1"/>
      <c r="RSZ1433" s="1"/>
      <c r="RTA1433" s="1"/>
      <c r="RTB1433" s="1"/>
      <c r="RTC1433" s="1"/>
      <c r="RTD1433" s="1"/>
      <c r="RTE1433" s="1"/>
      <c r="RTF1433" s="1"/>
      <c r="RTG1433" s="1"/>
      <c r="RTH1433" s="1"/>
      <c r="RTI1433" s="1"/>
      <c r="RTJ1433" s="1"/>
      <c r="RTK1433" s="1"/>
      <c r="RTL1433" s="1"/>
      <c r="RTM1433" s="1"/>
      <c r="RTN1433" s="1"/>
      <c r="RTO1433" s="1"/>
      <c r="RTP1433" s="1"/>
      <c r="RTQ1433" s="1"/>
      <c r="RTR1433" s="1"/>
      <c r="RTS1433" s="1"/>
      <c r="RTT1433" s="1"/>
      <c r="RTU1433" s="1"/>
      <c r="RTV1433" s="1"/>
      <c r="RTW1433" s="1"/>
      <c r="RTX1433" s="1"/>
      <c r="RTY1433" s="1"/>
      <c r="RTZ1433" s="1"/>
      <c r="RUA1433" s="1"/>
      <c r="RUB1433" s="1"/>
      <c r="RUC1433" s="1"/>
      <c r="RUD1433" s="1"/>
      <c r="RUE1433" s="1"/>
      <c r="RUF1433" s="1"/>
      <c r="RUG1433" s="1"/>
      <c r="RUH1433" s="1"/>
      <c r="RUI1433" s="1"/>
      <c r="RUJ1433" s="1"/>
      <c r="RUK1433" s="1"/>
      <c r="RUL1433" s="1"/>
      <c r="RUM1433" s="1"/>
      <c r="RUN1433" s="1"/>
      <c r="RUO1433" s="1"/>
      <c r="RUP1433" s="1"/>
      <c r="RUQ1433" s="1"/>
      <c r="RUR1433" s="1"/>
      <c r="RUS1433" s="1"/>
      <c r="RUT1433" s="1"/>
      <c r="RUU1433" s="1"/>
      <c r="RUV1433" s="1"/>
      <c r="RUW1433" s="1"/>
      <c r="RUX1433" s="1"/>
      <c r="RUY1433" s="1"/>
      <c r="RUZ1433" s="1"/>
      <c r="RVA1433" s="1"/>
      <c r="RVB1433" s="1"/>
      <c r="RVC1433" s="1"/>
      <c r="RVD1433" s="1"/>
      <c r="RVE1433" s="1"/>
      <c r="RVF1433" s="1"/>
      <c r="RVG1433" s="1"/>
      <c r="RVH1433" s="1"/>
      <c r="RVI1433" s="1"/>
      <c r="RVJ1433" s="1"/>
      <c r="RVK1433" s="1"/>
      <c r="RVL1433" s="1"/>
      <c r="RVM1433" s="1"/>
      <c r="RVN1433" s="1"/>
      <c r="RVO1433" s="1"/>
      <c r="RVP1433" s="1"/>
      <c r="RVQ1433" s="1"/>
      <c r="RVR1433" s="1"/>
      <c r="RVS1433" s="1"/>
      <c r="RVT1433" s="1"/>
      <c r="RVU1433" s="1"/>
      <c r="RVV1433" s="1"/>
      <c r="RVW1433" s="1"/>
      <c r="RVX1433" s="1"/>
      <c r="RVY1433" s="1"/>
      <c r="RVZ1433" s="1"/>
      <c r="RWA1433" s="1"/>
      <c r="RWB1433" s="1"/>
      <c r="RWC1433" s="1"/>
      <c r="RWD1433" s="1"/>
      <c r="RWE1433" s="1"/>
      <c r="RWF1433" s="1"/>
      <c r="RWG1433" s="1"/>
      <c r="RWH1433" s="1"/>
      <c r="RWI1433" s="1"/>
      <c r="RWJ1433" s="1"/>
      <c r="RWK1433" s="1"/>
      <c r="RWL1433" s="1"/>
      <c r="RWM1433" s="1"/>
      <c r="RWN1433" s="1"/>
      <c r="RWO1433" s="1"/>
      <c r="RWP1433" s="1"/>
      <c r="RWQ1433" s="1"/>
      <c r="RWR1433" s="1"/>
      <c r="RWS1433" s="1"/>
      <c r="RWT1433" s="1"/>
      <c r="RWU1433" s="1"/>
      <c r="RWV1433" s="1"/>
      <c r="RWW1433" s="1"/>
      <c r="RWX1433" s="1"/>
      <c r="RWY1433" s="1"/>
      <c r="RWZ1433" s="1"/>
      <c r="RXA1433" s="1"/>
      <c r="RXB1433" s="1"/>
      <c r="RXC1433" s="1"/>
      <c r="RXD1433" s="1"/>
      <c r="RXE1433" s="1"/>
      <c r="RXF1433" s="1"/>
      <c r="RXG1433" s="1"/>
      <c r="RXH1433" s="1"/>
      <c r="RXI1433" s="1"/>
      <c r="RXJ1433" s="1"/>
      <c r="RXK1433" s="1"/>
      <c r="RXL1433" s="1"/>
      <c r="RXM1433" s="1"/>
      <c r="RXN1433" s="1"/>
      <c r="RXO1433" s="1"/>
      <c r="RXP1433" s="1"/>
      <c r="RXQ1433" s="1"/>
      <c r="RXR1433" s="1"/>
      <c r="RXS1433" s="1"/>
      <c r="RXT1433" s="1"/>
      <c r="RXU1433" s="1"/>
      <c r="RXV1433" s="1"/>
      <c r="RXW1433" s="1"/>
      <c r="RXX1433" s="1"/>
      <c r="RXY1433" s="1"/>
      <c r="RXZ1433" s="1"/>
      <c r="RYA1433" s="1"/>
      <c r="RYB1433" s="1"/>
      <c r="RYC1433" s="1"/>
      <c r="RYD1433" s="1"/>
      <c r="RYE1433" s="1"/>
      <c r="RYF1433" s="1"/>
      <c r="RYG1433" s="1"/>
      <c r="RYH1433" s="1"/>
      <c r="RYI1433" s="1"/>
      <c r="RYJ1433" s="1"/>
      <c r="RYK1433" s="1"/>
      <c r="RYL1433" s="1"/>
      <c r="RYM1433" s="1"/>
      <c r="RYN1433" s="1"/>
      <c r="RYO1433" s="1"/>
      <c r="RYP1433" s="1"/>
      <c r="RYQ1433" s="1"/>
      <c r="RYR1433" s="1"/>
      <c r="RYS1433" s="1"/>
      <c r="RYT1433" s="1"/>
      <c r="RYU1433" s="1"/>
      <c r="RYV1433" s="1"/>
      <c r="RYW1433" s="1"/>
      <c r="RYX1433" s="1"/>
      <c r="RYY1433" s="1"/>
      <c r="RYZ1433" s="1"/>
      <c r="RZA1433" s="1"/>
      <c r="RZB1433" s="1"/>
      <c r="RZC1433" s="1"/>
      <c r="RZD1433" s="1"/>
      <c r="RZE1433" s="1"/>
      <c r="RZF1433" s="1"/>
      <c r="RZG1433" s="1"/>
      <c r="RZH1433" s="1"/>
      <c r="RZI1433" s="1"/>
      <c r="RZJ1433" s="1"/>
      <c r="RZK1433" s="1"/>
      <c r="RZL1433" s="1"/>
      <c r="RZM1433" s="1"/>
      <c r="RZN1433" s="1"/>
      <c r="RZO1433" s="1"/>
      <c r="RZP1433" s="1"/>
      <c r="RZQ1433" s="1"/>
      <c r="RZR1433" s="1"/>
      <c r="RZS1433" s="1"/>
      <c r="RZT1433" s="1"/>
      <c r="RZU1433" s="1"/>
      <c r="RZV1433" s="1"/>
      <c r="RZW1433" s="1"/>
      <c r="RZX1433" s="1"/>
      <c r="RZY1433" s="1"/>
      <c r="RZZ1433" s="1"/>
      <c r="SAA1433" s="1"/>
      <c r="SAB1433" s="1"/>
      <c r="SAC1433" s="1"/>
      <c r="SAD1433" s="1"/>
      <c r="SAE1433" s="1"/>
      <c r="SAF1433" s="1"/>
      <c r="SAG1433" s="1"/>
      <c r="SAH1433" s="1"/>
      <c r="SAI1433" s="1"/>
      <c r="SAJ1433" s="1"/>
      <c r="SAK1433" s="1"/>
      <c r="SAL1433" s="1"/>
      <c r="SAM1433" s="1"/>
      <c r="SAN1433" s="1"/>
      <c r="SAO1433" s="1"/>
      <c r="SAP1433" s="1"/>
      <c r="SAQ1433" s="1"/>
      <c r="SAR1433" s="1"/>
      <c r="SAS1433" s="1"/>
      <c r="SAT1433" s="1"/>
      <c r="SAU1433" s="1"/>
      <c r="SAV1433" s="1"/>
      <c r="SAW1433" s="1"/>
      <c r="SAX1433" s="1"/>
      <c r="SAY1433" s="1"/>
      <c r="SAZ1433" s="1"/>
      <c r="SBA1433" s="1"/>
      <c r="SBB1433" s="1"/>
      <c r="SBC1433" s="1"/>
      <c r="SBD1433" s="1"/>
      <c r="SBE1433" s="1"/>
      <c r="SBF1433" s="1"/>
      <c r="SBG1433" s="1"/>
      <c r="SBH1433" s="1"/>
      <c r="SBI1433" s="1"/>
      <c r="SBJ1433" s="1"/>
      <c r="SBK1433" s="1"/>
      <c r="SBL1433" s="1"/>
      <c r="SBM1433" s="1"/>
      <c r="SBN1433" s="1"/>
      <c r="SBO1433" s="1"/>
      <c r="SBP1433" s="1"/>
      <c r="SBQ1433" s="1"/>
      <c r="SBR1433" s="1"/>
      <c r="SBS1433" s="1"/>
      <c r="SBT1433" s="1"/>
      <c r="SBU1433" s="1"/>
      <c r="SBV1433" s="1"/>
      <c r="SBW1433" s="1"/>
      <c r="SBX1433" s="1"/>
      <c r="SBY1433" s="1"/>
      <c r="SBZ1433" s="1"/>
      <c r="SCA1433" s="1"/>
      <c r="SCB1433" s="1"/>
      <c r="SCC1433" s="1"/>
      <c r="SCD1433" s="1"/>
      <c r="SCE1433" s="1"/>
      <c r="SCF1433" s="1"/>
      <c r="SCG1433" s="1"/>
      <c r="SCH1433" s="1"/>
      <c r="SCI1433" s="1"/>
      <c r="SCJ1433" s="1"/>
      <c r="SCK1433" s="1"/>
      <c r="SCL1433" s="1"/>
      <c r="SCM1433" s="1"/>
      <c r="SCN1433" s="1"/>
      <c r="SCO1433" s="1"/>
      <c r="SCP1433" s="1"/>
      <c r="SCQ1433" s="1"/>
      <c r="SCR1433" s="1"/>
      <c r="SCS1433" s="1"/>
      <c r="SCT1433" s="1"/>
      <c r="SCU1433" s="1"/>
      <c r="SCV1433" s="1"/>
      <c r="SCW1433" s="1"/>
      <c r="SCX1433" s="1"/>
      <c r="SCY1433" s="1"/>
      <c r="SCZ1433" s="1"/>
      <c r="SDA1433" s="1"/>
      <c r="SDB1433" s="1"/>
      <c r="SDC1433" s="1"/>
      <c r="SDD1433" s="1"/>
      <c r="SDE1433" s="1"/>
      <c r="SDF1433" s="1"/>
      <c r="SDG1433" s="1"/>
      <c r="SDH1433" s="1"/>
      <c r="SDI1433" s="1"/>
      <c r="SDJ1433" s="1"/>
      <c r="SDK1433" s="1"/>
      <c r="SDL1433" s="1"/>
      <c r="SDM1433" s="1"/>
      <c r="SDN1433" s="1"/>
      <c r="SDO1433" s="1"/>
      <c r="SDP1433" s="1"/>
      <c r="SDQ1433" s="1"/>
      <c r="SDR1433" s="1"/>
      <c r="SDS1433" s="1"/>
      <c r="SDT1433" s="1"/>
      <c r="SDU1433" s="1"/>
      <c r="SDV1433" s="1"/>
      <c r="SDW1433" s="1"/>
      <c r="SDX1433" s="1"/>
      <c r="SDY1433" s="1"/>
      <c r="SDZ1433" s="1"/>
      <c r="SEA1433" s="1"/>
      <c r="SEB1433" s="1"/>
      <c r="SEC1433" s="1"/>
      <c r="SED1433" s="1"/>
      <c r="SEE1433" s="1"/>
      <c r="SEF1433" s="1"/>
      <c r="SEG1433" s="1"/>
      <c r="SEH1433" s="1"/>
      <c r="SEI1433" s="1"/>
      <c r="SEJ1433" s="1"/>
      <c r="SEK1433" s="1"/>
      <c r="SEL1433" s="1"/>
      <c r="SEM1433" s="1"/>
      <c r="SEN1433" s="1"/>
      <c r="SEO1433" s="1"/>
      <c r="SEP1433" s="1"/>
      <c r="SEQ1433" s="1"/>
      <c r="SER1433" s="1"/>
      <c r="SES1433" s="1"/>
      <c r="SET1433" s="1"/>
      <c r="SEU1433" s="1"/>
      <c r="SEV1433" s="1"/>
      <c r="SEW1433" s="1"/>
      <c r="SEX1433" s="1"/>
      <c r="SEY1433" s="1"/>
      <c r="SEZ1433" s="1"/>
      <c r="SFA1433" s="1"/>
      <c r="SFB1433" s="1"/>
      <c r="SFC1433" s="1"/>
      <c r="SFD1433" s="1"/>
      <c r="SFE1433" s="1"/>
      <c r="SFF1433" s="1"/>
      <c r="SFG1433" s="1"/>
      <c r="SFH1433" s="1"/>
      <c r="SFI1433" s="1"/>
      <c r="SFJ1433" s="1"/>
      <c r="SFK1433" s="1"/>
      <c r="SFL1433" s="1"/>
      <c r="SFM1433" s="1"/>
      <c r="SFN1433" s="1"/>
      <c r="SFO1433" s="1"/>
      <c r="SFP1433" s="1"/>
      <c r="SFQ1433" s="1"/>
      <c r="SFR1433" s="1"/>
      <c r="SFS1433" s="1"/>
      <c r="SFT1433" s="1"/>
      <c r="SFU1433" s="1"/>
      <c r="SFV1433" s="1"/>
      <c r="SFW1433" s="1"/>
      <c r="SFX1433" s="1"/>
      <c r="SFY1433" s="1"/>
      <c r="SFZ1433" s="1"/>
      <c r="SGA1433" s="1"/>
      <c r="SGB1433" s="1"/>
      <c r="SGC1433" s="1"/>
      <c r="SGD1433" s="1"/>
      <c r="SGE1433" s="1"/>
      <c r="SGF1433" s="1"/>
      <c r="SGG1433" s="1"/>
      <c r="SGH1433" s="1"/>
      <c r="SGI1433" s="1"/>
      <c r="SGJ1433" s="1"/>
      <c r="SGK1433" s="1"/>
      <c r="SGL1433" s="1"/>
      <c r="SGM1433" s="1"/>
      <c r="SGN1433" s="1"/>
      <c r="SGO1433" s="1"/>
      <c r="SGP1433" s="1"/>
      <c r="SGQ1433" s="1"/>
      <c r="SGR1433" s="1"/>
      <c r="SGS1433" s="1"/>
      <c r="SGT1433" s="1"/>
      <c r="SGU1433" s="1"/>
      <c r="SGV1433" s="1"/>
      <c r="SGW1433" s="1"/>
      <c r="SGX1433" s="1"/>
      <c r="SGY1433" s="1"/>
      <c r="SGZ1433" s="1"/>
      <c r="SHA1433" s="1"/>
      <c r="SHB1433" s="1"/>
      <c r="SHC1433" s="1"/>
      <c r="SHD1433" s="1"/>
      <c r="SHE1433" s="1"/>
      <c r="SHF1433" s="1"/>
      <c r="SHG1433" s="1"/>
      <c r="SHH1433" s="1"/>
      <c r="SHI1433" s="1"/>
      <c r="SHJ1433" s="1"/>
      <c r="SHK1433" s="1"/>
      <c r="SHL1433" s="1"/>
      <c r="SHM1433" s="1"/>
      <c r="SHN1433" s="1"/>
      <c r="SHO1433" s="1"/>
      <c r="SHP1433" s="1"/>
      <c r="SHQ1433" s="1"/>
      <c r="SHR1433" s="1"/>
      <c r="SHS1433" s="1"/>
      <c r="SHT1433" s="1"/>
      <c r="SHU1433" s="1"/>
      <c r="SHV1433" s="1"/>
      <c r="SHW1433" s="1"/>
      <c r="SHX1433" s="1"/>
      <c r="SHY1433" s="1"/>
      <c r="SHZ1433" s="1"/>
      <c r="SIA1433" s="1"/>
      <c r="SIB1433" s="1"/>
      <c r="SIC1433" s="1"/>
      <c r="SID1433" s="1"/>
      <c r="SIE1433" s="1"/>
      <c r="SIF1433" s="1"/>
      <c r="SIG1433" s="1"/>
      <c r="SIH1433" s="1"/>
      <c r="SII1433" s="1"/>
      <c r="SIJ1433" s="1"/>
      <c r="SIK1433" s="1"/>
      <c r="SIL1433" s="1"/>
      <c r="SIM1433" s="1"/>
      <c r="SIN1433" s="1"/>
      <c r="SIO1433" s="1"/>
      <c r="SIP1433" s="1"/>
      <c r="SIQ1433" s="1"/>
      <c r="SIR1433" s="1"/>
      <c r="SIS1433" s="1"/>
      <c r="SIT1433" s="1"/>
      <c r="SIU1433" s="1"/>
      <c r="SIV1433" s="1"/>
      <c r="SIW1433" s="1"/>
      <c r="SIX1433" s="1"/>
      <c r="SIY1433" s="1"/>
      <c r="SIZ1433" s="1"/>
      <c r="SJA1433" s="1"/>
      <c r="SJB1433" s="1"/>
      <c r="SJC1433" s="1"/>
      <c r="SJD1433" s="1"/>
      <c r="SJE1433" s="1"/>
      <c r="SJF1433" s="1"/>
      <c r="SJG1433" s="1"/>
      <c r="SJH1433" s="1"/>
      <c r="SJI1433" s="1"/>
      <c r="SJJ1433" s="1"/>
      <c r="SJK1433" s="1"/>
      <c r="SJL1433" s="1"/>
      <c r="SJM1433" s="1"/>
      <c r="SJN1433" s="1"/>
      <c r="SJO1433" s="1"/>
      <c r="SJP1433" s="1"/>
      <c r="SJQ1433" s="1"/>
      <c r="SJR1433" s="1"/>
      <c r="SJS1433" s="1"/>
      <c r="SJT1433" s="1"/>
      <c r="SJU1433" s="1"/>
      <c r="SJV1433" s="1"/>
      <c r="SJW1433" s="1"/>
      <c r="SJX1433" s="1"/>
      <c r="SJY1433" s="1"/>
      <c r="SJZ1433" s="1"/>
      <c r="SKA1433" s="1"/>
      <c r="SKB1433" s="1"/>
      <c r="SKC1433" s="1"/>
      <c r="SKD1433" s="1"/>
      <c r="SKE1433" s="1"/>
      <c r="SKF1433" s="1"/>
      <c r="SKG1433" s="1"/>
      <c r="SKH1433" s="1"/>
      <c r="SKI1433" s="1"/>
      <c r="SKJ1433" s="1"/>
      <c r="SKK1433" s="1"/>
      <c r="SKL1433" s="1"/>
      <c r="SKM1433" s="1"/>
      <c r="SKN1433" s="1"/>
      <c r="SKO1433" s="1"/>
      <c r="SKP1433" s="1"/>
      <c r="SKQ1433" s="1"/>
      <c r="SKR1433" s="1"/>
      <c r="SKS1433" s="1"/>
      <c r="SKT1433" s="1"/>
      <c r="SKU1433" s="1"/>
      <c r="SKV1433" s="1"/>
      <c r="SKW1433" s="1"/>
      <c r="SKX1433" s="1"/>
      <c r="SKY1433" s="1"/>
      <c r="SKZ1433" s="1"/>
      <c r="SLA1433" s="1"/>
      <c r="SLB1433" s="1"/>
      <c r="SLC1433" s="1"/>
      <c r="SLD1433" s="1"/>
      <c r="SLE1433" s="1"/>
      <c r="SLF1433" s="1"/>
      <c r="SLG1433" s="1"/>
      <c r="SLH1433" s="1"/>
      <c r="SLI1433" s="1"/>
      <c r="SLJ1433" s="1"/>
      <c r="SLK1433" s="1"/>
      <c r="SLL1433" s="1"/>
      <c r="SLM1433" s="1"/>
      <c r="SLN1433" s="1"/>
      <c r="SLO1433" s="1"/>
      <c r="SLP1433" s="1"/>
      <c r="SLQ1433" s="1"/>
      <c r="SLR1433" s="1"/>
      <c r="SLS1433" s="1"/>
      <c r="SLT1433" s="1"/>
      <c r="SLU1433" s="1"/>
      <c r="SLV1433" s="1"/>
      <c r="SLW1433" s="1"/>
      <c r="SLX1433" s="1"/>
      <c r="SLY1433" s="1"/>
      <c r="SLZ1433" s="1"/>
      <c r="SMA1433" s="1"/>
      <c r="SMB1433" s="1"/>
      <c r="SMC1433" s="1"/>
      <c r="SMD1433" s="1"/>
      <c r="SME1433" s="1"/>
      <c r="SMF1433" s="1"/>
      <c r="SMG1433" s="1"/>
      <c r="SMH1433" s="1"/>
      <c r="SMI1433" s="1"/>
      <c r="SMJ1433" s="1"/>
      <c r="SMK1433" s="1"/>
      <c r="SML1433" s="1"/>
      <c r="SMM1433" s="1"/>
      <c r="SMN1433" s="1"/>
      <c r="SMO1433" s="1"/>
      <c r="SMP1433" s="1"/>
      <c r="SMQ1433" s="1"/>
      <c r="SMR1433" s="1"/>
      <c r="SMS1433" s="1"/>
      <c r="SMT1433" s="1"/>
      <c r="SMU1433" s="1"/>
      <c r="SMV1433" s="1"/>
      <c r="SMW1433" s="1"/>
      <c r="SMX1433" s="1"/>
      <c r="SMY1433" s="1"/>
      <c r="SMZ1433" s="1"/>
      <c r="SNA1433" s="1"/>
      <c r="SNB1433" s="1"/>
      <c r="SNC1433" s="1"/>
      <c r="SND1433" s="1"/>
      <c r="SNE1433" s="1"/>
      <c r="SNF1433" s="1"/>
      <c r="SNG1433" s="1"/>
      <c r="SNH1433" s="1"/>
      <c r="SNI1433" s="1"/>
      <c r="SNJ1433" s="1"/>
      <c r="SNK1433" s="1"/>
      <c r="SNL1433" s="1"/>
      <c r="SNM1433" s="1"/>
      <c r="SNN1433" s="1"/>
      <c r="SNO1433" s="1"/>
      <c r="SNP1433" s="1"/>
      <c r="SNQ1433" s="1"/>
      <c r="SNR1433" s="1"/>
      <c r="SNS1433" s="1"/>
      <c r="SNT1433" s="1"/>
      <c r="SNU1433" s="1"/>
      <c r="SNV1433" s="1"/>
      <c r="SNW1433" s="1"/>
      <c r="SNX1433" s="1"/>
      <c r="SNY1433" s="1"/>
      <c r="SNZ1433" s="1"/>
      <c r="SOA1433" s="1"/>
      <c r="SOB1433" s="1"/>
      <c r="SOC1433" s="1"/>
      <c r="SOD1433" s="1"/>
      <c r="SOE1433" s="1"/>
      <c r="SOF1433" s="1"/>
      <c r="SOG1433" s="1"/>
      <c r="SOH1433" s="1"/>
      <c r="SOI1433" s="1"/>
      <c r="SOJ1433" s="1"/>
      <c r="SOK1433" s="1"/>
      <c r="SOL1433" s="1"/>
      <c r="SOM1433" s="1"/>
      <c r="SON1433" s="1"/>
      <c r="SOO1433" s="1"/>
      <c r="SOP1433" s="1"/>
      <c r="SOQ1433" s="1"/>
      <c r="SOR1433" s="1"/>
      <c r="SOS1433" s="1"/>
      <c r="SOT1433" s="1"/>
      <c r="SOU1433" s="1"/>
      <c r="SOV1433" s="1"/>
      <c r="SOW1433" s="1"/>
      <c r="SOX1433" s="1"/>
      <c r="SOY1433" s="1"/>
      <c r="SOZ1433" s="1"/>
      <c r="SPA1433" s="1"/>
      <c r="SPB1433" s="1"/>
      <c r="SPC1433" s="1"/>
      <c r="SPD1433" s="1"/>
      <c r="SPE1433" s="1"/>
      <c r="SPF1433" s="1"/>
      <c r="SPG1433" s="1"/>
      <c r="SPH1433" s="1"/>
      <c r="SPI1433" s="1"/>
      <c r="SPJ1433" s="1"/>
      <c r="SPK1433" s="1"/>
      <c r="SPL1433" s="1"/>
      <c r="SPM1433" s="1"/>
      <c r="SPN1433" s="1"/>
      <c r="SPO1433" s="1"/>
      <c r="SPP1433" s="1"/>
      <c r="SPQ1433" s="1"/>
      <c r="SPR1433" s="1"/>
      <c r="SPS1433" s="1"/>
      <c r="SPT1433" s="1"/>
      <c r="SPU1433" s="1"/>
      <c r="SPV1433" s="1"/>
      <c r="SPW1433" s="1"/>
      <c r="SPX1433" s="1"/>
      <c r="SPY1433" s="1"/>
      <c r="SPZ1433" s="1"/>
      <c r="SQA1433" s="1"/>
      <c r="SQB1433" s="1"/>
      <c r="SQC1433" s="1"/>
      <c r="SQD1433" s="1"/>
      <c r="SQE1433" s="1"/>
      <c r="SQF1433" s="1"/>
      <c r="SQG1433" s="1"/>
      <c r="SQH1433" s="1"/>
      <c r="SQI1433" s="1"/>
      <c r="SQJ1433" s="1"/>
      <c r="SQK1433" s="1"/>
      <c r="SQL1433" s="1"/>
      <c r="SQM1433" s="1"/>
      <c r="SQN1433" s="1"/>
      <c r="SQO1433" s="1"/>
      <c r="SQP1433" s="1"/>
      <c r="SQQ1433" s="1"/>
      <c r="SQR1433" s="1"/>
      <c r="SQS1433" s="1"/>
      <c r="SQT1433" s="1"/>
      <c r="SQU1433" s="1"/>
      <c r="SQV1433" s="1"/>
      <c r="SQW1433" s="1"/>
      <c r="SQX1433" s="1"/>
      <c r="SQY1433" s="1"/>
      <c r="SQZ1433" s="1"/>
      <c r="SRA1433" s="1"/>
      <c r="SRB1433" s="1"/>
      <c r="SRC1433" s="1"/>
      <c r="SRD1433" s="1"/>
      <c r="SRE1433" s="1"/>
      <c r="SRF1433" s="1"/>
      <c r="SRG1433" s="1"/>
      <c r="SRH1433" s="1"/>
      <c r="SRI1433" s="1"/>
      <c r="SRJ1433" s="1"/>
      <c r="SRK1433" s="1"/>
      <c r="SRL1433" s="1"/>
      <c r="SRM1433" s="1"/>
      <c r="SRN1433" s="1"/>
      <c r="SRO1433" s="1"/>
      <c r="SRP1433" s="1"/>
      <c r="SRQ1433" s="1"/>
      <c r="SRR1433" s="1"/>
      <c r="SRS1433" s="1"/>
      <c r="SRT1433" s="1"/>
      <c r="SRU1433" s="1"/>
      <c r="SRV1433" s="1"/>
      <c r="SRW1433" s="1"/>
      <c r="SRX1433" s="1"/>
      <c r="SRY1433" s="1"/>
      <c r="SRZ1433" s="1"/>
      <c r="SSA1433" s="1"/>
      <c r="SSB1433" s="1"/>
      <c r="SSC1433" s="1"/>
      <c r="SSD1433" s="1"/>
      <c r="SSE1433" s="1"/>
      <c r="SSF1433" s="1"/>
      <c r="SSG1433" s="1"/>
      <c r="SSH1433" s="1"/>
      <c r="SSI1433" s="1"/>
      <c r="SSJ1433" s="1"/>
      <c r="SSK1433" s="1"/>
      <c r="SSL1433" s="1"/>
      <c r="SSM1433" s="1"/>
      <c r="SSN1433" s="1"/>
      <c r="SSO1433" s="1"/>
      <c r="SSP1433" s="1"/>
      <c r="SSQ1433" s="1"/>
      <c r="SSR1433" s="1"/>
      <c r="SSS1433" s="1"/>
      <c r="SST1433" s="1"/>
      <c r="SSU1433" s="1"/>
      <c r="SSV1433" s="1"/>
      <c r="SSW1433" s="1"/>
      <c r="SSX1433" s="1"/>
      <c r="SSY1433" s="1"/>
      <c r="SSZ1433" s="1"/>
      <c r="STA1433" s="1"/>
      <c r="STB1433" s="1"/>
      <c r="STC1433" s="1"/>
      <c r="STD1433" s="1"/>
      <c r="STE1433" s="1"/>
      <c r="STF1433" s="1"/>
      <c r="STG1433" s="1"/>
      <c r="STH1433" s="1"/>
      <c r="STI1433" s="1"/>
      <c r="STJ1433" s="1"/>
      <c r="STK1433" s="1"/>
      <c r="STL1433" s="1"/>
      <c r="STM1433" s="1"/>
      <c r="STN1433" s="1"/>
      <c r="STO1433" s="1"/>
      <c r="STP1433" s="1"/>
      <c r="STQ1433" s="1"/>
      <c r="STR1433" s="1"/>
      <c r="STS1433" s="1"/>
      <c r="STT1433" s="1"/>
      <c r="STU1433" s="1"/>
      <c r="STV1433" s="1"/>
      <c r="STW1433" s="1"/>
      <c r="STX1433" s="1"/>
      <c r="STY1433" s="1"/>
      <c r="STZ1433" s="1"/>
      <c r="SUA1433" s="1"/>
      <c r="SUB1433" s="1"/>
      <c r="SUC1433" s="1"/>
      <c r="SUD1433" s="1"/>
      <c r="SUE1433" s="1"/>
      <c r="SUF1433" s="1"/>
      <c r="SUG1433" s="1"/>
      <c r="SUH1433" s="1"/>
      <c r="SUI1433" s="1"/>
      <c r="SUJ1433" s="1"/>
      <c r="SUK1433" s="1"/>
      <c r="SUL1433" s="1"/>
      <c r="SUM1433" s="1"/>
      <c r="SUN1433" s="1"/>
      <c r="SUO1433" s="1"/>
      <c r="SUP1433" s="1"/>
      <c r="SUQ1433" s="1"/>
      <c r="SUR1433" s="1"/>
      <c r="SUS1433" s="1"/>
      <c r="SUT1433" s="1"/>
      <c r="SUU1433" s="1"/>
      <c r="SUV1433" s="1"/>
      <c r="SUW1433" s="1"/>
      <c r="SUX1433" s="1"/>
      <c r="SUY1433" s="1"/>
      <c r="SUZ1433" s="1"/>
      <c r="SVA1433" s="1"/>
      <c r="SVB1433" s="1"/>
      <c r="SVC1433" s="1"/>
      <c r="SVD1433" s="1"/>
      <c r="SVE1433" s="1"/>
      <c r="SVF1433" s="1"/>
      <c r="SVG1433" s="1"/>
      <c r="SVH1433" s="1"/>
      <c r="SVI1433" s="1"/>
      <c r="SVJ1433" s="1"/>
      <c r="SVK1433" s="1"/>
      <c r="SVL1433" s="1"/>
      <c r="SVM1433" s="1"/>
      <c r="SVN1433" s="1"/>
      <c r="SVO1433" s="1"/>
      <c r="SVP1433" s="1"/>
      <c r="SVQ1433" s="1"/>
      <c r="SVR1433" s="1"/>
      <c r="SVS1433" s="1"/>
      <c r="SVT1433" s="1"/>
      <c r="SVU1433" s="1"/>
      <c r="SVV1433" s="1"/>
      <c r="SVW1433" s="1"/>
      <c r="SVX1433" s="1"/>
      <c r="SVY1433" s="1"/>
      <c r="SVZ1433" s="1"/>
      <c r="SWA1433" s="1"/>
      <c r="SWB1433" s="1"/>
      <c r="SWC1433" s="1"/>
      <c r="SWD1433" s="1"/>
      <c r="SWE1433" s="1"/>
      <c r="SWF1433" s="1"/>
      <c r="SWG1433" s="1"/>
      <c r="SWH1433" s="1"/>
      <c r="SWI1433" s="1"/>
      <c r="SWJ1433" s="1"/>
      <c r="SWK1433" s="1"/>
      <c r="SWL1433" s="1"/>
      <c r="SWM1433" s="1"/>
      <c r="SWN1433" s="1"/>
      <c r="SWO1433" s="1"/>
      <c r="SWP1433" s="1"/>
      <c r="SWQ1433" s="1"/>
      <c r="SWR1433" s="1"/>
      <c r="SWS1433" s="1"/>
      <c r="SWT1433" s="1"/>
      <c r="SWU1433" s="1"/>
      <c r="SWV1433" s="1"/>
      <c r="SWW1433" s="1"/>
      <c r="SWX1433" s="1"/>
      <c r="SWY1433" s="1"/>
      <c r="SWZ1433" s="1"/>
      <c r="SXA1433" s="1"/>
      <c r="SXB1433" s="1"/>
      <c r="SXC1433" s="1"/>
      <c r="SXD1433" s="1"/>
      <c r="SXE1433" s="1"/>
      <c r="SXF1433" s="1"/>
      <c r="SXG1433" s="1"/>
      <c r="SXH1433" s="1"/>
      <c r="SXI1433" s="1"/>
      <c r="SXJ1433" s="1"/>
      <c r="SXK1433" s="1"/>
      <c r="SXL1433" s="1"/>
      <c r="SXM1433" s="1"/>
      <c r="SXN1433" s="1"/>
      <c r="SXO1433" s="1"/>
      <c r="SXP1433" s="1"/>
      <c r="SXQ1433" s="1"/>
      <c r="SXR1433" s="1"/>
      <c r="SXS1433" s="1"/>
      <c r="SXT1433" s="1"/>
      <c r="SXU1433" s="1"/>
      <c r="SXV1433" s="1"/>
      <c r="SXW1433" s="1"/>
      <c r="SXX1433" s="1"/>
      <c r="SXY1433" s="1"/>
      <c r="SXZ1433" s="1"/>
      <c r="SYA1433" s="1"/>
      <c r="SYB1433" s="1"/>
      <c r="SYC1433" s="1"/>
      <c r="SYD1433" s="1"/>
      <c r="SYE1433" s="1"/>
      <c r="SYF1433" s="1"/>
      <c r="SYG1433" s="1"/>
      <c r="SYH1433" s="1"/>
      <c r="SYI1433" s="1"/>
      <c r="SYJ1433" s="1"/>
      <c r="SYK1433" s="1"/>
      <c r="SYL1433" s="1"/>
      <c r="SYM1433" s="1"/>
      <c r="SYN1433" s="1"/>
      <c r="SYO1433" s="1"/>
      <c r="SYP1433" s="1"/>
      <c r="SYQ1433" s="1"/>
      <c r="SYR1433" s="1"/>
      <c r="SYS1433" s="1"/>
      <c r="SYT1433" s="1"/>
      <c r="SYU1433" s="1"/>
      <c r="SYV1433" s="1"/>
      <c r="SYW1433" s="1"/>
      <c r="SYX1433" s="1"/>
      <c r="SYY1433" s="1"/>
      <c r="SYZ1433" s="1"/>
      <c r="SZA1433" s="1"/>
      <c r="SZB1433" s="1"/>
      <c r="SZC1433" s="1"/>
      <c r="SZD1433" s="1"/>
      <c r="SZE1433" s="1"/>
      <c r="SZF1433" s="1"/>
      <c r="SZG1433" s="1"/>
      <c r="SZH1433" s="1"/>
      <c r="SZI1433" s="1"/>
      <c r="SZJ1433" s="1"/>
      <c r="SZK1433" s="1"/>
      <c r="SZL1433" s="1"/>
      <c r="SZM1433" s="1"/>
      <c r="SZN1433" s="1"/>
      <c r="SZO1433" s="1"/>
      <c r="SZP1433" s="1"/>
      <c r="SZQ1433" s="1"/>
      <c r="SZR1433" s="1"/>
      <c r="SZS1433" s="1"/>
      <c r="SZT1433" s="1"/>
      <c r="SZU1433" s="1"/>
      <c r="SZV1433" s="1"/>
      <c r="SZW1433" s="1"/>
      <c r="SZX1433" s="1"/>
      <c r="SZY1433" s="1"/>
      <c r="SZZ1433" s="1"/>
      <c r="TAA1433" s="1"/>
      <c r="TAB1433" s="1"/>
      <c r="TAC1433" s="1"/>
      <c r="TAD1433" s="1"/>
      <c r="TAE1433" s="1"/>
      <c r="TAF1433" s="1"/>
      <c r="TAG1433" s="1"/>
      <c r="TAH1433" s="1"/>
      <c r="TAI1433" s="1"/>
      <c r="TAJ1433" s="1"/>
      <c r="TAK1433" s="1"/>
      <c r="TAL1433" s="1"/>
      <c r="TAM1433" s="1"/>
      <c r="TAN1433" s="1"/>
      <c r="TAO1433" s="1"/>
      <c r="TAP1433" s="1"/>
      <c r="TAQ1433" s="1"/>
      <c r="TAR1433" s="1"/>
      <c r="TAS1433" s="1"/>
      <c r="TAT1433" s="1"/>
      <c r="TAU1433" s="1"/>
      <c r="TAV1433" s="1"/>
      <c r="TAW1433" s="1"/>
      <c r="TAX1433" s="1"/>
      <c r="TAY1433" s="1"/>
      <c r="TAZ1433" s="1"/>
      <c r="TBA1433" s="1"/>
      <c r="TBB1433" s="1"/>
      <c r="TBC1433" s="1"/>
      <c r="TBD1433" s="1"/>
      <c r="TBE1433" s="1"/>
      <c r="TBF1433" s="1"/>
      <c r="TBG1433" s="1"/>
      <c r="TBH1433" s="1"/>
      <c r="TBI1433" s="1"/>
      <c r="TBJ1433" s="1"/>
      <c r="TBK1433" s="1"/>
      <c r="TBL1433" s="1"/>
      <c r="TBM1433" s="1"/>
      <c r="TBN1433" s="1"/>
      <c r="TBO1433" s="1"/>
      <c r="TBP1433" s="1"/>
      <c r="TBQ1433" s="1"/>
      <c r="TBR1433" s="1"/>
      <c r="TBS1433" s="1"/>
      <c r="TBT1433" s="1"/>
      <c r="TBU1433" s="1"/>
      <c r="TBV1433" s="1"/>
      <c r="TBW1433" s="1"/>
      <c r="TBX1433" s="1"/>
      <c r="TBY1433" s="1"/>
      <c r="TBZ1433" s="1"/>
      <c r="TCA1433" s="1"/>
      <c r="TCB1433" s="1"/>
      <c r="TCC1433" s="1"/>
      <c r="TCD1433" s="1"/>
      <c r="TCE1433" s="1"/>
      <c r="TCF1433" s="1"/>
      <c r="TCG1433" s="1"/>
      <c r="TCH1433" s="1"/>
      <c r="TCI1433" s="1"/>
      <c r="TCJ1433" s="1"/>
      <c r="TCK1433" s="1"/>
      <c r="TCL1433" s="1"/>
      <c r="TCM1433" s="1"/>
      <c r="TCN1433" s="1"/>
      <c r="TCO1433" s="1"/>
      <c r="TCP1433" s="1"/>
      <c r="TCQ1433" s="1"/>
      <c r="TCR1433" s="1"/>
      <c r="TCS1433" s="1"/>
      <c r="TCT1433" s="1"/>
      <c r="TCU1433" s="1"/>
      <c r="TCV1433" s="1"/>
      <c r="TCW1433" s="1"/>
      <c r="TCX1433" s="1"/>
      <c r="TCY1433" s="1"/>
      <c r="TCZ1433" s="1"/>
      <c r="TDA1433" s="1"/>
      <c r="TDB1433" s="1"/>
      <c r="TDC1433" s="1"/>
      <c r="TDD1433" s="1"/>
      <c r="TDE1433" s="1"/>
      <c r="TDF1433" s="1"/>
      <c r="TDG1433" s="1"/>
      <c r="TDH1433" s="1"/>
      <c r="TDI1433" s="1"/>
      <c r="TDJ1433" s="1"/>
      <c r="TDK1433" s="1"/>
      <c r="TDL1433" s="1"/>
      <c r="TDM1433" s="1"/>
      <c r="TDN1433" s="1"/>
      <c r="TDO1433" s="1"/>
      <c r="TDP1433" s="1"/>
      <c r="TDQ1433" s="1"/>
      <c r="TDR1433" s="1"/>
      <c r="TDS1433" s="1"/>
      <c r="TDT1433" s="1"/>
      <c r="TDU1433" s="1"/>
      <c r="TDV1433" s="1"/>
      <c r="TDW1433" s="1"/>
      <c r="TDX1433" s="1"/>
      <c r="TDY1433" s="1"/>
      <c r="TDZ1433" s="1"/>
      <c r="TEA1433" s="1"/>
      <c r="TEB1433" s="1"/>
      <c r="TEC1433" s="1"/>
      <c r="TED1433" s="1"/>
      <c r="TEE1433" s="1"/>
      <c r="TEF1433" s="1"/>
      <c r="TEG1433" s="1"/>
      <c r="TEH1433" s="1"/>
      <c r="TEI1433" s="1"/>
      <c r="TEJ1433" s="1"/>
      <c r="TEK1433" s="1"/>
      <c r="TEL1433" s="1"/>
      <c r="TEM1433" s="1"/>
      <c r="TEN1433" s="1"/>
      <c r="TEO1433" s="1"/>
      <c r="TEP1433" s="1"/>
      <c r="TEQ1433" s="1"/>
      <c r="TER1433" s="1"/>
      <c r="TES1433" s="1"/>
      <c r="TET1433" s="1"/>
      <c r="TEU1433" s="1"/>
      <c r="TEV1433" s="1"/>
      <c r="TEW1433" s="1"/>
      <c r="TEX1433" s="1"/>
      <c r="TEY1433" s="1"/>
      <c r="TEZ1433" s="1"/>
      <c r="TFA1433" s="1"/>
      <c r="TFB1433" s="1"/>
      <c r="TFC1433" s="1"/>
      <c r="TFD1433" s="1"/>
      <c r="TFE1433" s="1"/>
      <c r="TFF1433" s="1"/>
      <c r="TFG1433" s="1"/>
      <c r="TFH1433" s="1"/>
      <c r="TFI1433" s="1"/>
      <c r="TFJ1433" s="1"/>
      <c r="TFK1433" s="1"/>
      <c r="TFL1433" s="1"/>
      <c r="TFM1433" s="1"/>
      <c r="TFN1433" s="1"/>
      <c r="TFO1433" s="1"/>
      <c r="TFP1433" s="1"/>
      <c r="TFQ1433" s="1"/>
      <c r="TFR1433" s="1"/>
      <c r="TFS1433" s="1"/>
      <c r="TFT1433" s="1"/>
      <c r="TFU1433" s="1"/>
      <c r="TFV1433" s="1"/>
      <c r="TFW1433" s="1"/>
      <c r="TFX1433" s="1"/>
      <c r="TFY1433" s="1"/>
      <c r="TFZ1433" s="1"/>
      <c r="TGA1433" s="1"/>
      <c r="TGB1433" s="1"/>
      <c r="TGC1433" s="1"/>
      <c r="TGD1433" s="1"/>
      <c r="TGE1433" s="1"/>
      <c r="TGF1433" s="1"/>
      <c r="TGG1433" s="1"/>
      <c r="TGH1433" s="1"/>
      <c r="TGI1433" s="1"/>
      <c r="TGJ1433" s="1"/>
      <c r="TGK1433" s="1"/>
      <c r="TGL1433" s="1"/>
      <c r="TGM1433" s="1"/>
      <c r="TGN1433" s="1"/>
      <c r="TGO1433" s="1"/>
      <c r="TGP1433" s="1"/>
      <c r="TGQ1433" s="1"/>
      <c r="TGR1433" s="1"/>
      <c r="TGS1433" s="1"/>
      <c r="TGT1433" s="1"/>
      <c r="TGU1433" s="1"/>
      <c r="TGV1433" s="1"/>
      <c r="TGW1433" s="1"/>
      <c r="TGX1433" s="1"/>
      <c r="TGY1433" s="1"/>
      <c r="TGZ1433" s="1"/>
      <c r="THA1433" s="1"/>
      <c r="THB1433" s="1"/>
      <c r="THC1433" s="1"/>
      <c r="THD1433" s="1"/>
      <c r="THE1433" s="1"/>
      <c r="THF1433" s="1"/>
      <c r="THG1433" s="1"/>
      <c r="THH1433" s="1"/>
      <c r="THI1433" s="1"/>
      <c r="THJ1433" s="1"/>
      <c r="THK1433" s="1"/>
      <c r="THL1433" s="1"/>
      <c r="THM1433" s="1"/>
      <c r="THN1433" s="1"/>
      <c r="THO1433" s="1"/>
      <c r="THP1433" s="1"/>
      <c r="THQ1433" s="1"/>
      <c r="THR1433" s="1"/>
      <c r="THS1433" s="1"/>
      <c r="THT1433" s="1"/>
      <c r="THU1433" s="1"/>
      <c r="THV1433" s="1"/>
      <c r="THW1433" s="1"/>
      <c r="THX1433" s="1"/>
      <c r="THY1433" s="1"/>
      <c r="THZ1433" s="1"/>
      <c r="TIA1433" s="1"/>
      <c r="TIB1433" s="1"/>
      <c r="TIC1433" s="1"/>
      <c r="TID1433" s="1"/>
      <c r="TIE1433" s="1"/>
      <c r="TIF1433" s="1"/>
      <c r="TIG1433" s="1"/>
      <c r="TIH1433" s="1"/>
      <c r="TII1433" s="1"/>
      <c r="TIJ1433" s="1"/>
      <c r="TIK1433" s="1"/>
      <c r="TIL1433" s="1"/>
      <c r="TIM1433" s="1"/>
      <c r="TIN1433" s="1"/>
      <c r="TIO1433" s="1"/>
      <c r="TIP1433" s="1"/>
      <c r="TIQ1433" s="1"/>
      <c r="TIR1433" s="1"/>
      <c r="TIS1433" s="1"/>
      <c r="TIT1433" s="1"/>
      <c r="TIU1433" s="1"/>
      <c r="TIV1433" s="1"/>
      <c r="TIW1433" s="1"/>
      <c r="TIX1433" s="1"/>
      <c r="TIY1433" s="1"/>
      <c r="TIZ1433" s="1"/>
      <c r="TJA1433" s="1"/>
      <c r="TJB1433" s="1"/>
      <c r="TJC1433" s="1"/>
      <c r="TJD1433" s="1"/>
      <c r="TJE1433" s="1"/>
      <c r="TJF1433" s="1"/>
      <c r="TJG1433" s="1"/>
      <c r="TJH1433" s="1"/>
      <c r="TJI1433" s="1"/>
      <c r="TJJ1433" s="1"/>
      <c r="TJK1433" s="1"/>
      <c r="TJL1433" s="1"/>
      <c r="TJM1433" s="1"/>
      <c r="TJN1433" s="1"/>
      <c r="TJO1433" s="1"/>
      <c r="TJP1433" s="1"/>
      <c r="TJQ1433" s="1"/>
      <c r="TJR1433" s="1"/>
      <c r="TJS1433" s="1"/>
      <c r="TJT1433" s="1"/>
      <c r="TJU1433" s="1"/>
      <c r="TJV1433" s="1"/>
      <c r="TJW1433" s="1"/>
      <c r="TJX1433" s="1"/>
      <c r="TJY1433" s="1"/>
      <c r="TJZ1433" s="1"/>
      <c r="TKA1433" s="1"/>
      <c r="TKB1433" s="1"/>
      <c r="TKC1433" s="1"/>
      <c r="TKD1433" s="1"/>
      <c r="TKE1433" s="1"/>
      <c r="TKF1433" s="1"/>
      <c r="TKG1433" s="1"/>
      <c r="TKH1433" s="1"/>
      <c r="TKI1433" s="1"/>
      <c r="TKJ1433" s="1"/>
      <c r="TKK1433" s="1"/>
      <c r="TKL1433" s="1"/>
      <c r="TKM1433" s="1"/>
      <c r="TKN1433" s="1"/>
      <c r="TKO1433" s="1"/>
      <c r="TKP1433" s="1"/>
      <c r="TKQ1433" s="1"/>
      <c r="TKR1433" s="1"/>
      <c r="TKS1433" s="1"/>
      <c r="TKT1433" s="1"/>
      <c r="TKU1433" s="1"/>
      <c r="TKV1433" s="1"/>
      <c r="TKW1433" s="1"/>
      <c r="TKX1433" s="1"/>
      <c r="TKY1433" s="1"/>
      <c r="TKZ1433" s="1"/>
      <c r="TLA1433" s="1"/>
      <c r="TLB1433" s="1"/>
      <c r="TLC1433" s="1"/>
      <c r="TLD1433" s="1"/>
      <c r="TLE1433" s="1"/>
      <c r="TLF1433" s="1"/>
      <c r="TLG1433" s="1"/>
      <c r="TLH1433" s="1"/>
      <c r="TLI1433" s="1"/>
      <c r="TLJ1433" s="1"/>
      <c r="TLK1433" s="1"/>
      <c r="TLL1433" s="1"/>
      <c r="TLM1433" s="1"/>
      <c r="TLN1433" s="1"/>
      <c r="TLO1433" s="1"/>
      <c r="TLP1433" s="1"/>
      <c r="TLQ1433" s="1"/>
      <c r="TLR1433" s="1"/>
      <c r="TLS1433" s="1"/>
      <c r="TLT1433" s="1"/>
      <c r="TLU1433" s="1"/>
      <c r="TLV1433" s="1"/>
      <c r="TLW1433" s="1"/>
      <c r="TLX1433" s="1"/>
      <c r="TLY1433" s="1"/>
      <c r="TLZ1433" s="1"/>
      <c r="TMA1433" s="1"/>
      <c r="TMB1433" s="1"/>
      <c r="TMC1433" s="1"/>
      <c r="TMD1433" s="1"/>
      <c r="TME1433" s="1"/>
      <c r="TMF1433" s="1"/>
      <c r="TMG1433" s="1"/>
      <c r="TMH1433" s="1"/>
      <c r="TMI1433" s="1"/>
      <c r="TMJ1433" s="1"/>
      <c r="TMK1433" s="1"/>
      <c r="TML1433" s="1"/>
      <c r="TMM1433" s="1"/>
      <c r="TMN1433" s="1"/>
      <c r="TMO1433" s="1"/>
      <c r="TMP1433" s="1"/>
      <c r="TMQ1433" s="1"/>
      <c r="TMR1433" s="1"/>
      <c r="TMS1433" s="1"/>
      <c r="TMT1433" s="1"/>
      <c r="TMU1433" s="1"/>
      <c r="TMV1433" s="1"/>
      <c r="TMW1433" s="1"/>
      <c r="TMX1433" s="1"/>
      <c r="TMY1433" s="1"/>
      <c r="TMZ1433" s="1"/>
      <c r="TNA1433" s="1"/>
      <c r="TNB1433" s="1"/>
      <c r="TNC1433" s="1"/>
      <c r="TND1433" s="1"/>
      <c r="TNE1433" s="1"/>
      <c r="TNF1433" s="1"/>
      <c r="TNG1433" s="1"/>
      <c r="TNH1433" s="1"/>
      <c r="TNI1433" s="1"/>
      <c r="TNJ1433" s="1"/>
      <c r="TNK1433" s="1"/>
      <c r="TNL1433" s="1"/>
      <c r="TNM1433" s="1"/>
      <c r="TNN1433" s="1"/>
      <c r="TNO1433" s="1"/>
      <c r="TNP1433" s="1"/>
      <c r="TNQ1433" s="1"/>
      <c r="TNR1433" s="1"/>
      <c r="TNS1433" s="1"/>
      <c r="TNT1433" s="1"/>
      <c r="TNU1433" s="1"/>
      <c r="TNV1433" s="1"/>
      <c r="TNW1433" s="1"/>
      <c r="TNX1433" s="1"/>
      <c r="TNY1433" s="1"/>
      <c r="TNZ1433" s="1"/>
      <c r="TOA1433" s="1"/>
      <c r="TOB1433" s="1"/>
      <c r="TOC1433" s="1"/>
      <c r="TOD1433" s="1"/>
      <c r="TOE1433" s="1"/>
      <c r="TOF1433" s="1"/>
      <c r="TOG1433" s="1"/>
      <c r="TOH1433" s="1"/>
      <c r="TOI1433" s="1"/>
      <c r="TOJ1433" s="1"/>
      <c r="TOK1433" s="1"/>
      <c r="TOL1433" s="1"/>
      <c r="TOM1433" s="1"/>
      <c r="TON1433" s="1"/>
      <c r="TOO1433" s="1"/>
      <c r="TOP1433" s="1"/>
      <c r="TOQ1433" s="1"/>
      <c r="TOR1433" s="1"/>
      <c r="TOS1433" s="1"/>
      <c r="TOT1433" s="1"/>
      <c r="TOU1433" s="1"/>
      <c r="TOV1433" s="1"/>
      <c r="TOW1433" s="1"/>
      <c r="TOX1433" s="1"/>
      <c r="TOY1433" s="1"/>
      <c r="TOZ1433" s="1"/>
      <c r="TPA1433" s="1"/>
      <c r="TPB1433" s="1"/>
      <c r="TPC1433" s="1"/>
      <c r="TPD1433" s="1"/>
      <c r="TPE1433" s="1"/>
      <c r="TPF1433" s="1"/>
      <c r="TPG1433" s="1"/>
      <c r="TPH1433" s="1"/>
      <c r="TPI1433" s="1"/>
      <c r="TPJ1433" s="1"/>
      <c r="TPK1433" s="1"/>
      <c r="TPL1433" s="1"/>
      <c r="TPM1433" s="1"/>
      <c r="TPN1433" s="1"/>
      <c r="TPO1433" s="1"/>
      <c r="TPP1433" s="1"/>
      <c r="TPQ1433" s="1"/>
      <c r="TPR1433" s="1"/>
      <c r="TPS1433" s="1"/>
      <c r="TPT1433" s="1"/>
      <c r="TPU1433" s="1"/>
      <c r="TPV1433" s="1"/>
      <c r="TPW1433" s="1"/>
      <c r="TPX1433" s="1"/>
      <c r="TPY1433" s="1"/>
      <c r="TPZ1433" s="1"/>
      <c r="TQA1433" s="1"/>
      <c r="TQB1433" s="1"/>
      <c r="TQC1433" s="1"/>
      <c r="TQD1433" s="1"/>
      <c r="TQE1433" s="1"/>
      <c r="TQF1433" s="1"/>
      <c r="TQG1433" s="1"/>
      <c r="TQH1433" s="1"/>
      <c r="TQI1433" s="1"/>
      <c r="TQJ1433" s="1"/>
      <c r="TQK1433" s="1"/>
      <c r="TQL1433" s="1"/>
      <c r="TQM1433" s="1"/>
      <c r="TQN1433" s="1"/>
      <c r="TQO1433" s="1"/>
      <c r="TQP1433" s="1"/>
      <c r="TQQ1433" s="1"/>
      <c r="TQR1433" s="1"/>
      <c r="TQS1433" s="1"/>
      <c r="TQT1433" s="1"/>
      <c r="TQU1433" s="1"/>
      <c r="TQV1433" s="1"/>
      <c r="TQW1433" s="1"/>
      <c r="TQX1433" s="1"/>
      <c r="TQY1433" s="1"/>
      <c r="TQZ1433" s="1"/>
      <c r="TRA1433" s="1"/>
      <c r="TRB1433" s="1"/>
      <c r="TRC1433" s="1"/>
      <c r="TRD1433" s="1"/>
      <c r="TRE1433" s="1"/>
      <c r="TRF1433" s="1"/>
      <c r="TRG1433" s="1"/>
      <c r="TRH1433" s="1"/>
      <c r="TRI1433" s="1"/>
      <c r="TRJ1433" s="1"/>
      <c r="TRK1433" s="1"/>
      <c r="TRL1433" s="1"/>
      <c r="TRM1433" s="1"/>
      <c r="TRN1433" s="1"/>
      <c r="TRO1433" s="1"/>
      <c r="TRP1433" s="1"/>
      <c r="TRQ1433" s="1"/>
      <c r="TRR1433" s="1"/>
      <c r="TRS1433" s="1"/>
      <c r="TRT1433" s="1"/>
      <c r="TRU1433" s="1"/>
      <c r="TRV1433" s="1"/>
      <c r="TRW1433" s="1"/>
      <c r="TRX1433" s="1"/>
      <c r="TRY1433" s="1"/>
      <c r="TRZ1433" s="1"/>
      <c r="TSA1433" s="1"/>
      <c r="TSB1433" s="1"/>
      <c r="TSC1433" s="1"/>
      <c r="TSD1433" s="1"/>
      <c r="TSE1433" s="1"/>
      <c r="TSF1433" s="1"/>
      <c r="TSG1433" s="1"/>
      <c r="TSH1433" s="1"/>
      <c r="TSI1433" s="1"/>
      <c r="TSJ1433" s="1"/>
      <c r="TSK1433" s="1"/>
      <c r="TSL1433" s="1"/>
      <c r="TSM1433" s="1"/>
      <c r="TSN1433" s="1"/>
      <c r="TSO1433" s="1"/>
      <c r="TSP1433" s="1"/>
      <c r="TSQ1433" s="1"/>
      <c r="TSR1433" s="1"/>
      <c r="TSS1433" s="1"/>
      <c r="TST1433" s="1"/>
      <c r="TSU1433" s="1"/>
      <c r="TSV1433" s="1"/>
      <c r="TSW1433" s="1"/>
      <c r="TSX1433" s="1"/>
      <c r="TSY1433" s="1"/>
      <c r="TSZ1433" s="1"/>
      <c r="TTA1433" s="1"/>
      <c r="TTB1433" s="1"/>
      <c r="TTC1433" s="1"/>
      <c r="TTD1433" s="1"/>
      <c r="TTE1433" s="1"/>
      <c r="TTF1433" s="1"/>
      <c r="TTG1433" s="1"/>
      <c r="TTH1433" s="1"/>
      <c r="TTI1433" s="1"/>
      <c r="TTJ1433" s="1"/>
      <c r="TTK1433" s="1"/>
      <c r="TTL1433" s="1"/>
      <c r="TTM1433" s="1"/>
      <c r="TTN1433" s="1"/>
      <c r="TTO1433" s="1"/>
      <c r="TTP1433" s="1"/>
      <c r="TTQ1433" s="1"/>
      <c r="TTR1433" s="1"/>
      <c r="TTS1433" s="1"/>
      <c r="TTT1433" s="1"/>
      <c r="TTU1433" s="1"/>
      <c r="TTV1433" s="1"/>
      <c r="TTW1433" s="1"/>
      <c r="TTX1433" s="1"/>
      <c r="TTY1433" s="1"/>
      <c r="TTZ1433" s="1"/>
      <c r="TUA1433" s="1"/>
      <c r="TUB1433" s="1"/>
      <c r="TUC1433" s="1"/>
      <c r="TUD1433" s="1"/>
      <c r="TUE1433" s="1"/>
      <c r="TUF1433" s="1"/>
      <c r="TUG1433" s="1"/>
      <c r="TUH1433" s="1"/>
      <c r="TUI1433" s="1"/>
      <c r="TUJ1433" s="1"/>
      <c r="TUK1433" s="1"/>
      <c r="TUL1433" s="1"/>
      <c r="TUM1433" s="1"/>
      <c r="TUN1433" s="1"/>
      <c r="TUO1433" s="1"/>
      <c r="TUP1433" s="1"/>
      <c r="TUQ1433" s="1"/>
      <c r="TUR1433" s="1"/>
      <c r="TUS1433" s="1"/>
      <c r="TUT1433" s="1"/>
      <c r="TUU1433" s="1"/>
      <c r="TUV1433" s="1"/>
      <c r="TUW1433" s="1"/>
      <c r="TUX1433" s="1"/>
      <c r="TUY1433" s="1"/>
      <c r="TUZ1433" s="1"/>
      <c r="TVA1433" s="1"/>
      <c r="TVB1433" s="1"/>
      <c r="TVC1433" s="1"/>
      <c r="TVD1433" s="1"/>
      <c r="TVE1433" s="1"/>
      <c r="TVF1433" s="1"/>
      <c r="TVG1433" s="1"/>
      <c r="TVH1433" s="1"/>
      <c r="TVI1433" s="1"/>
      <c r="TVJ1433" s="1"/>
      <c r="TVK1433" s="1"/>
      <c r="TVL1433" s="1"/>
      <c r="TVM1433" s="1"/>
      <c r="TVN1433" s="1"/>
      <c r="TVO1433" s="1"/>
      <c r="TVP1433" s="1"/>
      <c r="TVQ1433" s="1"/>
      <c r="TVR1433" s="1"/>
      <c r="TVS1433" s="1"/>
      <c r="TVT1433" s="1"/>
      <c r="TVU1433" s="1"/>
      <c r="TVV1433" s="1"/>
      <c r="TVW1433" s="1"/>
      <c r="TVX1433" s="1"/>
      <c r="TVY1433" s="1"/>
      <c r="TVZ1433" s="1"/>
      <c r="TWA1433" s="1"/>
      <c r="TWB1433" s="1"/>
      <c r="TWC1433" s="1"/>
      <c r="TWD1433" s="1"/>
      <c r="TWE1433" s="1"/>
      <c r="TWF1433" s="1"/>
      <c r="TWG1433" s="1"/>
      <c r="TWH1433" s="1"/>
      <c r="TWI1433" s="1"/>
      <c r="TWJ1433" s="1"/>
      <c r="TWK1433" s="1"/>
      <c r="TWL1433" s="1"/>
      <c r="TWM1433" s="1"/>
      <c r="TWN1433" s="1"/>
      <c r="TWO1433" s="1"/>
      <c r="TWP1433" s="1"/>
      <c r="TWQ1433" s="1"/>
      <c r="TWR1433" s="1"/>
      <c r="TWS1433" s="1"/>
      <c r="TWT1433" s="1"/>
      <c r="TWU1433" s="1"/>
      <c r="TWV1433" s="1"/>
      <c r="TWW1433" s="1"/>
      <c r="TWX1433" s="1"/>
      <c r="TWY1433" s="1"/>
      <c r="TWZ1433" s="1"/>
      <c r="TXA1433" s="1"/>
      <c r="TXB1433" s="1"/>
      <c r="TXC1433" s="1"/>
      <c r="TXD1433" s="1"/>
      <c r="TXE1433" s="1"/>
      <c r="TXF1433" s="1"/>
      <c r="TXG1433" s="1"/>
      <c r="TXH1433" s="1"/>
      <c r="TXI1433" s="1"/>
      <c r="TXJ1433" s="1"/>
      <c r="TXK1433" s="1"/>
      <c r="TXL1433" s="1"/>
      <c r="TXM1433" s="1"/>
      <c r="TXN1433" s="1"/>
      <c r="TXO1433" s="1"/>
      <c r="TXP1433" s="1"/>
      <c r="TXQ1433" s="1"/>
      <c r="TXR1433" s="1"/>
      <c r="TXS1433" s="1"/>
      <c r="TXT1433" s="1"/>
      <c r="TXU1433" s="1"/>
      <c r="TXV1433" s="1"/>
      <c r="TXW1433" s="1"/>
      <c r="TXX1433" s="1"/>
      <c r="TXY1433" s="1"/>
      <c r="TXZ1433" s="1"/>
      <c r="TYA1433" s="1"/>
      <c r="TYB1433" s="1"/>
      <c r="TYC1433" s="1"/>
      <c r="TYD1433" s="1"/>
      <c r="TYE1433" s="1"/>
      <c r="TYF1433" s="1"/>
      <c r="TYG1433" s="1"/>
      <c r="TYH1433" s="1"/>
      <c r="TYI1433" s="1"/>
      <c r="TYJ1433" s="1"/>
      <c r="TYK1433" s="1"/>
      <c r="TYL1433" s="1"/>
      <c r="TYM1433" s="1"/>
      <c r="TYN1433" s="1"/>
      <c r="TYO1433" s="1"/>
      <c r="TYP1433" s="1"/>
      <c r="TYQ1433" s="1"/>
      <c r="TYR1433" s="1"/>
      <c r="TYS1433" s="1"/>
      <c r="TYT1433" s="1"/>
      <c r="TYU1433" s="1"/>
      <c r="TYV1433" s="1"/>
      <c r="TYW1433" s="1"/>
      <c r="TYX1433" s="1"/>
      <c r="TYY1433" s="1"/>
      <c r="TYZ1433" s="1"/>
      <c r="TZA1433" s="1"/>
      <c r="TZB1433" s="1"/>
      <c r="TZC1433" s="1"/>
      <c r="TZD1433" s="1"/>
      <c r="TZE1433" s="1"/>
      <c r="TZF1433" s="1"/>
      <c r="TZG1433" s="1"/>
      <c r="TZH1433" s="1"/>
      <c r="TZI1433" s="1"/>
      <c r="TZJ1433" s="1"/>
      <c r="TZK1433" s="1"/>
      <c r="TZL1433" s="1"/>
      <c r="TZM1433" s="1"/>
      <c r="TZN1433" s="1"/>
      <c r="TZO1433" s="1"/>
      <c r="TZP1433" s="1"/>
      <c r="TZQ1433" s="1"/>
      <c r="TZR1433" s="1"/>
      <c r="TZS1433" s="1"/>
      <c r="TZT1433" s="1"/>
      <c r="TZU1433" s="1"/>
      <c r="TZV1433" s="1"/>
      <c r="TZW1433" s="1"/>
      <c r="TZX1433" s="1"/>
      <c r="TZY1433" s="1"/>
      <c r="TZZ1433" s="1"/>
      <c r="UAA1433" s="1"/>
      <c r="UAB1433" s="1"/>
      <c r="UAC1433" s="1"/>
      <c r="UAD1433" s="1"/>
      <c r="UAE1433" s="1"/>
      <c r="UAF1433" s="1"/>
      <c r="UAG1433" s="1"/>
      <c r="UAH1433" s="1"/>
      <c r="UAI1433" s="1"/>
      <c r="UAJ1433" s="1"/>
      <c r="UAK1433" s="1"/>
      <c r="UAL1433" s="1"/>
      <c r="UAM1433" s="1"/>
      <c r="UAN1433" s="1"/>
      <c r="UAO1433" s="1"/>
      <c r="UAP1433" s="1"/>
      <c r="UAQ1433" s="1"/>
      <c r="UAR1433" s="1"/>
      <c r="UAS1433" s="1"/>
      <c r="UAT1433" s="1"/>
      <c r="UAU1433" s="1"/>
      <c r="UAV1433" s="1"/>
      <c r="UAW1433" s="1"/>
      <c r="UAX1433" s="1"/>
      <c r="UAY1433" s="1"/>
      <c r="UAZ1433" s="1"/>
      <c r="UBA1433" s="1"/>
      <c r="UBB1433" s="1"/>
      <c r="UBC1433" s="1"/>
      <c r="UBD1433" s="1"/>
      <c r="UBE1433" s="1"/>
      <c r="UBF1433" s="1"/>
      <c r="UBG1433" s="1"/>
      <c r="UBH1433" s="1"/>
      <c r="UBI1433" s="1"/>
      <c r="UBJ1433" s="1"/>
      <c r="UBK1433" s="1"/>
      <c r="UBL1433" s="1"/>
      <c r="UBM1433" s="1"/>
      <c r="UBN1433" s="1"/>
      <c r="UBO1433" s="1"/>
      <c r="UBP1433" s="1"/>
      <c r="UBQ1433" s="1"/>
      <c r="UBR1433" s="1"/>
      <c r="UBS1433" s="1"/>
      <c r="UBT1433" s="1"/>
      <c r="UBU1433" s="1"/>
      <c r="UBV1433" s="1"/>
      <c r="UBW1433" s="1"/>
      <c r="UBX1433" s="1"/>
      <c r="UBY1433" s="1"/>
      <c r="UBZ1433" s="1"/>
      <c r="UCA1433" s="1"/>
      <c r="UCB1433" s="1"/>
      <c r="UCC1433" s="1"/>
      <c r="UCD1433" s="1"/>
      <c r="UCE1433" s="1"/>
      <c r="UCF1433" s="1"/>
      <c r="UCG1433" s="1"/>
      <c r="UCH1433" s="1"/>
      <c r="UCI1433" s="1"/>
      <c r="UCJ1433" s="1"/>
      <c r="UCK1433" s="1"/>
      <c r="UCL1433" s="1"/>
      <c r="UCM1433" s="1"/>
      <c r="UCN1433" s="1"/>
      <c r="UCO1433" s="1"/>
      <c r="UCP1433" s="1"/>
      <c r="UCQ1433" s="1"/>
      <c r="UCR1433" s="1"/>
      <c r="UCS1433" s="1"/>
      <c r="UCT1433" s="1"/>
      <c r="UCU1433" s="1"/>
      <c r="UCV1433" s="1"/>
      <c r="UCW1433" s="1"/>
      <c r="UCX1433" s="1"/>
      <c r="UCY1433" s="1"/>
      <c r="UCZ1433" s="1"/>
      <c r="UDA1433" s="1"/>
      <c r="UDB1433" s="1"/>
      <c r="UDC1433" s="1"/>
      <c r="UDD1433" s="1"/>
      <c r="UDE1433" s="1"/>
      <c r="UDF1433" s="1"/>
      <c r="UDG1433" s="1"/>
      <c r="UDH1433" s="1"/>
      <c r="UDI1433" s="1"/>
      <c r="UDJ1433" s="1"/>
      <c r="UDK1433" s="1"/>
      <c r="UDL1433" s="1"/>
      <c r="UDM1433" s="1"/>
      <c r="UDN1433" s="1"/>
      <c r="UDO1433" s="1"/>
      <c r="UDP1433" s="1"/>
      <c r="UDQ1433" s="1"/>
      <c r="UDR1433" s="1"/>
      <c r="UDS1433" s="1"/>
      <c r="UDT1433" s="1"/>
      <c r="UDU1433" s="1"/>
      <c r="UDV1433" s="1"/>
      <c r="UDW1433" s="1"/>
      <c r="UDX1433" s="1"/>
      <c r="UDY1433" s="1"/>
      <c r="UDZ1433" s="1"/>
      <c r="UEA1433" s="1"/>
      <c r="UEB1433" s="1"/>
      <c r="UEC1433" s="1"/>
      <c r="UED1433" s="1"/>
      <c r="UEE1433" s="1"/>
      <c r="UEF1433" s="1"/>
      <c r="UEG1433" s="1"/>
      <c r="UEH1433" s="1"/>
      <c r="UEI1433" s="1"/>
      <c r="UEJ1433" s="1"/>
      <c r="UEK1433" s="1"/>
      <c r="UEL1433" s="1"/>
      <c r="UEM1433" s="1"/>
      <c r="UEN1433" s="1"/>
      <c r="UEO1433" s="1"/>
      <c r="UEP1433" s="1"/>
      <c r="UEQ1433" s="1"/>
      <c r="UER1433" s="1"/>
      <c r="UES1433" s="1"/>
      <c r="UET1433" s="1"/>
      <c r="UEU1433" s="1"/>
      <c r="UEV1433" s="1"/>
      <c r="UEW1433" s="1"/>
      <c r="UEX1433" s="1"/>
      <c r="UEY1433" s="1"/>
      <c r="UEZ1433" s="1"/>
      <c r="UFA1433" s="1"/>
      <c r="UFB1433" s="1"/>
      <c r="UFC1433" s="1"/>
      <c r="UFD1433" s="1"/>
      <c r="UFE1433" s="1"/>
      <c r="UFF1433" s="1"/>
      <c r="UFG1433" s="1"/>
      <c r="UFH1433" s="1"/>
      <c r="UFI1433" s="1"/>
      <c r="UFJ1433" s="1"/>
      <c r="UFK1433" s="1"/>
      <c r="UFL1433" s="1"/>
      <c r="UFM1433" s="1"/>
      <c r="UFN1433" s="1"/>
      <c r="UFO1433" s="1"/>
      <c r="UFP1433" s="1"/>
      <c r="UFQ1433" s="1"/>
      <c r="UFR1433" s="1"/>
      <c r="UFS1433" s="1"/>
      <c r="UFT1433" s="1"/>
      <c r="UFU1433" s="1"/>
      <c r="UFV1433" s="1"/>
      <c r="UFW1433" s="1"/>
      <c r="UFX1433" s="1"/>
      <c r="UFY1433" s="1"/>
      <c r="UFZ1433" s="1"/>
      <c r="UGA1433" s="1"/>
      <c r="UGB1433" s="1"/>
      <c r="UGC1433" s="1"/>
      <c r="UGD1433" s="1"/>
      <c r="UGE1433" s="1"/>
      <c r="UGF1433" s="1"/>
      <c r="UGG1433" s="1"/>
      <c r="UGH1433" s="1"/>
      <c r="UGI1433" s="1"/>
      <c r="UGJ1433" s="1"/>
      <c r="UGK1433" s="1"/>
      <c r="UGL1433" s="1"/>
      <c r="UGM1433" s="1"/>
      <c r="UGN1433" s="1"/>
      <c r="UGO1433" s="1"/>
      <c r="UGP1433" s="1"/>
      <c r="UGQ1433" s="1"/>
      <c r="UGR1433" s="1"/>
      <c r="UGS1433" s="1"/>
      <c r="UGT1433" s="1"/>
      <c r="UGU1433" s="1"/>
      <c r="UGV1433" s="1"/>
      <c r="UGW1433" s="1"/>
      <c r="UGX1433" s="1"/>
      <c r="UGY1433" s="1"/>
      <c r="UGZ1433" s="1"/>
      <c r="UHA1433" s="1"/>
      <c r="UHB1433" s="1"/>
      <c r="UHC1433" s="1"/>
      <c r="UHD1433" s="1"/>
      <c r="UHE1433" s="1"/>
      <c r="UHF1433" s="1"/>
      <c r="UHG1433" s="1"/>
      <c r="UHH1433" s="1"/>
      <c r="UHI1433" s="1"/>
      <c r="UHJ1433" s="1"/>
      <c r="UHK1433" s="1"/>
      <c r="UHL1433" s="1"/>
      <c r="UHM1433" s="1"/>
      <c r="UHN1433" s="1"/>
      <c r="UHO1433" s="1"/>
      <c r="UHP1433" s="1"/>
      <c r="UHQ1433" s="1"/>
      <c r="UHR1433" s="1"/>
      <c r="UHS1433" s="1"/>
      <c r="UHT1433" s="1"/>
      <c r="UHU1433" s="1"/>
      <c r="UHV1433" s="1"/>
      <c r="UHW1433" s="1"/>
      <c r="UHX1433" s="1"/>
      <c r="UHY1433" s="1"/>
      <c r="UHZ1433" s="1"/>
      <c r="UIA1433" s="1"/>
      <c r="UIB1433" s="1"/>
      <c r="UIC1433" s="1"/>
      <c r="UID1433" s="1"/>
      <c r="UIE1433" s="1"/>
      <c r="UIF1433" s="1"/>
      <c r="UIG1433" s="1"/>
      <c r="UIH1433" s="1"/>
      <c r="UII1433" s="1"/>
      <c r="UIJ1433" s="1"/>
      <c r="UIK1433" s="1"/>
      <c r="UIL1433" s="1"/>
      <c r="UIM1433" s="1"/>
      <c r="UIN1433" s="1"/>
      <c r="UIO1433" s="1"/>
      <c r="UIP1433" s="1"/>
      <c r="UIQ1433" s="1"/>
      <c r="UIR1433" s="1"/>
      <c r="UIS1433" s="1"/>
      <c r="UIT1433" s="1"/>
      <c r="UIU1433" s="1"/>
      <c r="UIV1433" s="1"/>
      <c r="UIW1433" s="1"/>
      <c r="UIX1433" s="1"/>
      <c r="UIY1433" s="1"/>
      <c r="UIZ1433" s="1"/>
      <c r="UJA1433" s="1"/>
      <c r="UJB1433" s="1"/>
      <c r="UJC1433" s="1"/>
      <c r="UJD1433" s="1"/>
      <c r="UJE1433" s="1"/>
      <c r="UJF1433" s="1"/>
      <c r="UJG1433" s="1"/>
      <c r="UJH1433" s="1"/>
      <c r="UJI1433" s="1"/>
      <c r="UJJ1433" s="1"/>
      <c r="UJK1433" s="1"/>
      <c r="UJL1433" s="1"/>
      <c r="UJM1433" s="1"/>
      <c r="UJN1433" s="1"/>
      <c r="UJO1433" s="1"/>
      <c r="UJP1433" s="1"/>
      <c r="UJQ1433" s="1"/>
      <c r="UJR1433" s="1"/>
      <c r="UJS1433" s="1"/>
      <c r="UJT1433" s="1"/>
      <c r="UJU1433" s="1"/>
      <c r="UJV1433" s="1"/>
      <c r="UJW1433" s="1"/>
      <c r="UJX1433" s="1"/>
      <c r="UJY1433" s="1"/>
      <c r="UJZ1433" s="1"/>
      <c r="UKA1433" s="1"/>
      <c r="UKB1433" s="1"/>
      <c r="UKC1433" s="1"/>
      <c r="UKD1433" s="1"/>
      <c r="UKE1433" s="1"/>
      <c r="UKF1433" s="1"/>
      <c r="UKG1433" s="1"/>
      <c r="UKH1433" s="1"/>
      <c r="UKI1433" s="1"/>
      <c r="UKJ1433" s="1"/>
      <c r="UKK1433" s="1"/>
      <c r="UKL1433" s="1"/>
      <c r="UKM1433" s="1"/>
      <c r="UKN1433" s="1"/>
      <c r="UKO1433" s="1"/>
      <c r="UKP1433" s="1"/>
      <c r="UKQ1433" s="1"/>
      <c r="UKR1433" s="1"/>
      <c r="UKS1433" s="1"/>
      <c r="UKT1433" s="1"/>
      <c r="UKU1433" s="1"/>
      <c r="UKV1433" s="1"/>
      <c r="UKW1433" s="1"/>
      <c r="UKX1433" s="1"/>
      <c r="UKY1433" s="1"/>
      <c r="UKZ1433" s="1"/>
      <c r="ULA1433" s="1"/>
      <c r="ULB1433" s="1"/>
      <c r="ULC1433" s="1"/>
      <c r="ULD1433" s="1"/>
      <c r="ULE1433" s="1"/>
      <c r="ULF1433" s="1"/>
      <c r="ULG1433" s="1"/>
      <c r="ULH1433" s="1"/>
      <c r="ULI1433" s="1"/>
      <c r="ULJ1433" s="1"/>
      <c r="ULK1433" s="1"/>
      <c r="ULL1433" s="1"/>
      <c r="ULM1433" s="1"/>
      <c r="ULN1433" s="1"/>
      <c r="ULO1433" s="1"/>
      <c r="ULP1433" s="1"/>
      <c r="ULQ1433" s="1"/>
      <c r="ULR1433" s="1"/>
      <c r="ULS1433" s="1"/>
      <c r="ULT1433" s="1"/>
      <c r="ULU1433" s="1"/>
      <c r="ULV1433" s="1"/>
      <c r="ULW1433" s="1"/>
      <c r="ULX1433" s="1"/>
      <c r="ULY1433" s="1"/>
      <c r="ULZ1433" s="1"/>
      <c r="UMA1433" s="1"/>
      <c r="UMB1433" s="1"/>
      <c r="UMC1433" s="1"/>
      <c r="UMD1433" s="1"/>
      <c r="UME1433" s="1"/>
      <c r="UMF1433" s="1"/>
      <c r="UMG1433" s="1"/>
      <c r="UMH1433" s="1"/>
      <c r="UMI1433" s="1"/>
      <c r="UMJ1433" s="1"/>
      <c r="UMK1433" s="1"/>
      <c r="UML1433" s="1"/>
      <c r="UMM1433" s="1"/>
      <c r="UMN1433" s="1"/>
      <c r="UMO1433" s="1"/>
      <c r="UMP1433" s="1"/>
      <c r="UMQ1433" s="1"/>
      <c r="UMR1433" s="1"/>
      <c r="UMS1433" s="1"/>
      <c r="UMT1433" s="1"/>
      <c r="UMU1433" s="1"/>
      <c r="UMV1433" s="1"/>
      <c r="UMW1433" s="1"/>
      <c r="UMX1433" s="1"/>
      <c r="UMY1433" s="1"/>
      <c r="UMZ1433" s="1"/>
      <c r="UNA1433" s="1"/>
      <c r="UNB1433" s="1"/>
      <c r="UNC1433" s="1"/>
      <c r="UND1433" s="1"/>
      <c r="UNE1433" s="1"/>
      <c r="UNF1433" s="1"/>
      <c r="UNG1433" s="1"/>
      <c r="UNH1433" s="1"/>
      <c r="UNI1433" s="1"/>
      <c r="UNJ1433" s="1"/>
      <c r="UNK1433" s="1"/>
      <c r="UNL1433" s="1"/>
      <c r="UNM1433" s="1"/>
      <c r="UNN1433" s="1"/>
      <c r="UNO1433" s="1"/>
      <c r="UNP1433" s="1"/>
      <c r="UNQ1433" s="1"/>
      <c r="UNR1433" s="1"/>
      <c r="UNS1433" s="1"/>
      <c r="UNT1433" s="1"/>
      <c r="UNU1433" s="1"/>
      <c r="UNV1433" s="1"/>
      <c r="UNW1433" s="1"/>
      <c r="UNX1433" s="1"/>
      <c r="UNY1433" s="1"/>
      <c r="UNZ1433" s="1"/>
      <c r="UOA1433" s="1"/>
      <c r="UOB1433" s="1"/>
      <c r="UOC1433" s="1"/>
      <c r="UOD1433" s="1"/>
      <c r="UOE1433" s="1"/>
      <c r="UOF1433" s="1"/>
      <c r="UOG1433" s="1"/>
      <c r="UOH1433" s="1"/>
      <c r="UOI1433" s="1"/>
      <c r="UOJ1433" s="1"/>
      <c r="UOK1433" s="1"/>
      <c r="UOL1433" s="1"/>
      <c r="UOM1433" s="1"/>
      <c r="UON1433" s="1"/>
      <c r="UOO1433" s="1"/>
      <c r="UOP1433" s="1"/>
      <c r="UOQ1433" s="1"/>
      <c r="UOR1433" s="1"/>
      <c r="UOS1433" s="1"/>
      <c r="UOT1433" s="1"/>
      <c r="UOU1433" s="1"/>
      <c r="UOV1433" s="1"/>
      <c r="UOW1433" s="1"/>
      <c r="UOX1433" s="1"/>
      <c r="UOY1433" s="1"/>
      <c r="UOZ1433" s="1"/>
      <c r="UPA1433" s="1"/>
      <c r="UPB1433" s="1"/>
      <c r="UPC1433" s="1"/>
      <c r="UPD1433" s="1"/>
      <c r="UPE1433" s="1"/>
      <c r="UPF1433" s="1"/>
      <c r="UPG1433" s="1"/>
      <c r="UPH1433" s="1"/>
      <c r="UPI1433" s="1"/>
      <c r="UPJ1433" s="1"/>
      <c r="UPK1433" s="1"/>
      <c r="UPL1433" s="1"/>
      <c r="UPM1433" s="1"/>
      <c r="UPN1433" s="1"/>
      <c r="UPO1433" s="1"/>
      <c r="UPP1433" s="1"/>
      <c r="UPQ1433" s="1"/>
      <c r="UPR1433" s="1"/>
      <c r="UPS1433" s="1"/>
      <c r="UPT1433" s="1"/>
      <c r="UPU1433" s="1"/>
      <c r="UPV1433" s="1"/>
      <c r="UPW1433" s="1"/>
      <c r="UPX1433" s="1"/>
      <c r="UPY1433" s="1"/>
      <c r="UPZ1433" s="1"/>
      <c r="UQA1433" s="1"/>
      <c r="UQB1433" s="1"/>
      <c r="UQC1433" s="1"/>
      <c r="UQD1433" s="1"/>
      <c r="UQE1433" s="1"/>
      <c r="UQF1433" s="1"/>
      <c r="UQG1433" s="1"/>
      <c r="UQH1433" s="1"/>
      <c r="UQI1433" s="1"/>
      <c r="UQJ1433" s="1"/>
      <c r="UQK1433" s="1"/>
      <c r="UQL1433" s="1"/>
      <c r="UQM1433" s="1"/>
      <c r="UQN1433" s="1"/>
      <c r="UQO1433" s="1"/>
      <c r="UQP1433" s="1"/>
      <c r="UQQ1433" s="1"/>
      <c r="UQR1433" s="1"/>
      <c r="UQS1433" s="1"/>
      <c r="UQT1433" s="1"/>
      <c r="UQU1433" s="1"/>
      <c r="UQV1433" s="1"/>
      <c r="UQW1433" s="1"/>
      <c r="UQX1433" s="1"/>
      <c r="UQY1433" s="1"/>
      <c r="UQZ1433" s="1"/>
      <c r="URA1433" s="1"/>
      <c r="URB1433" s="1"/>
      <c r="URC1433" s="1"/>
      <c r="URD1433" s="1"/>
      <c r="URE1433" s="1"/>
      <c r="URF1433" s="1"/>
      <c r="URG1433" s="1"/>
      <c r="URH1433" s="1"/>
      <c r="URI1433" s="1"/>
      <c r="URJ1433" s="1"/>
      <c r="URK1433" s="1"/>
      <c r="URL1433" s="1"/>
      <c r="URM1433" s="1"/>
      <c r="URN1433" s="1"/>
      <c r="URO1433" s="1"/>
      <c r="URP1433" s="1"/>
      <c r="URQ1433" s="1"/>
      <c r="URR1433" s="1"/>
      <c r="URS1433" s="1"/>
      <c r="URT1433" s="1"/>
      <c r="URU1433" s="1"/>
      <c r="URV1433" s="1"/>
      <c r="URW1433" s="1"/>
      <c r="URX1433" s="1"/>
      <c r="URY1433" s="1"/>
      <c r="URZ1433" s="1"/>
      <c r="USA1433" s="1"/>
      <c r="USB1433" s="1"/>
      <c r="USC1433" s="1"/>
      <c r="USD1433" s="1"/>
      <c r="USE1433" s="1"/>
      <c r="USF1433" s="1"/>
      <c r="USG1433" s="1"/>
      <c r="USH1433" s="1"/>
      <c r="USI1433" s="1"/>
      <c r="USJ1433" s="1"/>
      <c r="USK1433" s="1"/>
      <c r="USL1433" s="1"/>
      <c r="USM1433" s="1"/>
      <c r="USN1433" s="1"/>
      <c r="USO1433" s="1"/>
      <c r="USP1433" s="1"/>
      <c r="USQ1433" s="1"/>
      <c r="USR1433" s="1"/>
      <c r="USS1433" s="1"/>
      <c r="UST1433" s="1"/>
      <c r="USU1433" s="1"/>
      <c r="USV1433" s="1"/>
      <c r="USW1433" s="1"/>
      <c r="USX1433" s="1"/>
      <c r="USY1433" s="1"/>
      <c r="USZ1433" s="1"/>
      <c r="UTA1433" s="1"/>
      <c r="UTB1433" s="1"/>
      <c r="UTC1433" s="1"/>
      <c r="UTD1433" s="1"/>
      <c r="UTE1433" s="1"/>
      <c r="UTF1433" s="1"/>
      <c r="UTG1433" s="1"/>
      <c r="UTH1433" s="1"/>
      <c r="UTI1433" s="1"/>
      <c r="UTJ1433" s="1"/>
      <c r="UTK1433" s="1"/>
      <c r="UTL1433" s="1"/>
      <c r="UTM1433" s="1"/>
      <c r="UTN1433" s="1"/>
      <c r="UTO1433" s="1"/>
      <c r="UTP1433" s="1"/>
      <c r="UTQ1433" s="1"/>
      <c r="UTR1433" s="1"/>
      <c r="UTS1433" s="1"/>
      <c r="UTT1433" s="1"/>
      <c r="UTU1433" s="1"/>
      <c r="UTV1433" s="1"/>
      <c r="UTW1433" s="1"/>
      <c r="UTX1433" s="1"/>
      <c r="UTY1433" s="1"/>
      <c r="UTZ1433" s="1"/>
      <c r="UUA1433" s="1"/>
      <c r="UUB1433" s="1"/>
      <c r="UUC1433" s="1"/>
      <c r="UUD1433" s="1"/>
      <c r="UUE1433" s="1"/>
      <c r="UUF1433" s="1"/>
      <c r="UUG1433" s="1"/>
      <c r="UUH1433" s="1"/>
      <c r="UUI1433" s="1"/>
      <c r="UUJ1433" s="1"/>
      <c r="UUK1433" s="1"/>
      <c r="UUL1433" s="1"/>
      <c r="UUM1433" s="1"/>
      <c r="UUN1433" s="1"/>
      <c r="UUO1433" s="1"/>
      <c r="UUP1433" s="1"/>
      <c r="UUQ1433" s="1"/>
      <c r="UUR1433" s="1"/>
      <c r="UUS1433" s="1"/>
      <c r="UUT1433" s="1"/>
      <c r="UUU1433" s="1"/>
      <c r="UUV1433" s="1"/>
      <c r="UUW1433" s="1"/>
      <c r="UUX1433" s="1"/>
      <c r="UUY1433" s="1"/>
      <c r="UUZ1433" s="1"/>
      <c r="UVA1433" s="1"/>
      <c r="UVB1433" s="1"/>
      <c r="UVC1433" s="1"/>
      <c r="UVD1433" s="1"/>
      <c r="UVE1433" s="1"/>
      <c r="UVF1433" s="1"/>
      <c r="UVG1433" s="1"/>
      <c r="UVH1433" s="1"/>
      <c r="UVI1433" s="1"/>
      <c r="UVJ1433" s="1"/>
      <c r="UVK1433" s="1"/>
      <c r="UVL1433" s="1"/>
      <c r="UVM1433" s="1"/>
      <c r="UVN1433" s="1"/>
      <c r="UVO1433" s="1"/>
      <c r="UVP1433" s="1"/>
      <c r="UVQ1433" s="1"/>
      <c r="UVR1433" s="1"/>
      <c r="UVS1433" s="1"/>
      <c r="UVT1433" s="1"/>
      <c r="UVU1433" s="1"/>
      <c r="UVV1433" s="1"/>
      <c r="UVW1433" s="1"/>
      <c r="UVX1433" s="1"/>
      <c r="UVY1433" s="1"/>
      <c r="UVZ1433" s="1"/>
      <c r="UWA1433" s="1"/>
      <c r="UWB1433" s="1"/>
      <c r="UWC1433" s="1"/>
      <c r="UWD1433" s="1"/>
      <c r="UWE1433" s="1"/>
      <c r="UWF1433" s="1"/>
      <c r="UWG1433" s="1"/>
      <c r="UWH1433" s="1"/>
      <c r="UWI1433" s="1"/>
      <c r="UWJ1433" s="1"/>
      <c r="UWK1433" s="1"/>
      <c r="UWL1433" s="1"/>
      <c r="UWM1433" s="1"/>
      <c r="UWN1433" s="1"/>
      <c r="UWO1433" s="1"/>
      <c r="UWP1433" s="1"/>
      <c r="UWQ1433" s="1"/>
      <c r="UWR1433" s="1"/>
      <c r="UWS1433" s="1"/>
      <c r="UWT1433" s="1"/>
      <c r="UWU1433" s="1"/>
      <c r="UWV1433" s="1"/>
      <c r="UWW1433" s="1"/>
      <c r="UWX1433" s="1"/>
      <c r="UWY1433" s="1"/>
      <c r="UWZ1433" s="1"/>
      <c r="UXA1433" s="1"/>
      <c r="UXB1433" s="1"/>
      <c r="UXC1433" s="1"/>
      <c r="UXD1433" s="1"/>
      <c r="UXE1433" s="1"/>
      <c r="UXF1433" s="1"/>
      <c r="UXG1433" s="1"/>
      <c r="UXH1433" s="1"/>
      <c r="UXI1433" s="1"/>
      <c r="UXJ1433" s="1"/>
      <c r="UXK1433" s="1"/>
      <c r="UXL1433" s="1"/>
      <c r="UXM1433" s="1"/>
      <c r="UXN1433" s="1"/>
      <c r="UXO1433" s="1"/>
      <c r="UXP1433" s="1"/>
      <c r="UXQ1433" s="1"/>
      <c r="UXR1433" s="1"/>
      <c r="UXS1433" s="1"/>
      <c r="UXT1433" s="1"/>
      <c r="UXU1433" s="1"/>
      <c r="UXV1433" s="1"/>
      <c r="UXW1433" s="1"/>
      <c r="UXX1433" s="1"/>
      <c r="UXY1433" s="1"/>
      <c r="UXZ1433" s="1"/>
      <c r="UYA1433" s="1"/>
      <c r="UYB1433" s="1"/>
      <c r="UYC1433" s="1"/>
      <c r="UYD1433" s="1"/>
      <c r="UYE1433" s="1"/>
      <c r="UYF1433" s="1"/>
      <c r="UYG1433" s="1"/>
      <c r="UYH1433" s="1"/>
      <c r="UYI1433" s="1"/>
      <c r="UYJ1433" s="1"/>
      <c r="UYK1433" s="1"/>
      <c r="UYL1433" s="1"/>
      <c r="UYM1433" s="1"/>
      <c r="UYN1433" s="1"/>
      <c r="UYO1433" s="1"/>
      <c r="UYP1433" s="1"/>
      <c r="UYQ1433" s="1"/>
      <c r="UYR1433" s="1"/>
      <c r="UYS1433" s="1"/>
      <c r="UYT1433" s="1"/>
      <c r="UYU1433" s="1"/>
      <c r="UYV1433" s="1"/>
      <c r="UYW1433" s="1"/>
      <c r="UYX1433" s="1"/>
      <c r="UYY1433" s="1"/>
      <c r="UYZ1433" s="1"/>
      <c r="UZA1433" s="1"/>
      <c r="UZB1433" s="1"/>
      <c r="UZC1433" s="1"/>
      <c r="UZD1433" s="1"/>
      <c r="UZE1433" s="1"/>
      <c r="UZF1433" s="1"/>
      <c r="UZG1433" s="1"/>
      <c r="UZH1433" s="1"/>
      <c r="UZI1433" s="1"/>
      <c r="UZJ1433" s="1"/>
      <c r="UZK1433" s="1"/>
      <c r="UZL1433" s="1"/>
      <c r="UZM1433" s="1"/>
      <c r="UZN1433" s="1"/>
      <c r="UZO1433" s="1"/>
      <c r="UZP1433" s="1"/>
      <c r="UZQ1433" s="1"/>
      <c r="UZR1433" s="1"/>
      <c r="UZS1433" s="1"/>
      <c r="UZT1433" s="1"/>
      <c r="UZU1433" s="1"/>
      <c r="UZV1433" s="1"/>
      <c r="UZW1433" s="1"/>
      <c r="UZX1433" s="1"/>
      <c r="UZY1433" s="1"/>
      <c r="UZZ1433" s="1"/>
      <c r="VAA1433" s="1"/>
      <c r="VAB1433" s="1"/>
      <c r="VAC1433" s="1"/>
      <c r="VAD1433" s="1"/>
      <c r="VAE1433" s="1"/>
      <c r="VAF1433" s="1"/>
      <c r="VAG1433" s="1"/>
      <c r="VAH1433" s="1"/>
      <c r="VAI1433" s="1"/>
      <c r="VAJ1433" s="1"/>
      <c r="VAK1433" s="1"/>
      <c r="VAL1433" s="1"/>
      <c r="VAM1433" s="1"/>
      <c r="VAN1433" s="1"/>
      <c r="VAO1433" s="1"/>
      <c r="VAP1433" s="1"/>
      <c r="VAQ1433" s="1"/>
      <c r="VAR1433" s="1"/>
      <c r="VAS1433" s="1"/>
      <c r="VAT1433" s="1"/>
      <c r="VAU1433" s="1"/>
      <c r="VAV1433" s="1"/>
      <c r="VAW1433" s="1"/>
      <c r="VAX1433" s="1"/>
      <c r="VAY1433" s="1"/>
      <c r="VAZ1433" s="1"/>
      <c r="VBA1433" s="1"/>
      <c r="VBB1433" s="1"/>
      <c r="VBC1433" s="1"/>
      <c r="VBD1433" s="1"/>
      <c r="VBE1433" s="1"/>
      <c r="VBF1433" s="1"/>
      <c r="VBG1433" s="1"/>
      <c r="VBH1433" s="1"/>
      <c r="VBI1433" s="1"/>
      <c r="VBJ1433" s="1"/>
      <c r="VBK1433" s="1"/>
      <c r="VBL1433" s="1"/>
      <c r="VBM1433" s="1"/>
      <c r="VBN1433" s="1"/>
      <c r="VBO1433" s="1"/>
      <c r="VBP1433" s="1"/>
      <c r="VBQ1433" s="1"/>
      <c r="VBR1433" s="1"/>
      <c r="VBS1433" s="1"/>
      <c r="VBT1433" s="1"/>
      <c r="VBU1433" s="1"/>
      <c r="VBV1433" s="1"/>
      <c r="VBW1433" s="1"/>
      <c r="VBX1433" s="1"/>
      <c r="VBY1433" s="1"/>
      <c r="VBZ1433" s="1"/>
      <c r="VCA1433" s="1"/>
      <c r="VCB1433" s="1"/>
      <c r="VCC1433" s="1"/>
      <c r="VCD1433" s="1"/>
      <c r="VCE1433" s="1"/>
      <c r="VCF1433" s="1"/>
      <c r="VCG1433" s="1"/>
      <c r="VCH1433" s="1"/>
      <c r="VCI1433" s="1"/>
      <c r="VCJ1433" s="1"/>
      <c r="VCK1433" s="1"/>
      <c r="VCL1433" s="1"/>
      <c r="VCM1433" s="1"/>
      <c r="VCN1433" s="1"/>
      <c r="VCO1433" s="1"/>
      <c r="VCP1433" s="1"/>
      <c r="VCQ1433" s="1"/>
      <c r="VCR1433" s="1"/>
      <c r="VCS1433" s="1"/>
      <c r="VCT1433" s="1"/>
      <c r="VCU1433" s="1"/>
      <c r="VCV1433" s="1"/>
      <c r="VCW1433" s="1"/>
      <c r="VCX1433" s="1"/>
      <c r="VCY1433" s="1"/>
      <c r="VCZ1433" s="1"/>
      <c r="VDA1433" s="1"/>
      <c r="VDB1433" s="1"/>
      <c r="VDC1433" s="1"/>
      <c r="VDD1433" s="1"/>
      <c r="VDE1433" s="1"/>
      <c r="VDF1433" s="1"/>
      <c r="VDG1433" s="1"/>
      <c r="VDH1433" s="1"/>
      <c r="VDI1433" s="1"/>
      <c r="VDJ1433" s="1"/>
      <c r="VDK1433" s="1"/>
      <c r="VDL1433" s="1"/>
      <c r="VDM1433" s="1"/>
      <c r="VDN1433" s="1"/>
      <c r="VDO1433" s="1"/>
      <c r="VDP1433" s="1"/>
      <c r="VDQ1433" s="1"/>
      <c r="VDR1433" s="1"/>
      <c r="VDS1433" s="1"/>
      <c r="VDT1433" s="1"/>
      <c r="VDU1433" s="1"/>
      <c r="VDV1433" s="1"/>
      <c r="VDW1433" s="1"/>
      <c r="VDX1433" s="1"/>
      <c r="VDY1433" s="1"/>
      <c r="VDZ1433" s="1"/>
      <c r="VEA1433" s="1"/>
      <c r="VEB1433" s="1"/>
      <c r="VEC1433" s="1"/>
      <c r="VED1433" s="1"/>
      <c r="VEE1433" s="1"/>
      <c r="VEF1433" s="1"/>
      <c r="VEG1433" s="1"/>
      <c r="VEH1433" s="1"/>
      <c r="VEI1433" s="1"/>
      <c r="VEJ1433" s="1"/>
      <c r="VEK1433" s="1"/>
      <c r="VEL1433" s="1"/>
      <c r="VEM1433" s="1"/>
      <c r="VEN1433" s="1"/>
      <c r="VEO1433" s="1"/>
      <c r="VEP1433" s="1"/>
      <c r="VEQ1433" s="1"/>
      <c r="VER1433" s="1"/>
      <c r="VES1433" s="1"/>
      <c r="VET1433" s="1"/>
      <c r="VEU1433" s="1"/>
      <c r="VEV1433" s="1"/>
      <c r="VEW1433" s="1"/>
      <c r="VEX1433" s="1"/>
      <c r="VEY1433" s="1"/>
      <c r="VEZ1433" s="1"/>
      <c r="VFA1433" s="1"/>
      <c r="VFB1433" s="1"/>
      <c r="VFC1433" s="1"/>
      <c r="VFD1433" s="1"/>
      <c r="VFE1433" s="1"/>
      <c r="VFF1433" s="1"/>
      <c r="VFG1433" s="1"/>
      <c r="VFH1433" s="1"/>
      <c r="VFI1433" s="1"/>
      <c r="VFJ1433" s="1"/>
      <c r="VFK1433" s="1"/>
      <c r="VFL1433" s="1"/>
      <c r="VFM1433" s="1"/>
      <c r="VFN1433" s="1"/>
      <c r="VFO1433" s="1"/>
      <c r="VFP1433" s="1"/>
      <c r="VFQ1433" s="1"/>
      <c r="VFR1433" s="1"/>
      <c r="VFS1433" s="1"/>
      <c r="VFT1433" s="1"/>
      <c r="VFU1433" s="1"/>
      <c r="VFV1433" s="1"/>
      <c r="VFW1433" s="1"/>
      <c r="VFX1433" s="1"/>
      <c r="VFY1433" s="1"/>
      <c r="VFZ1433" s="1"/>
      <c r="VGA1433" s="1"/>
      <c r="VGB1433" s="1"/>
      <c r="VGC1433" s="1"/>
      <c r="VGD1433" s="1"/>
      <c r="VGE1433" s="1"/>
      <c r="VGF1433" s="1"/>
      <c r="VGG1433" s="1"/>
      <c r="VGH1433" s="1"/>
      <c r="VGI1433" s="1"/>
      <c r="VGJ1433" s="1"/>
      <c r="VGK1433" s="1"/>
      <c r="VGL1433" s="1"/>
      <c r="VGM1433" s="1"/>
      <c r="VGN1433" s="1"/>
      <c r="VGO1433" s="1"/>
      <c r="VGP1433" s="1"/>
      <c r="VGQ1433" s="1"/>
      <c r="VGR1433" s="1"/>
      <c r="VGS1433" s="1"/>
      <c r="VGT1433" s="1"/>
      <c r="VGU1433" s="1"/>
      <c r="VGV1433" s="1"/>
      <c r="VGW1433" s="1"/>
      <c r="VGX1433" s="1"/>
      <c r="VGY1433" s="1"/>
      <c r="VGZ1433" s="1"/>
      <c r="VHA1433" s="1"/>
      <c r="VHB1433" s="1"/>
      <c r="VHC1433" s="1"/>
      <c r="VHD1433" s="1"/>
      <c r="VHE1433" s="1"/>
      <c r="VHF1433" s="1"/>
      <c r="VHG1433" s="1"/>
      <c r="VHH1433" s="1"/>
      <c r="VHI1433" s="1"/>
      <c r="VHJ1433" s="1"/>
      <c r="VHK1433" s="1"/>
      <c r="VHL1433" s="1"/>
      <c r="VHM1433" s="1"/>
      <c r="VHN1433" s="1"/>
      <c r="VHO1433" s="1"/>
      <c r="VHP1433" s="1"/>
      <c r="VHQ1433" s="1"/>
      <c r="VHR1433" s="1"/>
      <c r="VHS1433" s="1"/>
      <c r="VHT1433" s="1"/>
      <c r="VHU1433" s="1"/>
      <c r="VHV1433" s="1"/>
      <c r="VHW1433" s="1"/>
      <c r="VHX1433" s="1"/>
      <c r="VHY1433" s="1"/>
      <c r="VHZ1433" s="1"/>
      <c r="VIA1433" s="1"/>
      <c r="VIB1433" s="1"/>
      <c r="VIC1433" s="1"/>
      <c r="VID1433" s="1"/>
      <c r="VIE1433" s="1"/>
      <c r="VIF1433" s="1"/>
      <c r="VIG1433" s="1"/>
      <c r="VIH1433" s="1"/>
      <c r="VII1433" s="1"/>
      <c r="VIJ1433" s="1"/>
      <c r="VIK1433" s="1"/>
      <c r="VIL1433" s="1"/>
      <c r="VIM1433" s="1"/>
      <c r="VIN1433" s="1"/>
      <c r="VIO1433" s="1"/>
      <c r="VIP1433" s="1"/>
      <c r="VIQ1433" s="1"/>
      <c r="VIR1433" s="1"/>
      <c r="VIS1433" s="1"/>
      <c r="VIT1433" s="1"/>
      <c r="VIU1433" s="1"/>
      <c r="VIV1433" s="1"/>
      <c r="VIW1433" s="1"/>
      <c r="VIX1433" s="1"/>
      <c r="VIY1433" s="1"/>
      <c r="VIZ1433" s="1"/>
      <c r="VJA1433" s="1"/>
      <c r="VJB1433" s="1"/>
      <c r="VJC1433" s="1"/>
      <c r="VJD1433" s="1"/>
      <c r="VJE1433" s="1"/>
      <c r="VJF1433" s="1"/>
      <c r="VJG1433" s="1"/>
      <c r="VJH1433" s="1"/>
      <c r="VJI1433" s="1"/>
      <c r="VJJ1433" s="1"/>
      <c r="VJK1433" s="1"/>
      <c r="VJL1433" s="1"/>
      <c r="VJM1433" s="1"/>
      <c r="VJN1433" s="1"/>
      <c r="VJO1433" s="1"/>
      <c r="VJP1433" s="1"/>
      <c r="VJQ1433" s="1"/>
      <c r="VJR1433" s="1"/>
      <c r="VJS1433" s="1"/>
      <c r="VJT1433" s="1"/>
      <c r="VJU1433" s="1"/>
      <c r="VJV1433" s="1"/>
      <c r="VJW1433" s="1"/>
      <c r="VJX1433" s="1"/>
      <c r="VJY1433" s="1"/>
      <c r="VJZ1433" s="1"/>
      <c r="VKA1433" s="1"/>
      <c r="VKB1433" s="1"/>
      <c r="VKC1433" s="1"/>
      <c r="VKD1433" s="1"/>
      <c r="VKE1433" s="1"/>
      <c r="VKF1433" s="1"/>
      <c r="VKG1433" s="1"/>
      <c r="VKH1433" s="1"/>
      <c r="VKI1433" s="1"/>
      <c r="VKJ1433" s="1"/>
      <c r="VKK1433" s="1"/>
      <c r="VKL1433" s="1"/>
      <c r="VKM1433" s="1"/>
      <c r="VKN1433" s="1"/>
      <c r="VKO1433" s="1"/>
      <c r="VKP1433" s="1"/>
      <c r="VKQ1433" s="1"/>
      <c r="VKR1433" s="1"/>
      <c r="VKS1433" s="1"/>
      <c r="VKT1433" s="1"/>
      <c r="VKU1433" s="1"/>
      <c r="VKV1433" s="1"/>
      <c r="VKW1433" s="1"/>
      <c r="VKX1433" s="1"/>
      <c r="VKY1433" s="1"/>
      <c r="VKZ1433" s="1"/>
      <c r="VLA1433" s="1"/>
      <c r="VLB1433" s="1"/>
      <c r="VLC1433" s="1"/>
      <c r="VLD1433" s="1"/>
      <c r="VLE1433" s="1"/>
      <c r="VLF1433" s="1"/>
      <c r="VLG1433" s="1"/>
      <c r="VLH1433" s="1"/>
      <c r="VLI1433" s="1"/>
      <c r="VLJ1433" s="1"/>
      <c r="VLK1433" s="1"/>
      <c r="VLL1433" s="1"/>
      <c r="VLM1433" s="1"/>
      <c r="VLN1433" s="1"/>
      <c r="VLO1433" s="1"/>
      <c r="VLP1433" s="1"/>
      <c r="VLQ1433" s="1"/>
      <c r="VLR1433" s="1"/>
      <c r="VLS1433" s="1"/>
      <c r="VLT1433" s="1"/>
      <c r="VLU1433" s="1"/>
      <c r="VLV1433" s="1"/>
      <c r="VLW1433" s="1"/>
      <c r="VLX1433" s="1"/>
      <c r="VLY1433" s="1"/>
      <c r="VLZ1433" s="1"/>
      <c r="VMA1433" s="1"/>
      <c r="VMB1433" s="1"/>
      <c r="VMC1433" s="1"/>
      <c r="VMD1433" s="1"/>
      <c r="VME1433" s="1"/>
      <c r="VMF1433" s="1"/>
      <c r="VMG1433" s="1"/>
      <c r="VMH1433" s="1"/>
      <c r="VMI1433" s="1"/>
      <c r="VMJ1433" s="1"/>
      <c r="VMK1433" s="1"/>
      <c r="VML1433" s="1"/>
      <c r="VMM1433" s="1"/>
      <c r="VMN1433" s="1"/>
      <c r="VMO1433" s="1"/>
      <c r="VMP1433" s="1"/>
      <c r="VMQ1433" s="1"/>
      <c r="VMR1433" s="1"/>
      <c r="VMS1433" s="1"/>
      <c r="VMT1433" s="1"/>
      <c r="VMU1433" s="1"/>
      <c r="VMV1433" s="1"/>
      <c r="VMW1433" s="1"/>
      <c r="VMX1433" s="1"/>
      <c r="VMY1433" s="1"/>
      <c r="VMZ1433" s="1"/>
      <c r="VNA1433" s="1"/>
      <c r="VNB1433" s="1"/>
      <c r="VNC1433" s="1"/>
      <c r="VND1433" s="1"/>
      <c r="VNE1433" s="1"/>
      <c r="VNF1433" s="1"/>
      <c r="VNG1433" s="1"/>
      <c r="VNH1433" s="1"/>
      <c r="VNI1433" s="1"/>
      <c r="VNJ1433" s="1"/>
      <c r="VNK1433" s="1"/>
      <c r="VNL1433" s="1"/>
      <c r="VNM1433" s="1"/>
      <c r="VNN1433" s="1"/>
      <c r="VNO1433" s="1"/>
      <c r="VNP1433" s="1"/>
      <c r="VNQ1433" s="1"/>
      <c r="VNR1433" s="1"/>
      <c r="VNS1433" s="1"/>
      <c r="VNT1433" s="1"/>
      <c r="VNU1433" s="1"/>
      <c r="VNV1433" s="1"/>
      <c r="VNW1433" s="1"/>
      <c r="VNX1433" s="1"/>
      <c r="VNY1433" s="1"/>
      <c r="VNZ1433" s="1"/>
      <c r="VOA1433" s="1"/>
      <c r="VOB1433" s="1"/>
      <c r="VOC1433" s="1"/>
      <c r="VOD1433" s="1"/>
      <c r="VOE1433" s="1"/>
      <c r="VOF1433" s="1"/>
      <c r="VOG1433" s="1"/>
      <c r="VOH1433" s="1"/>
      <c r="VOI1433" s="1"/>
      <c r="VOJ1433" s="1"/>
      <c r="VOK1433" s="1"/>
      <c r="VOL1433" s="1"/>
      <c r="VOM1433" s="1"/>
      <c r="VON1433" s="1"/>
      <c r="VOO1433" s="1"/>
      <c r="VOP1433" s="1"/>
      <c r="VOQ1433" s="1"/>
      <c r="VOR1433" s="1"/>
      <c r="VOS1433" s="1"/>
      <c r="VOT1433" s="1"/>
      <c r="VOU1433" s="1"/>
      <c r="VOV1433" s="1"/>
      <c r="VOW1433" s="1"/>
      <c r="VOX1433" s="1"/>
      <c r="VOY1433" s="1"/>
      <c r="VOZ1433" s="1"/>
      <c r="VPA1433" s="1"/>
      <c r="VPB1433" s="1"/>
      <c r="VPC1433" s="1"/>
      <c r="VPD1433" s="1"/>
      <c r="VPE1433" s="1"/>
      <c r="VPF1433" s="1"/>
      <c r="VPG1433" s="1"/>
      <c r="VPH1433" s="1"/>
      <c r="VPI1433" s="1"/>
      <c r="VPJ1433" s="1"/>
      <c r="VPK1433" s="1"/>
      <c r="VPL1433" s="1"/>
      <c r="VPM1433" s="1"/>
      <c r="VPN1433" s="1"/>
      <c r="VPO1433" s="1"/>
      <c r="VPP1433" s="1"/>
      <c r="VPQ1433" s="1"/>
      <c r="VPR1433" s="1"/>
      <c r="VPS1433" s="1"/>
      <c r="VPT1433" s="1"/>
      <c r="VPU1433" s="1"/>
      <c r="VPV1433" s="1"/>
      <c r="VPW1433" s="1"/>
      <c r="VPX1433" s="1"/>
      <c r="VPY1433" s="1"/>
      <c r="VPZ1433" s="1"/>
      <c r="VQA1433" s="1"/>
      <c r="VQB1433" s="1"/>
      <c r="VQC1433" s="1"/>
      <c r="VQD1433" s="1"/>
      <c r="VQE1433" s="1"/>
      <c r="VQF1433" s="1"/>
      <c r="VQG1433" s="1"/>
      <c r="VQH1433" s="1"/>
      <c r="VQI1433" s="1"/>
      <c r="VQJ1433" s="1"/>
      <c r="VQK1433" s="1"/>
      <c r="VQL1433" s="1"/>
      <c r="VQM1433" s="1"/>
      <c r="VQN1433" s="1"/>
      <c r="VQO1433" s="1"/>
      <c r="VQP1433" s="1"/>
      <c r="VQQ1433" s="1"/>
      <c r="VQR1433" s="1"/>
      <c r="VQS1433" s="1"/>
      <c r="VQT1433" s="1"/>
      <c r="VQU1433" s="1"/>
      <c r="VQV1433" s="1"/>
      <c r="VQW1433" s="1"/>
      <c r="VQX1433" s="1"/>
      <c r="VQY1433" s="1"/>
      <c r="VQZ1433" s="1"/>
      <c r="VRA1433" s="1"/>
      <c r="VRB1433" s="1"/>
      <c r="VRC1433" s="1"/>
      <c r="VRD1433" s="1"/>
      <c r="VRE1433" s="1"/>
      <c r="VRF1433" s="1"/>
      <c r="VRG1433" s="1"/>
      <c r="VRH1433" s="1"/>
      <c r="VRI1433" s="1"/>
      <c r="VRJ1433" s="1"/>
      <c r="VRK1433" s="1"/>
      <c r="VRL1433" s="1"/>
      <c r="VRM1433" s="1"/>
      <c r="VRN1433" s="1"/>
      <c r="VRO1433" s="1"/>
      <c r="VRP1433" s="1"/>
      <c r="VRQ1433" s="1"/>
      <c r="VRR1433" s="1"/>
      <c r="VRS1433" s="1"/>
      <c r="VRT1433" s="1"/>
      <c r="VRU1433" s="1"/>
      <c r="VRV1433" s="1"/>
      <c r="VRW1433" s="1"/>
      <c r="VRX1433" s="1"/>
      <c r="VRY1433" s="1"/>
      <c r="VRZ1433" s="1"/>
      <c r="VSA1433" s="1"/>
      <c r="VSB1433" s="1"/>
      <c r="VSC1433" s="1"/>
      <c r="VSD1433" s="1"/>
      <c r="VSE1433" s="1"/>
      <c r="VSF1433" s="1"/>
      <c r="VSG1433" s="1"/>
      <c r="VSH1433" s="1"/>
      <c r="VSI1433" s="1"/>
      <c r="VSJ1433" s="1"/>
      <c r="VSK1433" s="1"/>
      <c r="VSL1433" s="1"/>
      <c r="VSM1433" s="1"/>
      <c r="VSN1433" s="1"/>
      <c r="VSO1433" s="1"/>
      <c r="VSP1433" s="1"/>
      <c r="VSQ1433" s="1"/>
      <c r="VSR1433" s="1"/>
      <c r="VSS1433" s="1"/>
      <c r="VST1433" s="1"/>
      <c r="VSU1433" s="1"/>
      <c r="VSV1433" s="1"/>
      <c r="VSW1433" s="1"/>
      <c r="VSX1433" s="1"/>
      <c r="VSY1433" s="1"/>
      <c r="VSZ1433" s="1"/>
      <c r="VTA1433" s="1"/>
      <c r="VTB1433" s="1"/>
      <c r="VTC1433" s="1"/>
      <c r="VTD1433" s="1"/>
      <c r="VTE1433" s="1"/>
      <c r="VTF1433" s="1"/>
      <c r="VTG1433" s="1"/>
      <c r="VTH1433" s="1"/>
      <c r="VTI1433" s="1"/>
      <c r="VTJ1433" s="1"/>
      <c r="VTK1433" s="1"/>
      <c r="VTL1433" s="1"/>
      <c r="VTM1433" s="1"/>
      <c r="VTN1433" s="1"/>
      <c r="VTO1433" s="1"/>
      <c r="VTP1433" s="1"/>
      <c r="VTQ1433" s="1"/>
      <c r="VTR1433" s="1"/>
      <c r="VTS1433" s="1"/>
      <c r="VTT1433" s="1"/>
      <c r="VTU1433" s="1"/>
      <c r="VTV1433" s="1"/>
      <c r="VTW1433" s="1"/>
      <c r="VTX1433" s="1"/>
      <c r="VTY1433" s="1"/>
      <c r="VTZ1433" s="1"/>
      <c r="VUA1433" s="1"/>
      <c r="VUB1433" s="1"/>
      <c r="VUC1433" s="1"/>
      <c r="VUD1433" s="1"/>
      <c r="VUE1433" s="1"/>
      <c r="VUF1433" s="1"/>
      <c r="VUG1433" s="1"/>
      <c r="VUH1433" s="1"/>
      <c r="VUI1433" s="1"/>
      <c r="VUJ1433" s="1"/>
      <c r="VUK1433" s="1"/>
      <c r="VUL1433" s="1"/>
      <c r="VUM1433" s="1"/>
      <c r="VUN1433" s="1"/>
      <c r="VUO1433" s="1"/>
      <c r="VUP1433" s="1"/>
      <c r="VUQ1433" s="1"/>
      <c r="VUR1433" s="1"/>
      <c r="VUS1433" s="1"/>
      <c r="VUT1433" s="1"/>
      <c r="VUU1433" s="1"/>
      <c r="VUV1433" s="1"/>
      <c r="VUW1433" s="1"/>
      <c r="VUX1433" s="1"/>
      <c r="VUY1433" s="1"/>
      <c r="VUZ1433" s="1"/>
      <c r="VVA1433" s="1"/>
      <c r="VVB1433" s="1"/>
      <c r="VVC1433" s="1"/>
      <c r="VVD1433" s="1"/>
      <c r="VVE1433" s="1"/>
      <c r="VVF1433" s="1"/>
      <c r="VVG1433" s="1"/>
      <c r="VVH1433" s="1"/>
      <c r="VVI1433" s="1"/>
      <c r="VVJ1433" s="1"/>
      <c r="VVK1433" s="1"/>
      <c r="VVL1433" s="1"/>
      <c r="VVM1433" s="1"/>
      <c r="VVN1433" s="1"/>
      <c r="VVO1433" s="1"/>
      <c r="VVP1433" s="1"/>
      <c r="VVQ1433" s="1"/>
      <c r="VVR1433" s="1"/>
      <c r="VVS1433" s="1"/>
      <c r="VVT1433" s="1"/>
      <c r="VVU1433" s="1"/>
      <c r="VVV1433" s="1"/>
      <c r="VVW1433" s="1"/>
      <c r="VVX1433" s="1"/>
      <c r="VVY1433" s="1"/>
      <c r="VVZ1433" s="1"/>
      <c r="VWA1433" s="1"/>
      <c r="VWB1433" s="1"/>
      <c r="VWC1433" s="1"/>
      <c r="VWD1433" s="1"/>
      <c r="VWE1433" s="1"/>
      <c r="VWF1433" s="1"/>
      <c r="VWG1433" s="1"/>
      <c r="VWH1433" s="1"/>
      <c r="VWI1433" s="1"/>
      <c r="VWJ1433" s="1"/>
      <c r="VWK1433" s="1"/>
      <c r="VWL1433" s="1"/>
      <c r="VWM1433" s="1"/>
      <c r="VWN1433" s="1"/>
      <c r="VWO1433" s="1"/>
      <c r="VWP1433" s="1"/>
      <c r="VWQ1433" s="1"/>
      <c r="VWR1433" s="1"/>
      <c r="VWS1433" s="1"/>
      <c r="VWT1433" s="1"/>
      <c r="VWU1433" s="1"/>
      <c r="VWV1433" s="1"/>
      <c r="VWW1433" s="1"/>
      <c r="VWX1433" s="1"/>
      <c r="VWY1433" s="1"/>
      <c r="VWZ1433" s="1"/>
      <c r="VXA1433" s="1"/>
      <c r="VXB1433" s="1"/>
      <c r="VXC1433" s="1"/>
      <c r="VXD1433" s="1"/>
      <c r="VXE1433" s="1"/>
      <c r="VXF1433" s="1"/>
      <c r="VXG1433" s="1"/>
      <c r="VXH1433" s="1"/>
      <c r="VXI1433" s="1"/>
      <c r="VXJ1433" s="1"/>
      <c r="VXK1433" s="1"/>
      <c r="VXL1433" s="1"/>
      <c r="VXM1433" s="1"/>
      <c r="VXN1433" s="1"/>
      <c r="VXO1433" s="1"/>
      <c r="VXP1433" s="1"/>
      <c r="VXQ1433" s="1"/>
      <c r="VXR1433" s="1"/>
      <c r="VXS1433" s="1"/>
      <c r="VXT1433" s="1"/>
      <c r="VXU1433" s="1"/>
      <c r="VXV1433" s="1"/>
      <c r="VXW1433" s="1"/>
      <c r="VXX1433" s="1"/>
      <c r="VXY1433" s="1"/>
      <c r="VXZ1433" s="1"/>
      <c r="VYA1433" s="1"/>
      <c r="VYB1433" s="1"/>
      <c r="VYC1433" s="1"/>
      <c r="VYD1433" s="1"/>
      <c r="VYE1433" s="1"/>
      <c r="VYF1433" s="1"/>
      <c r="VYG1433" s="1"/>
      <c r="VYH1433" s="1"/>
      <c r="VYI1433" s="1"/>
      <c r="VYJ1433" s="1"/>
      <c r="VYK1433" s="1"/>
      <c r="VYL1433" s="1"/>
      <c r="VYM1433" s="1"/>
      <c r="VYN1433" s="1"/>
      <c r="VYO1433" s="1"/>
      <c r="VYP1433" s="1"/>
      <c r="VYQ1433" s="1"/>
      <c r="VYR1433" s="1"/>
      <c r="VYS1433" s="1"/>
      <c r="VYT1433" s="1"/>
      <c r="VYU1433" s="1"/>
      <c r="VYV1433" s="1"/>
      <c r="VYW1433" s="1"/>
      <c r="VYX1433" s="1"/>
      <c r="VYY1433" s="1"/>
      <c r="VYZ1433" s="1"/>
      <c r="VZA1433" s="1"/>
      <c r="VZB1433" s="1"/>
      <c r="VZC1433" s="1"/>
      <c r="VZD1433" s="1"/>
      <c r="VZE1433" s="1"/>
      <c r="VZF1433" s="1"/>
      <c r="VZG1433" s="1"/>
      <c r="VZH1433" s="1"/>
      <c r="VZI1433" s="1"/>
      <c r="VZJ1433" s="1"/>
      <c r="VZK1433" s="1"/>
      <c r="VZL1433" s="1"/>
      <c r="VZM1433" s="1"/>
      <c r="VZN1433" s="1"/>
      <c r="VZO1433" s="1"/>
      <c r="VZP1433" s="1"/>
      <c r="VZQ1433" s="1"/>
      <c r="VZR1433" s="1"/>
      <c r="VZS1433" s="1"/>
      <c r="VZT1433" s="1"/>
      <c r="VZU1433" s="1"/>
      <c r="VZV1433" s="1"/>
      <c r="VZW1433" s="1"/>
      <c r="VZX1433" s="1"/>
      <c r="VZY1433" s="1"/>
      <c r="VZZ1433" s="1"/>
      <c r="WAA1433" s="1"/>
      <c r="WAB1433" s="1"/>
      <c r="WAC1433" s="1"/>
      <c r="WAD1433" s="1"/>
      <c r="WAE1433" s="1"/>
      <c r="WAF1433" s="1"/>
      <c r="WAG1433" s="1"/>
      <c r="WAH1433" s="1"/>
      <c r="WAI1433" s="1"/>
      <c r="WAJ1433" s="1"/>
      <c r="WAK1433" s="1"/>
      <c r="WAL1433" s="1"/>
      <c r="WAM1433" s="1"/>
      <c r="WAN1433" s="1"/>
      <c r="WAO1433" s="1"/>
      <c r="WAP1433" s="1"/>
      <c r="WAQ1433" s="1"/>
      <c r="WAR1433" s="1"/>
      <c r="WAS1433" s="1"/>
      <c r="WAT1433" s="1"/>
      <c r="WAU1433" s="1"/>
      <c r="WAV1433" s="1"/>
      <c r="WAW1433" s="1"/>
      <c r="WAX1433" s="1"/>
      <c r="WAY1433" s="1"/>
      <c r="WAZ1433" s="1"/>
      <c r="WBA1433" s="1"/>
      <c r="WBB1433" s="1"/>
      <c r="WBC1433" s="1"/>
      <c r="WBD1433" s="1"/>
      <c r="WBE1433" s="1"/>
      <c r="WBF1433" s="1"/>
      <c r="WBG1433" s="1"/>
      <c r="WBH1433" s="1"/>
      <c r="WBI1433" s="1"/>
      <c r="WBJ1433" s="1"/>
      <c r="WBK1433" s="1"/>
      <c r="WBL1433" s="1"/>
      <c r="WBM1433" s="1"/>
      <c r="WBN1433" s="1"/>
      <c r="WBO1433" s="1"/>
      <c r="WBP1433" s="1"/>
      <c r="WBQ1433" s="1"/>
      <c r="WBR1433" s="1"/>
      <c r="WBS1433" s="1"/>
      <c r="WBT1433" s="1"/>
      <c r="WBU1433" s="1"/>
      <c r="WBV1433" s="1"/>
      <c r="WBW1433" s="1"/>
      <c r="WBX1433" s="1"/>
      <c r="WBY1433" s="1"/>
      <c r="WBZ1433" s="1"/>
      <c r="WCA1433" s="1"/>
      <c r="WCB1433" s="1"/>
      <c r="WCC1433" s="1"/>
      <c r="WCD1433" s="1"/>
      <c r="WCE1433" s="1"/>
      <c r="WCF1433" s="1"/>
      <c r="WCG1433" s="1"/>
      <c r="WCH1433" s="1"/>
      <c r="WCI1433" s="1"/>
      <c r="WCJ1433" s="1"/>
      <c r="WCK1433" s="1"/>
      <c r="WCL1433" s="1"/>
      <c r="WCM1433" s="1"/>
      <c r="WCN1433" s="1"/>
      <c r="WCO1433" s="1"/>
      <c r="WCP1433" s="1"/>
      <c r="WCQ1433" s="1"/>
      <c r="WCR1433" s="1"/>
      <c r="WCS1433" s="1"/>
      <c r="WCT1433" s="1"/>
      <c r="WCU1433" s="1"/>
      <c r="WCV1433" s="1"/>
      <c r="WCW1433" s="1"/>
      <c r="WCX1433" s="1"/>
      <c r="WCY1433" s="1"/>
      <c r="WCZ1433" s="1"/>
      <c r="WDA1433" s="1"/>
      <c r="WDB1433" s="1"/>
      <c r="WDC1433" s="1"/>
      <c r="WDD1433" s="1"/>
      <c r="WDE1433" s="1"/>
      <c r="WDF1433" s="1"/>
      <c r="WDG1433" s="1"/>
      <c r="WDH1433" s="1"/>
      <c r="WDI1433" s="1"/>
      <c r="WDJ1433" s="1"/>
      <c r="WDK1433" s="1"/>
      <c r="WDL1433" s="1"/>
      <c r="WDM1433" s="1"/>
      <c r="WDN1433" s="1"/>
      <c r="WDO1433" s="1"/>
      <c r="WDP1433" s="1"/>
      <c r="WDQ1433" s="1"/>
      <c r="WDR1433" s="1"/>
      <c r="WDS1433" s="1"/>
      <c r="WDT1433" s="1"/>
      <c r="WDU1433" s="1"/>
      <c r="WDV1433" s="1"/>
      <c r="WDW1433" s="1"/>
      <c r="WDX1433" s="1"/>
      <c r="WDY1433" s="1"/>
      <c r="WDZ1433" s="1"/>
      <c r="WEA1433" s="1"/>
      <c r="WEB1433" s="1"/>
      <c r="WEC1433" s="1"/>
      <c r="WED1433" s="1"/>
      <c r="WEE1433" s="1"/>
      <c r="WEF1433" s="1"/>
      <c r="WEG1433" s="1"/>
      <c r="WEH1433" s="1"/>
      <c r="WEI1433" s="1"/>
      <c r="WEJ1433" s="1"/>
      <c r="WEK1433" s="1"/>
      <c r="WEL1433" s="1"/>
      <c r="WEM1433" s="1"/>
      <c r="WEN1433" s="1"/>
      <c r="WEO1433" s="1"/>
      <c r="WEP1433" s="1"/>
      <c r="WEQ1433" s="1"/>
      <c r="WER1433" s="1"/>
      <c r="WES1433" s="1"/>
      <c r="WET1433" s="1"/>
      <c r="WEU1433" s="1"/>
      <c r="WEV1433" s="1"/>
      <c r="WEW1433" s="1"/>
      <c r="WEX1433" s="1"/>
      <c r="WEY1433" s="1"/>
      <c r="WEZ1433" s="1"/>
      <c r="WFA1433" s="1"/>
      <c r="WFB1433" s="1"/>
      <c r="WFC1433" s="1"/>
      <c r="WFD1433" s="1"/>
      <c r="WFE1433" s="1"/>
      <c r="WFF1433" s="1"/>
      <c r="WFG1433" s="1"/>
      <c r="WFH1433" s="1"/>
      <c r="WFI1433" s="1"/>
      <c r="WFJ1433" s="1"/>
      <c r="WFK1433" s="1"/>
      <c r="WFL1433" s="1"/>
      <c r="WFM1433" s="1"/>
      <c r="WFN1433" s="1"/>
      <c r="WFO1433" s="1"/>
      <c r="WFP1433" s="1"/>
      <c r="WFQ1433" s="1"/>
      <c r="WFR1433" s="1"/>
      <c r="WFS1433" s="1"/>
      <c r="WFT1433" s="1"/>
      <c r="WFU1433" s="1"/>
      <c r="WFV1433" s="1"/>
      <c r="WFW1433" s="1"/>
      <c r="WFX1433" s="1"/>
      <c r="WFY1433" s="1"/>
      <c r="WFZ1433" s="1"/>
      <c r="WGA1433" s="1"/>
      <c r="WGB1433" s="1"/>
      <c r="WGC1433" s="1"/>
      <c r="WGD1433" s="1"/>
      <c r="WGE1433" s="1"/>
      <c r="WGF1433" s="1"/>
      <c r="WGG1433" s="1"/>
      <c r="WGH1433" s="1"/>
      <c r="WGI1433" s="1"/>
      <c r="WGJ1433" s="1"/>
      <c r="WGK1433" s="1"/>
      <c r="WGL1433" s="1"/>
      <c r="WGM1433" s="1"/>
      <c r="WGN1433" s="1"/>
      <c r="WGO1433" s="1"/>
      <c r="WGP1433" s="1"/>
      <c r="WGQ1433" s="1"/>
      <c r="WGR1433" s="1"/>
      <c r="WGS1433" s="1"/>
      <c r="WGT1433" s="1"/>
      <c r="WGU1433" s="1"/>
      <c r="WGV1433" s="1"/>
      <c r="WGW1433" s="1"/>
      <c r="WGX1433" s="1"/>
      <c r="WGY1433" s="1"/>
      <c r="WGZ1433" s="1"/>
      <c r="WHA1433" s="1"/>
      <c r="WHB1433" s="1"/>
      <c r="WHC1433" s="1"/>
      <c r="WHD1433" s="1"/>
      <c r="WHE1433" s="1"/>
      <c r="WHF1433" s="1"/>
      <c r="WHG1433" s="1"/>
      <c r="WHH1433" s="1"/>
      <c r="WHI1433" s="1"/>
      <c r="WHJ1433" s="1"/>
      <c r="WHK1433" s="1"/>
      <c r="WHL1433" s="1"/>
      <c r="WHM1433" s="1"/>
      <c r="WHN1433" s="1"/>
      <c r="WHO1433" s="1"/>
      <c r="WHP1433" s="1"/>
      <c r="WHQ1433" s="1"/>
      <c r="WHR1433" s="1"/>
      <c r="WHS1433" s="1"/>
      <c r="WHT1433" s="1"/>
      <c r="WHU1433" s="1"/>
      <c r="WHV1433" s="1"/>
      <c r="WHW1433" s="1"/>
      <c r="WHX1433" s="1"/>
      <c r="WHY1433" s="1"/>
      <c r="WHZ1433" s="1"/>
      <c r="WIA1433" s="1"/>
      <c r="WIB1433" s="1"/>
      <c r="WIC1433" s="1"/>
      <c r="WID1433" s="1"/>
      <c r="WIE1433" s="1"/>
      <c r="WIF1433" s="1"/>
      <c r="WIG1433" s="1"/>
      <c r="WIH1433" s="1"/>
      <c r="WII1433" s="1"/>
      <c r="WIJ1433" s="1"/>
      <c r="WIK1433" s="1"/>
      <c r="WIL1433" s="1"/>
      <c r="WIM1433" s="1"/>
      <c r="WIN1433" s="1"/>
      <c r="WIO1433" s="1"/>
      <c r="WIP1433" s="1"/>
      <c r="WIQ1433" s="1"/>
      <c r="WIR1433" s="1"/>
      <c r="WIS1433" s="1"/>
      <c r="WIT1433" s="1"/>
      <c r="WIU1433" s="1"/>
      <c r="WIV1433" s="1"/>
      <c r="WIW1433" s="1"/>
      <c r="WIX1433" s="1"/>
      <c r="WIY1433" s="1"/>
      <c r="WIZ1433" s="1"/>
      <c r="WJA1433" s="1"/>
      <c r="WJB1433" s="1"/>
      <c r="WJC1433" s="1"/>
      <c r="WJD1433" s="1"/>
      <c r="WJE1433" s="1"/>
      <c r="WJF1433" s="1"/>
      <c r="WJG1433" s="1"/>
      <c r="WJH1433" s="1"/>
      <c r="WJI1433" s="1"/>
      <c r="WJJ1433" s="1"/>
      <c r="WJK1433" s="1"/>
      <c r="WJL1433" s="1"/>
      <c r="WJM1433" s="1"/>
      <c r="WJN1433" s="1"/>
      <c r="WJO1433" s="1"/>
      <c r="WJP1433" s="1"/>
      <c r="WJQ1433" s="1"/>
      <c r="WJR1433" s="1"/>
      <c r="WJS1433" s="1"/>
      <c r="WJT1433" s="1"/>
      <c r="WJU1433" s="1"/>
      <c r="WJV1433" s="1"/>
      <c r="WJW1433" s="1"/>
      <c r="WJX1433" s="1"/>
      <c r="WJY1433" s="1"/>
      <c r="WJZ1433" s="1"/>
      <c r="WKA1433" s="1"/>
      <c r="WKB1433" s="1"/>
      <c r="WKC1433" s="1"/>
      <c r="WKD1433" s="1"/>
      <c r="WKE1433" s="1"/>
      <c r="WKF1433" s="1"/>
      <c r="WKG1433" s="1"/>
      <c r="WKH1433" s="1"/>
      <c r="WKI1433" s="1"/>
      <c r="WKJ1433" s="1"/>
      <c r="WKK1433" s="1"/>
      <c r="WKL1433" s="1"/>
      <c r="WKM1433" s="1"/>
      <c r="WKN1433" s="1"/>
      <c r="WKO1433" s="1"/>
      <c r="WKP1433" s="1"/>
      <c r="WKQ1433" s="1"/>
      <c r="WKR1433" s="1"/>
      <c r="WKS1433" s="1"/>
      <c r="WKT1433" s="1"/>
      <c r="WKU1433" s="1"/>
      <c r="WKV1433" s="1"/>
      <c r="WKW1433" s="1"/>
      <c r="WKX1433" s="1"/>
      <c r="WKY1433" s="1"/>
      <c r="WKZ1433" s="1"/>
      <c r="WLA1433" s="1"/>
      <c r="WLB1433" s="1"/>
      <c r="WLC1433" s="1"/>
      <c r="WLD1433" s="1"/>
      <c r="WLE1433" s="1"/>
      <c r="WLF1433" s="1"/>
      <c r="WLG1433" s="1"/>
      <c r="WLH1433" s="1"/>
      <c r="WLI1433" s="1"/>
      <c r="WLJ1433" s="1"/>
      <c r="WLK1433" s="1"/>
      <c r="WLL1433" s="1"/>
      <c r="WLM1433" s="1"/>
      <c r="WLN1433" s="1"/>
      <c r="WLO1433" s="1"/>
      <c r="WLP1433" s="1"/>
      <c r="WLQ1433" s="1"/>
      <c r="WLR1433" s="1"/>
      <c r="WLS1433" s="1"/>
      <c r="WLT1433" s="1"/>
      <c r="WLU1433" s="1"/>
      <c r="WLV1433" s="1"/>
      <c r="WLW1433" s="1"/>
      <c r="WLX1433" s="1"/>
      <c r="WLY1433" s="1"/>
      <c r="WLZ1433" s="1"/>
      <c r="WMA1433" s="1"/>
      <c r="WMB1433" s="1"/>
      <c r="WMC1433" s="1"/>
      <c r="WMD1433" s="1"/>
      <c r="WME1433" s="1"/>
      <c r="WMF1433" s="1"/>
      <c r="WMG1433" s="1"/>
      <c r="WMH1433" s="1"/>
      <c r="WMI1433" s="1"/>
      <c r="WMJ1433" s="1"/>
      <c r="WMK1433" s="1"/>
      <c r="WML1433" s="1"/>
      <c r="WMM1433" s="1"/>
      <c r="WMN1433" s="1"/>
      <c r="WMO1433" s="1"/>
      <c r="WMP1433" s="1"/>
      <c r="WMQ1433" s="1"/>
      <c r="WMR1433" s="1"/>
      <c r="WMS1433" s="1"/>
      <c r="WMT1433" s="1"/>
      <c r="WMU1433" s="1"/>
      <c r="WMV1433" s="1"/>
      <c r="WMW1433" s="1"/>
      <c r="WMX1433" s="1"/>
      <c r="WMY1433" s="1"/>
      <c r="WMZ1433" s="1"/>
      <c r="WNA1433" s="1"/>
      <c r="WNB1433" s="1"/>
      <c r="WNC1433" s="1"/>
      <c r="WND1433" s="1"/>
      <c r="WNE1433" s="1"/>
      <c r="WNF1433" s="1"/>
      <c r="WNG1433" s="1"/>
      <c r="WNH1433" s="1"/>
      <c r="WNI1433" s="1"/>
      <c r="WNJ1433" s="1"/>
      <c r="WNK1433" s="1"/>
      <c r="WNL1433" s="1"/>
      <c r="WNM1433" s="1"/>
      <c r="WNN1433" s="1"/>
      <c r="WNO1433" s="1"/>
      <c r="WNP1433" s="1"/>
      <c r="WNQ1433" s="1"/>
      <c r="WNR1433" s="1"/>
      <c r="WNS1433" s="1"/>
      <c r="WNT1433" s="1"/>
      <c r="WNU1433" s="1"/>
      <c r="WNV1433" s="1"/>
      <c r="WNW1433" s="1"/>
      <c r="WNX1433" s="1"/>
      <c r="WNY1433" s="1"/>
      <c r="WNZ1433" s="1"/>
      <c r="WOA1433" s="1"/>
      <c r="WOB1433" s="1"/>
      <c r="WOC1433" s="1"/>
      <c r="WOD1433" s="1"/>
      <c r="WOE1433" s="1"/>
      <c r="WOF1433" s="1"/>
      <c r="WOG1433" s="1"/>
      <c r="WOH1433" s="1"/>
      <c r="WOI1433" s="1"/>
      <c r="WOJ1433" s="1"/>
      <c r="WOK1433" s="1"/>
      <c r="WOL1433" s="1"/>
      <c r="WOM1433" s="1"/>
      <c r="WON1433" s="1"/>
      <c r="WOO1433" s="1"/>
      <c r="WOP1433" s="1"/>
      <c r="WOQ1433" s="1"/>
      <c r="WOR1433" s="1"/>
      <c r="WOS1433" s="1"/>
      <c r="WOT1433" s="1"/>
      <c r="WOU1433" s="1"/>
      <c r="WOV1433" s="1"/>
      <c r="WOW1433" s="1"/>
      <c r="WOX1433" s="1"/>
      <c r="WOY1433" s="1"/>
      <c r="WOZ1433" s="1"/>
      <c r="WPA1433" s="1"/>
      <c r="WPB1433" s="1"/>
      <c r="WPC1433" s="1"/>
      <c r="WPD1433" s="1"/>
      <c r="WPE1433" s="1"/>
      <c r="WPF1433" s="1"/>
      <c r="WPG1433" s="1"/>
      <c r="WPH1433" s="1"/>
      <c r="WPI1433" s="1"/>
      <c r="WPJ1433" s="1"/>
      <c r="WPK1433" s="1"/>
      <c r="WPL1433" s="1"/>
      <c r="WPM1433" s="1"/>
      <c r="WPN1433" s="1"/>
      <c r="WPO1433" s="1"/>
      <c r="WPP1433" s="1"/>
      <c r="WPQ1433" s="1"/>
      <c r="WPR1433" s="1"/>
      <c r="WPS1433" s="1"/>
      <c r="WPT1433" s="1"/>
      <c r="WPU1433" s="1"/>
      <c r="WPV1433" s="1"/>
      <c r="WPW1433" s="1"/>
      <c r="WPX1433" s="1"/>
      <c r="WPY1433" s="1"/>
      <c r="WPZ1433" s="1"/>
      <c r="WQA1433" s="1"/>
      <c r="WQB1433" s="1"/>
      <c r="WQC1433" s="1"/>
      <c r="WQD1433" s="1"/>
      <c r="WQE1433" s="1"/>
      <c r="WQF1433" s="1"/>
      <c r="WQG1433" s="1"/>
      <c r="WQH1433" s="1"/>
      <c r="WQI1433" s="1"/>
      <c r="WQJ1433" s="1"/>
      <c r="WQK1433" s="1"/>
      <c r="WQL1433" s="1"/>
      <c r="WQM1433" s="1"/>
      <c r="WQN1433" s="1"/>
      <c r="WQO1433" s="1"/>
      <c r="WQP1433" s="1"/>
      <c r="WQQ1433" s="1"/>
      <c r="WQR1433" s="1"/>
      <c r="WQS1433" s="1"/>
      <c r="WQT1433" s="1"/>
      <c r="WQU1433" s="1"/>
      <c r="WQV1433" s="1"/>
      <c r="WQW1433" s="1"/>
      <c r="WQX1433" s="1"/>
      <c r="WQY1433" s="1"/>
      <c r="WQZ1433" s="1"/>
      <c r="WRA1433" s="1"/>
      <c r="WRB1433" s="1"/>
      <c r="WRC1433" s="1"/>
      <c r="WRD1433" s="1"/>
      <c r="WRE1433" s="1"/>
      <c r="WRF1433" s="1"/>
      <c r="WRG1433" s="1"/>
      <c r="WRH1433" s="1"/>
      <c r="WRI1433" s="1"/>
      <c r="WRJ1433" s="1"/>
      <c r="WRK1433" s="1"/>
      <c r="WRL1433" s="1"/>
      <c r="WRM1433" s="1"/>
      <c r="WRN1433" s="1"/>
      <c r="WRO1433" s="1"/>
      <c r="WRP1433" s="1"/>
      <c r="WRQ1433" s="1"/>
      <c r="WRR1433" s="1"/>
      <c r="WRS1433" s="1"/>
      <c r="WRT1433" s="1"/>
      <c r="WRU1433" s="1"/>
      <c r="WRV1433" s="1"/>
      <c r="WRW1433" s="1"/>
      <c r="WRX1433" s="1"/>
      <c r="WRY1433" s="1"/>
      <c r="WRZ1433" s="1"/>
      <c r="WSA1433" s="1"/>
      <c r="WSB1433" s="1"/>
      <c r="WSC1433" s="1"/>
      <c r="WSD1433" s="1"/>
      <c r="WSE1433" s="1"/>
      <c r="WSF1433" s="1"/>
      <c r="WSG1433" s="1"/>
      <c r="WSH1433" s="1"/>
      <c r="WSI1433" s="1"/>
      <c r="WSJ1433" s="1"/>
      <c r="WSK1433" s="1"/>
      <c r="WSL1433" s="1"/>
      <c r="WSM1433" s="1"/>
      <c r="WSN1433" s="1"/>
      <c r="WSO1433" s="1"/>
      <c r="WSP1433" s="1"/>
      <c r="WSQ1433" s="1"/>
      <c r="WSR1433" s="1"/>
      <c r="WSS1433" s="1"/>
      <c r="WST1433" s="1"/>
      <c r="WSU1433" s="1"/>
      <c r="WSV1433" s="1"/>
      <c r="WSW1433" s="1"/>
      <c r="WSX1433" s="1"/>
      <c r="WSY1433" s="1"/>
      <c r="WSZ1433" s="1"/>
      <c r="WTA1433" s="1"/>
      <c r="WTB1433" s="1"/>
      <c r="WTC1433" s="1"/>
      <c r="WTD1433" s="1"/>
      <c r="WTE1433" s="1"/>
      <c r="WTF1433" s="1"/>
      <c r="WTG1433" s="1"/>
      <c r="WTH1433" s="1"/>
      <c r="WTI1433" s="1"/>
      <c r="WTJ1433" s="1"/>
      <c r="WTK1433" s="1"/>
      <c r="WTL1433" s="1"/>
      <c r="WTM1433" s="1"/>
      <c r="WTN1433" s="1"/>
      <c r="WTO1433" s="1"/>
      <c r="WTP1433" s="1"/>
      <c r="WTQ1433" s="1"/>
      <c r="WTR1433" s="1"/>
      <c r="WTS1433" s="1"/>
      <c r="WTT1433" s="1"/>
      <c r="WTU1433" s="1"/>
      <c r="WTV1433" s="1"/>
      <c r="WTW1433" s="1"/>
      <c r="WTX1433" s="1"/>
      <c r="WTY1433" s="1"/>
      <c r="WTZ1433" s="1"/>
      <c r="WUA1433" s="1"/>
      <c r="WUB1433" s="1"/>
      <c r="WUC1433" s="1"/>
      <c r="WUD1433" s="1"/>
      <c r="WUE1433" s="1"/>
      <c r="WUF1433" s="1"/>
      <c r="WUG1433" s="1"/>
      <c r="WUH1433" s="1"/>
      <c r="WUI1433" s="1"/>
      <c r="WUJ1433" s="1"/>
      <c r="WUK1433" s="1"/>
      <c r="WUL1433" s="1"/>
      <c r="WUM1433" s="1"/>
      <c r="WUN1433" s="1"/>
      <c r="WUO1433" s="1"/>
      <c r="WUP1433" s="1"/>
      <c r="WUQ1433" s="1"/>
      <c r="WUR1433" s="1"/>
      <c r="WUS1433" s="1"/>
      <c r="WUT1433" s="1"/>
      <c r="WUU1433" s="1"/>
      <c r="WUV1433" s="1"/>
      <c r="WUW1433" s="1"/>
      <c r="WUX1433" s="1"/>
      <c r="WUY1433" s="1"/>
      <c r="WUZ1433" s="1"/>
      <c r="WVA1433" s="1"/>
      <c r="WVB1433" s="1"/>
      <c r="WVC1433" s="1"/>
      <c r="WVD1433" s="1"/>
      <c r="WVE1433" s="1"/>
      <c r="WVF1433" s="1"/>
      <c r="WVG1433" s="1"/>
      <c r="WVH1433" s="1"/>
      <c r="WVI1433" s="1"/>
      <c r="WVJ1433" s="1"/>
      <c r="WVK1433" s="1"/>
      <c r="WVL1433" s="1"/>
      <c r="WVM1433" s="1"/>
      <c r="WVN1433" s="1"/>
      <c r="WVO1433" s="1"/>
      <c r="WVP1433" s="1"/>
      <c r="WVQ1433" s="1"/>
      <c r="WVR1433" s="1"/>
      <c r="WVS1433" s="1"/>
      <c r="WVT1433" s="1"/>
      <c r="WVU1433" s="1"/>
      <c r="WVV1433" s="1"/>
      <c r="WVW1433" s="1"/>
      <c r="WVX1433" s="1"/>
      <c r="WVY1433" s="1"/>
      <c r="WVZ1433" s="1"/>
      <c r="WWA1433" s="1"/>
      <c r="WWB1433" s="1"/>
      <c r="WWC1433" s="1"/>
      <c r="WWD1433" s="1"/>
      <c r="WWE1433" s="1"/>
      <c r="WWF1433" s="1"/>
      <c r="WWG1433" s="1"/>
      <c r="WWH1433" s="1"/>
      <c r="WWI1433" s="1"/>
      <c r="WWJ1433" s="1"/>
      <c r="WWK1433" s="1"/>
      <c r="WWL1433" s="1"/>
      <c r="WWM1433" s="1"/>
      <c r="WWN1433" s="1"/>
      <c r="WWO1433" s="1"/>
      <c r="WWP1433" s="1"/>
      <c r="WWQ1433" s="1"/>
      <c r="WWR1433" s="1"/>
      <c r="WWS1433" s="1"/>
      <c r="WWT1433" s="1"/>
      <c r="WWU1433" s="1"/>
      <c r="WWV1433" s="1"/>
      <c r="WWW1433" s="1"/>
      <c r="WWX1433" s="1"/>
      <c r="WWY1433" s="1"/>
      <c r="WWZ1433" s="1"/>
      <c r="WXA1433" s="1"/>
      <c r="WXB1433" s="1"/>
      <c r="WXC1433" s="1"/>
      <c r="WXD1433" s="1"/>
      <c r="WXE1433" s="1"/>
      <c r="WXF1433" s="1"/>
      <c r="WXG1433" s="1"/>
      <c r="WXH1433" s="1"/>
      <c r="WXI1433" s="1"/>
      <c r="WXJ1433" s="1"/>
      <c r="WXK1433" s="1"/>
      <c r="WXL1433" s="1"/>
      <c r="WXM1433" s="1"/>
      <c r="WXN1433" s="1"/>
      <c r="WXO1433" s="1"/>
      <c r="WXP1433" s="1"/>
      <c r="WXQ1433" s="1"/>
      <c r="WXR1433" s="1"/>
      <c r="WXS1433" s="1"/>
      <c r="WXT1433" s="1"/>
      <c r="WXU1433" s="1"/>
      <c r="WXV1433" s="1"/>
      <c r="WXW1433" s="1"/>
      <c r="WXX1433" s="1"/>
      <c r="WXY1433" s="1"/>
      <c r="WXZ1433" s="1"/>
      <c r="WYA1433" s="1"/>
      <c r="WYB1433" s="1"/>
      <c r="WYC1433" s="1"/>
      <c r="WYD1433" s="1"/>
      <c r="WYE1433" s="1"/>
      <c r="WYF1433" s="1"/>
      <c r="WYG1433" s="1"/>
      <c r="WYH1433" s="1"/>
      <c r="WYI1433" s="1"/>
      <c r="WYJ1433" s="1"/>
      <c r="WYK1433" s="1"/>
      <c r="WYL1433" s="1"/>
      <c r="WYM1433" s="1"/>
      <c r="WYN1433" s="1"/>
      <c r="WYO1433" s="1"/>
      <c r="WYP1433" s="1"/>
      <c r="WYQ1433" s="1"/>
      <c r="WYR1433" s="1"/>
      <c r="WYS1433" s="1"/>
      <c r="WYT1433" s="1"/>
      <c r="WYU1433" s="1"/>
      <c r="WYV1433" s="1"/>
      <c r="WYW1433" s="1"/>
      <c r="WYX1433" s="1"/>
      <c r="WYY1433" s="1"/>
      <c r="WYZ1433" s="1"/>
      <c r="WZA1433" s="1"/>
      <c r="WZB1433" s="1"/>
      <c r="WZC1433" s="1"/>
      <c r="WZD1433" s="1"/>
      <c r="WZE1433" s="1"/>
      <c r="WZF1433" s="1"/>
      <c r="WZG1433" s="1"/>
      <c r="WZH1433" s="1"/>
      <c r="WZI1433" s="1"/>
      <c r="WZJ1433" s="1"/>
      <c r="WZK1433" s="1"/>
      <c r="WZL1433" s="1"/>
      <c r="WZM1433" s="1"/>
      <c r="WZN1433" s="1"/>
      <c r="WZO1433" s="1"/>
      <c r="WZP1433" s="1"/>
      <c r="WZQ1433" s="1"/>
      <c r="WZR1433" s="1"/>
      <c r="WZS1433" s="1"/>
      <c r="WZT1433" s="1"/>
      <c r="WZU1433" s="1"/>
      <c r="WZV1433" s="1"/>
      <c r="WZW1433" s="1"/>
      <c r="WZX1433" s="1"/>
      <c r="WZY1433" s="1"/>
      <c r="WZZ1433" s="1"/>
      <c r="XAA1433" s="1"/>
      <c r="XAB1433" s="1"/>
      <c r="XAC1433" s="1"/>
      <c r="XAD1433" s="1"/>
      <c r="XAE1433" s="1"/>
      <c r="XAF1433" s="1"/>
      <c r="XAG1433" s="1"/>
      <c r="XAH1433" s="1"/>
      <c r="XAI1433" s="1"/>
      <c r="XAJ1433" s="1"/>
      <c r="XAK1433" s="1"/>
      <c r="XAL1433" s="1"/>
      <c r="XAM1433" s="1"/>
      <c r="XAN1433" s="1"/>
      <c r="XAO1433" s="1"/>
      <c r="XAP1433" s="1"/>
      <c r="XAQ1433" s="1"/>
      <c r="XAR1433" s="1"/>
      <c r="XAS1433" s="1"/>
      <c r="XAT1433" s="1"/>
      <c r="XAU1433" s="1"/>
      <c r="XAV1433" s="1"/>
      <c r="XAW1433" s="1"/>
      <c r="XAX1433" s="1"/>
      <c r="XAY1433" s="1"/>
      <c r="XAZ1433" s="1"/>
      <c r="XBA1433" s="1"/>
      <c r="XBB1433" s="1"/>
      <c r="XBC1433" s="1"/>
      <c r="XBD1433" s="1"/>
      <c r="XBE1433" s="1"/>
      <c r="XBF1433" s="1"/>
      <c r="XBG1433" s="1"/>
      <c r="XBH1433" s="1"/>
      <c r="XBI1433" s="1"/>
      <c r="XBJ1433" s="1"/>
      <c r="XBK1433" s="1"/>
      <c r="XBL1433" s="1"/>
      <c r="XBM1433" s="1"/>
      <c r="XBN1433" s="1"/>
      <c r="XBO1433" s="1"/>
      <c r="XBP1433" s="1"/>
      <c r="XBQ1433" s="1"/>
      <c r="XBR1433" s="1"/>
      <c r="XBS1433" s="1"/>
      <c r="XBT1433" s="1"/>
      <c r="XBU1433" s="1"/>
      <c r="XBV1433" s="1"/>
      <c r="XBW1433" s="1"/>
      <c r="XBX1433" s="1"/>
      <c r="XBY1433" s="1"/>
      <c r="XBZ1433" s="1"/>
      <c r="XCA1433" s="1"/>
      <c r="XCB1433" s="1"/>
      <c r="XCC1433" s="1"/>
      <c r="XCD1433" s="1"/>
      <c r="XCE1433" s="1"/>
      <c r="XCF1433" s="1"/>
      <c r="XCG1433" s="1"/>
      <c r="XCH1433" s="1"/>
      <c r="XCI1433" s="1"/>
      <c r="XCJ1433" s="1"/>
      <c r="XCK1433" s="1"/>
      <c r="XCL1433" s="1"/>
      <c r="XCM1433" s="1"/>
      <c r="XCN1433" s="44"/>
      <c r="XCO1433" s="41"/>
      <c r="XCP1433" s="42"/>
      <c r="XCQ1433" s="49"/>
      <c r="XCR1433" s="44"/>
      <c r="XCS1433" s="41"/>
      <c r="XCT1433" s="42"/>
      <c r="XCU1433" s="49"/>
      <c r="XCV1433" s="44"/>
      <c r="XCW1433" s="41"/>
      <c r="XCX1433" s="42"/>
      <c r="XCY1433" s="49"/>
    </row>
    <row r="1434" spans="1:16327" s="34" customFormat="1" ht="31.5" x14ac:dyDescent="0.25">
      <c r="A1434" s="157" t="s">
        <v>547</v>
      </c>
      <c r="B1434" s="93" t="s">
        <v>197</v>
      </c>
      <c r="C1434" s="110"/>
      <c r="D1434" s="171">
        <f>D1435+D1438</f>
        <v>55934</v>
      </c>
      <c r="E1434" s="171">
        <f>E1435+E1438</f>
        <v>15150</v>
      </c>
    </row>
    <row r="1435" spans="1:16327" s="34" customFormat="1" ht="15.75" x14ac:dyDescent="0.25">
      <c r="A1435" s="138" t="s">
        <v>819</v>
      </c>
      <c r="B1435" s="89" t="s">
        <v>545</v>
      </c>
      <c r="C1435" s="110"/>
      <c r="D1435" s="170">
        <f t="shared" ref="D1435:E1435" si="418">D1436</f>
        <v>3000</v>
      </c>
      <c r="E1435" s="170">
        <f t="shared" si="418"/>
        <v>3000</v>
      </c>
    </row>
    <row r="1436" spans="1:16327" s="34" customFormat="1" ht="15.75" x14ac:dyDescent="0.25">
      <c r="A1436" s="157" t="s">
        <v>13</v>
      </c>
      <c r="B1436" s="93" t="s">
        <v>545</v>
      </c>
      <c r="C1436" s="84">
        <v>800</v>
      </c>
      <c r="D1436" s="171">
        <f>D1437</f>
        <v>3000</v>
      </c>
      <c r="E1436" s="171">
        <f>E1437</f>
        <v>3000</v>
      </c>
    </row>
    <row r="1437" spans="1:16327" s="34" customFormat="1" ht="15.75" x14ac:dyDescent="0.25">
      <c r="A1437" s="157" t="s">
        <v>2</v>
      </c>
      <c r="B1437" s="93" t="s">
        <v>545</v>
      </c>
      <c r="C1437" s="84">
        <v>870</v>
      </c>
      <c r="D1437" s="171">
        <v>3000</v>
      </c>
      <c r="E1437" s="171">
        <v>3000</v>
      </c>
    </row>
    <row r="1438" spans="1:16327" s="34" customFormat="1" ht="15.75" x14ac:dyDescent="0.25">
      <c r="A1438" s="138" t="s">
        <v>548</v>
      </c>
      <c r="B1438" s="94" t="s">
        <v>566</v>
      </c>
      <c r="C1438" s="90"/>
      <c r="D1438" s="170">
        <f>D1439</f>
        <v>52934</v>
      </c>
      <c r="E1438" s="170">
        <f>E1439</f>
        <v>12150</v>
      </c>
    </row>
    <row r="1439" spans="1:16327" s="34" customFormat="1" ht="15.75" x14ac:dyDescent="0.25">
      <c r="A1439" s="38" t="s">
        <v>13</v>
      </c>
      <c r="B1439" s="93" t="s">
        <v>566</v>
      </c>
      <c r="C1439" s="93" t="s">
        <v>14</v>
      </c>
      <c r="D1439" s="171">
        <f t="shared" ref="D1439:E1440" si="419">D1440</f>
        <v>52934</v>
      </c>
      <c r="E1439" s="171">
        <f t="shared" si="419"/>
        <v>12150</v>
      </c>
    </row>
    <row r="1440" spans="1:16327" s="34" customFormat="1" ht="15.75" x14ac:dyDescent="0.25">
      <c r="A1440" s="157" t="s">
        <v>549</v>
      </c>
      <c r="B1440" s="93" t="s">
        <v>566</v>
      </c>
      <c r="C1440" s="93" t="s">
        <v>550</v>
      </c>
      <c r="D1440" s="171">
        <f t="shared" si="419"/>
        <v>52934</v>
      </c>
      <c r="E1440" s="171">
        <f t="shared" si="419"/>
        <v>12150</v>
      </c>
    </row>
    <row r="1441" spans="1:5" s="34" customFormat="1" ht="15.75" x14ac:dyDescent="0.25">
      <c r="A1441" s="157" t="s">
        <v>551</v>
      </c>
      <c r="B1441" s="93" t="s">
        <v>566</v>
      </c>
      <c r="C1441" s="93" t="s">
        <v>552</v>
      </c>
      <c r="D1441" s="171">
        <f>12150+125582-84798</f>
        <v>52934</v>
      </c>
      <c r="E1441" s="171">
        <v>12150</v>
      </c>
    </row>
    <row r="1442" spans="1:5" s="34" customFormat="1" ht="15.75" x14ac:dyDescent="0.25">
      <c r="A1442" s="138" t="s">
        <v>50</v>
      </c>
      <c r="B1442" s="94" t="s">
        <v>178</v>
      </c>
      <c r="C1442" s="110"/>
      <c r="D1442" s="170">
        <f t="shared" ref="D1442:E1448" si="420">D1443</f>
        <v>170</v>
      </c>
      <c r="E1442" s="170">
        <f t="shared" si="420"/>
        <v>170</v>
      </c>
    </row>
    <row r="1443" spans="1:5" s="34" customFormat="1" ht="31.5" x14ac:dyDescent="0.2">
      <c r="A1443" s="141" t="s">
        <v>516</v>
      </c>
      <c r="B1443" s="93" t="s">
        <v>178</v>
      </c>
      <c r="C1443" s="84" t="s">
        <v>15</v>
      </c>
      <c r="D1443" s="171">
        <f t="shared" si="420"/>
        <v>170</v>
      </c>
      <c r="E1443" s="171">
        <f t="shared" si="420"/>
        <v>170</v>
      </c>
    </row>
    <row r="1444" spans="1:5" s="34" customFormat="1" ht="31.5" x14ac:dyDescent="0.25">
      <c r="A1444" s="157" t="s">
        <v>17</v>
      </c>
      <c r="B1444" s="93" t="s">
        <v>178</v>
      </c>
      <c r="C1444" s="84" t="s">
        <v>16</v>
      </c>
      <c r="D1444" s="171">
        <f t="shared" si="420"/>
        <v>170</v>
      </c>
      <c r="E1444" s="171">
        <f t="shared" si="420"/>
        <v>170</v>
      </c>
    </row>
    <row r="1445" spans="1:5" s="34" customFormat="1" ht="15.75" x14ac:dyDescent="0.25">
      <c r="A1445" s="157" t="s">
        <v>743</v>
      </c>
      <c r="B1445" s="93" t="s">
        <v>178</v>
      </c>
      <c r="C1445" s="84" t="s">
        <v>77</v>
      </c>
      <c r="D1445" s="171">
        <v>170</v>
      </c>
      <c r="E1445" s="171">
        <v>170</v>
      </c>
    </row>
    <row r="1446" spans="1:5" s="34" customFormat="1" ht="31.5" x14ac:dyDescent="0.25">
      <c r="A1446" s="138" t="s">
        <v>601</v>
      </c>
      <c r="B1446" s="94" t="s">
        <v>600</v>
      </c>
      <c r="C1446" s="110"/>
      <c r="D1446" s="170">
        <f t="shared" si="420"/>
        <v>30</v>
      </c>
      <c r="E1446" s="170">
        <f t="shared" si="420"/>
        <v>30</v>
      </c>
    </row>
    <row r="1447" spans="1:5" s="34" customFormat="1" ht="31.5" x14ac:dyDescent="0.2">
      <c r="A1447" s="141" t="s">
        <v>516</v>
      </c>
      <c r="B1447" s="93" t="s">
        <v>600</v>
      </c>
      <c r="C1447" s="84" t="s">
        <v>15</v>
      </c>
      <c r="D1447" s="171">
        <f t="shared" si="420"/>
        <v>30</v>
      </c>
      <c r="E1447" s="171">
        <f t="shared" si="420"/>
        <v>30</v>
      </c>
    </row>
    <row r="1448" spans="1:5" s="34" customFormat="1" ht="31.5" x14ac:dyDescent="0.25">
      <c r="A1448" s="157" t="s">
        <v>17</v>
      </c>
      <c r="B1448" s="93" t="s">
        <v>600</v>
      </c>
      <c r="C1448" s="84" t="s">
        <v>16</v>
      </c>
      <c r="D1448" s="171">
        <f t="shared" si="420"/>
        <v>30</v>
      </c>
      <c r="E1448" s="171">
        <f t="shared" si="420"/>
        <v>30</v>
      </c>
    </row>
    <row r="1449" spans="1:5" s="34" customFormat="1" ht="15.75" x14ac:dyDescent="0.25">
      <c r="A1449" s="157" t="s">
        <v>743</v>
      </c>
      <c r="B1449" s="93" t="s">
        <v>600</v>
      </c>
      <c r="C1449" s="84" t="s">
        <v>77</v>
      </c>
      <c r="D1449" s="171">
        <v>30</v>
      </c>
      <c r="E1449" s="171">
        <v>30</v>
      </c>
    </row>
    <row r="1450" spans="1:5" s="34" customFormat="1" ht="15.75" x14ac:dyDescent="0.25">
      <c r="A1450" s="138" t="s">
        <v>51</v>
      </c>
      <c r="B1450" s="94" t="s">
        <v>179</v>
      </c>
      <c r="C1450" s="110"/>
      <c r="D1450" s="170">
        <f>D1451</f>
        <v>700</v>
      </c>
      <c r="E1450" s="170">
        <f>E1451</f>
        <v>700</v>
      </c>
    </row>
    <row r="1451" spans="1:5" s="34" customFormat="1" ht="15.75" x14ac:dyDescent="0.25">
      <c r="A1451" s="157" t="s">
        <v>22</v>
      </c>
      <c r="B1451" s="93" t="s">
        <v>179</v>
      </c>
      <c r="C1451" s="84" t="s">
        <v>23</v>
      </c>
      <c r="D1451" s="171">
        <v>700</v>
      </c>
      <c r="E1451" s="171">
        <v>700</v>
      </c>
    </row>
    <row r="1452" spans="1:5" s="34" customFormat="1" ht="15.75" x14ac:dyDescent="0.25">
      <c r="A1452" s="157" t="s">
        <v>66</v>
      </c>
      <c r="B1452" s="93" t="s">
        <v>179</v>
      </c>
      <c r="C1452" s="84" t="s">
        <v>67</v>
      </c>
      <c r="D1452" s="171">
        <v>700</v>
      </c>
      <c r="E1452" s="171">
        <v>700</v>
      </c>
    </row>
    <row r="1453" spans="1:5" s="34" customFormat="1" ht="18.75" x14ac:dyDescent="0.3">
      <c r="A1453" s="64" t="s">
        <v>101</v>
      </c>
      <c r="B1453" s="84"/>
      <c r="C1453" s="110"/>
      <c r="D1453" s="191">
        <f>D1404+D1433</f>
        <v>84032</v>
      </c>
      <c r="E1453" s="191">
        <f>E1404+E1433</f>
        <v>43248</v>
      </c>
    </row>
    <row r="1454" spans="1:5" s="34" customFormat="1" ht="18.75" x14ac:dyDescent="0.25">
      <c r="A1454" s="65" t="s">
        <v>40</v>
      </c>
      <c r="B1454" s="84"/>
      <c r="C1454" s="110"/>
      <c r="D1454" s="191">
        <f>D1403+D1453</f>
        <v>11359854.530000001</v>
      </c>
      <c r="E1454" s="191">
        <f>E1403+E1453</f>
        <v>10597790.68</v>
      </c>
    </row>
    <row r="1455" spans="1:5" s="34" customFormat="1" ht="18.75" x14ac:dyDescent="0.25">
      <c r="A1455" s="66"/>
      <c r="B1455" s="125"/>
      <c r="C1455" s="126"/>
      <c r="D1455" s="195"/>
      <c r="E1455" s="195"/>
    </row>
    <row r="1456" spans="1:5" s="34" customFormat="1" ht="18.75" hidden="1" x14ac:dyDescent="0.25">
      <c r="A1456" s="66"/>
      <c r="B1456" s="125"/>
      <c r="C1456" s="126"/>
      <c r="D1456" s="195"/>
      <c r="E1456" s="195"/>
    </row>
    <row r="1457" spans="1:5" s="34" customFormat="1" ht="18.75" x14ac:dyDescent="0.3">
      <c r="A1457" s="67" t="s">
        <v>71</v>
      </c>
      <c r="B1457" s="127"/>
      <c r="C1457" s="127"/>
      <c r="D1457" s="196" t="s">
        <v>869</v>
      </c>
      <c r="E1457" s="196"/>
    </row>
    <row r="1458" spans="1:5" s="34" customFormat="1" ht="18.75" x14ac:dyDescent="0.25">
      <c r="A1458" s="66"/>
      <c r="B1458" s="125"/>
      <c r="C1458" s="126"/>
      <c r="D1458" s="197"/>
      <c r="E1458" s="197"/>
    </row>
    <row r="1459" spans="1:5" s="34" customFormat="1" ht="18.75" x14ac:dyDescent="0.25">
      <c r="A1459" s="66"/>
      <c r="B1459" s="125"/>
      <c r="C1459" s="128"/>
      <c r="D1459" s="198"/>
      <c r="E1459" s="198"/>
    </row>
    <row r="1460" spans="1:5" s="34" customFormat="1" ht="15.75" x14ac:dyDescent="0.2">
      <c r="A1460" s="68"/>
      <c r="B1460" s="129"/>
      <c r="C1460" s="130"/>
      <c r="D1460" s="198"/>
      <c r="E1460" s="198"/>
    </row>
    <row r="1461" spans="1:5" s="34" customFormat="1" ht="18.75" x14ac:dyDescent="0.2">
      <c r="A1461" s="68"/>
      <c r="B1461" s="129"/>
      <c r="C1461" s="131"/>
      <c r="D1461" s="199"/>
      <c r="E1461" s="199"/>
    </row>
    <row r="1462" spans="1:5" s="34" customFormat="1" ht="18.75" x14ac:dyDescent="0.2">
      <c r="A1462" s="68"/>
      <c r="B1462" s="129"/>
      <c r="C1462" s="131"/>
      <c r="D1462" s="199"/>
      <c r="E1462" s="199"/>
    </row>
    <row r="1463" spans="1:5" s="34" customFormat="1" ht="18.75" x14ac:dyDescent="0.2">
      <c r="A1463" s="68"/>
      <c r="B1463" s="129"/>
      <c r="C1463" s="132"/>
      <c r="D1463" s="200"/>
      <c r="E1463" s="200"/>
    </row>
    <row r="1464" spans="1:5" s="34" customFormat="1" x14ac:dyDescent="0.2">
      <c r="A1464" s="68"/>
      <c r="B1464" s="129"/>
      <c r="C1464" s="130"/>
      <c r="D1464" s="201"/>
      <c r="E1464" s="201"/>
    </row>
    <row r="1465" spans="1:5" s="34" customFormat="1" x14ac:dyDescent="0.2">
      <c r="A1465" s="68"/>
      <c r="B1465" s="129"/>
      <c r="C1465" s="130"/>
      <c r="D1465" s="201"/>
      <c r="E1465" s="201"/>
    </row>
    <row r="1466" spans="1:5" s="34" customFormat="1" x14ac:dyDescent="0.2">
      <c r="A1466" s="68"/>
      <c r="B1466" s="129"/>
      <c r="C1466" s="130"/>
      <c r="D1466" s="201"/>
      <c r="E1466" s="201"/>
    </row>
    <row r="1467" spans="1:5" s="34" customFormat="1" x14ac:dyDescent="0.2">
      <c r="A1467" s="68"/>
      <c r="B1467" s="129"/>
      <c r="C1467" s="130"/>
      <c r="D1467" s="201"/>
      <c r="E1467" s="201"/>
    </row>
    <row r="1468" spans="1:5" s="34" customFormat="1" x14ac:dyDescent="0.2">
      <c r="A1468" s="68"/>
      <c r="B1468" s="129"/>
      <c r="C1468" s="130"/>
      <c r="D1468" s="201"/>
      <c r="E1468" s="201"/>
    </row>
    <row r="1469" spans="1:5" s="34" customFormat="1" x14ac:dyDescent="0.2">
      <c r="A1469" s="68"/>
      <c r="B1469" s="129"/>
      <c r="C1469" s="130"/>
      <c r="D1469" s="201"/>
      <c r="E1469" s="201"/>
    </row>
    <row r="1470" spans="1:5" s="34" customFormat="1" x14ac:dyDescent="0.2">
      <c r="A1470" s="68"/>
      <c r="B1470" s="129"/>
      <c r="C1470" s="130"/>
      <c r="D1470" s="201"/>
      <c r="E1470" s="201"/>
    </row>
    <row r="1471" spans="1:5" s="69" customFormat="1" ht="15.75" x14ac:dyDescent="0.25">
      <c r="A1471" s="68"/>
      <c r="B1471" s="129"/>
      <c r="C1471" s="130"/>
      <c r="D1471" s="201"/>
      <c r="E1471" s="201"/>
    </row>
  </sheetData>
  <autoFilter ref="A5:P1454" xr:uid="{00000000-0009-0000-0000-000000000000}"/>
  <mergeCells count="1">
    <mergeCell ref="A2:E2"/>
  </mergeCells>
  <phoneticPr fontId="0" type="noConversion"/>
  <printOptions verticalCentered="1"/>
  <pageMargins left="0.26" right="0.39370078740157483" top="0.19685039370078741" bottom="0.39370078740157483" header="0.15748031496062992" footer="0.23622047244094491"/>
  <pageSetup paperSize="9" scale="66" fitToHeight="0" orientation="portrait" blackAndWhite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>MinFin 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504_bei</dc:creator>
  <cp:lastModifiedBy>Никифорова Ирина Анатольевна</cp:lastModifiedBy>
  <cp:lastPrinted>2018-09-27T07:22:17Z</cp:lastPrinted>
  <dcterms:created xsi:type="dcterms:W3CDTF">2007-08-15T05:41:05Z</dcterms:created>
  <dcterms:modified xsi:type="dcterms:W3CDTF">2018-10-25T08:35:28Z</dcterms:modified>
</cp:coreProperties>
</file>